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adrgov-my.sharepoint.com/personal/gabriel_ramos_adr_gov_co/Documents/OCI 2025/Revisión Informes/13. PM Internos/Final/"/>
    </mc:Choice>
  </mc:AlternateContent>
  <xr:revisionPtr revIDLastSave="75" documentId="11_BC5BB48FC6A78C1BB0BD4F713331F08CF549D20A" xr6:coauthVersionLast="47" xr6:coauthVersionMax="47" xr10:uidLastSave="{4A882BB8-E7EB-4A81-AF30-083586C94121}"/>
  <bookViews>
    <workbookView xWindow="-108" yWindow="-108" windowWidth="23256" windowHeight="12456" xr2:uid="{00000000-000D-0000-FFFF-FFFF00000000}"/>
  </bookViews>
  <sheets>
    <sheet name="INDICE" sheetId="1" r:id="rId1"/>
    <sheet name="EPSEA" sheetId="18" r:id="rId2"/>
    <sheet name="ADT" sheetId="16" r:id="rId3"/>
    <sheet name="Gest Cartera " sheetId="13" r:id="rId4"/>
    <sheet name="INV DAT" sheetId="14" r:id="rId5"/>
    <sheet name="FACT&amp;REC" sheetId="15" r:id="rId6"/>
    <sheet name="EFP" sheetId="9" r:id="rId7"/>
    <sheet name="IMP" sheetId="10" r:id="rId8"/>
    <sheet name="Superv Conv. Coop" sheetId="11" r:id="rId9"/>
    <sheet name="PID" sheetId="12" r:id="rId10"/>
    <sheet name="FCC" sheetId="8" r:id="rId11"/>
    <sheet name="GTH" sheetId="6" r:id="rId12"/>
    <sheet name="DOC" sheetId="19" r:id="rId13"/>
    <sheet name="FIN" sheetId="7" r:id="rId14"/>
    <sheet name="GAD" sheetId="5" r:id="rId15"/>
    <sheet name="CDI" sheetId="20" r:id="rId16"/>
    <sheet name="SC" sheetId="2"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1_SE" localSheetId="2">#REF!</definedName>
    <definedName name="_1_SE" localSheetId="15">#REF!</definedName>
    <definedName name="_1_SE" localSheetId="12">#REF!</definedName>
    <definedName name="_1_SE" localSheetId="6">#REF!</definedName>
    <definedName name="_1_SE" localSheetId="1">#REF!</definedName>
    <definedName name="_1_SE" localSheetId="5">#REF!</definedName>
    <definedName name="_1_SE" localSheetId="10">#REF!</definedName>
    <definedName name="_1_SE" localSheetId="13">#REF!</definedName>
    <definedName name="_1_SE" localSheetId="14">#REF!</definedName>
    <definedName name="_1_SE" localSheetId="3">#REF!</definedName>
    <definedName name="_1_SE" localSheetId="11">#REF!</definedName>
    <definedName name="_1_SE" localSheetId="7">#REF!</definedName>
    <definedName name="_1_SE" localSheetId="0">#REF!</definedName>
    <definedName name="_1_SE" localSheetId="4">#REF!</definedName>
    <definedName name="_1_SE" localSheetId="9">#REF!</definedName>
    <definedName name="_1_SE" localSheetId="16">#REF!</definedName>
    <definedName name="_1_SE" localSheetId="8">#REF!</definedName>
    <definedName name="_1_SE">#REF!</definedName>
    <definedName name="_xlnm._FilterDatabase" localSheetId="2" hidden="1">ADT!$A$4:$S$36</definedName>
    <definedName name="_xlnm._FilterDatabase" localSheetId="12" hidden="1">DOC!$P$1:$P$87</definedName>
    <definedName name="_xlnm._FilterDatabase" localSheetId="1" hidden="1">EPSEA!$P$1:$P$77</definedName>
    <definedName name="_xlnm._FilterDatabase" localSheetId="14" hidden="1">GAD!$L$53:$R$87</definedName>
    <definedName name="_xlnm._FilterDatabase" localSheetId="11" hidden="1">GTH!#REF!</definedName>
    <definedName name="_xlnm._FilterDatabase" localSheetId="0" hidden="1">INDICE!$A$7:$M$7</definedName>
    <definedName name="_xlnm._FilterDatabase" localSheetId="4" hidden="1">'INV DAT'!$P$1:$P$94</definedName>
    <definedName name="_Hlk115372030" localSheetId="13">FIN!$E$6</definedName>
    <definedName name="_Hlk115376171" localSheetId="13">FIN!$E$10</definedName>
    <definedName name="A" localSheetId="2">#REF!</definedName>
    <definedName name="A" localSheetId="15">#REF!</definedName>
    <definedName name="A" localSheetId="12">#REF!</definedName>
    <definedName name="A" localSheetId="6">#REF!</definedName>
    <definedName name="A" localSheetId="1">#REF!</definedName>
    <definedName name="A" localSheetId="5">#REF!</definedName>
    <definedName name="A" localSheetId="10">#REF!</definedName>
    <definedName name="A" localSheetId="13">#REF!</definedName>
    <definedName name="A" localSheetId="14">#REF!</definedName>
    <definedName name="A" localSheetId="3">#REF!</definedName>
    <definedName name="A" localSheetId="11">#REF!</definedName>
    <definedName name="A" localSheetId="7">#REF!</definedName>
    <definedName name="A" localSheetId="0">#REF!</definedName>
    <definedName name="A" localSheetId="4">#REF!</definedName>
    <definedName name="A" localSheetId="9">#REF!</definedName>
    <definedName name="A" localSheetId="16">#REF!</definedName>
    <definedName name="A" localSheetId="8">#REF!</definedName>
    <definedName name="A">#REF!</definedName>
    <definedName name="AA" localSheetId="2">#REF!</definedName>
    <definedName name="AA" localSheetId="15">#REF!</definedName>
    <definedName name="AA" localSheetId="12">#REF!</definedName>
    <definedName name="AA" localSheetId="6">#REF!</definedName>
    <definedName name="AA" localSheetId="1">#REF!</definedName>
    <definedName name="AA" localSheetId="10">#REF!</definedName>
    <definedName name="AA" localSheetId="13">#REF!</definedName>
    <definedName name="AA" localSheetId="14">#REF!</definedName>
    <definedName name="AA" localSheetId="3">#REF!</definedName>
    <definedName name="AA" localSheetId="11">#REF!</definedName>
    <definedName name="AA" localSheetId="7">#REF!</definedName>
    <definedName name="AA" localSheetId="0">#REF!</definedName>
    <definedName name="AA" localSheetId="9">#REF!</definedName>
    <definedName name="AA" localSheetId="16">#REF!</definedName>
    <definedName name="AA" localSheetId="8">#REF!</definedName>
    <definedName name="AA">#REF!</definedName>
    <definedName name="accion" localSheetId="2">#REF!</definedName>
    <definedName name="accion" localSheetId="15">#REF!</definedName>
    <definedName name="accion" localSheetId="12">#REF!</definedName>
    <definedName name="accion" localSheetId="1">#REF!</definedName>
    <definedName name="accion" localSheetId="10">#REF!</definedName>
    <definedName name="accion" localSheetId="13">#REF!</definedName>
    <definedName name="accion" localSheetId="14">#REF!</definedName>
    <definedName name="accion" localSheetId="3">#REF!</definedName>
    <definedName name="accion" localSheetId="11">#REF!</definedName>
    <definedName name="accion" localSheetId="0">#REF!</definedName>
    <definedName name="accion" localSheetId="16">#REF!</definedName>
    <definedName name="accion" localSheetId="8">#REF!</definedName>
    <definedName name="accion">#REF!</definedName>
    <definedName name="ACCIONES" localSheetId="2">#REF!</definedName>
    <definedName name="ACCIONES" localSheetId="15">#REF!</definedName>
    <definedName name="ACCIONES" localSheetId="12">#REF!</definedName>
    <definedName name="ACCIONES" localSheetId="1">#REF!</definedName>
    <definedName name="ACCIONES" localSheetId="10">#REF!</definedName>
    <definedName name="ACCIONES" localSheetId="13">#REF!</definedName>
    <definedName name="ACCIONES" localSheetId="14">#REF!</definedName>
    <definedName name="ACCIONES" localSheetId="3">#REF!</definedName>
    <definedName name="ACCIONES" localSheetId="11">#REF!</definedName>
    <definedName name="ACCIONES" localSheetId="0">#REF!</definedName>
    <definedName name="ACCIONES" localSheetId="16">#REF!</definedName>
    <definedName name="ACCIONES" localSheetId="8">#REF!</definedName>
    <definedName name="ACCIONES">#REF!</definedName>
    <definedName name="ACTIVIDADES_DE_GESTION_Y_CONTROL" localSheetId="2">#REF!</definedName>
    <definedName name="ACTIVIDADES_DE_GESTION_Y_CONTROL" localSheetId="15">#REF!</definedName>
    <definedName name="ACTIVIDADES_DE_GESTION_Y_CONTROL" localSheetId="12">#REF!</definedName>
    <definedName name="ACTIVIDADES_DE_GESTION_Y_CONTROL" localSheetId="1">#REF!</definedName>
    <definedName name="ACTIVIDADES_DE_GESTION_Y_CONTROL" localSheetId="10">#REF!</definedName>
    <definedName name="ACTIVIDADES_DE_GESTION_Y_CONTROL" localSheetId="13">#REF!</definedName>
    <definedName name="ACTIVIDADES_DE_GESTION_Y_CONTROL" localSheetId="14">#REF!</definedName>
    <definedName name="ACTIVIDADES_DE_GESTION_Y_CONTROL" localSheetId="3">#REF!</definedName>
    <definedName name="ACTIVIDADES_DE_GESTION_Y_CONTROL" localSheetId="11">#REF!</definedName>
    <definedName name="ACTIVIDADES_DE_GESTION_Y_CONTROL" localSheetId="0">#REF!</definedName>
    <definedName name="ACTIVIDADES_DE_GESTION_Y_CONTROL" localSheetId="16">#REF!</definedName>
    <definedName name="ACTIVIDADES_DE_GESTION_Y_CONTROL" localSheetId="8">#REF!</definedName>
    <definedName name="ACTIVIDADES_DE_GESTION_Y_CONTROL">#REF!</definedName>
    <definedName name="AGENTE" localSheetId="2">#REF!</definedName>
    <definedName name="AGENTE" localSheetId="15">#REF!</definedName>
    <definedName name="AGENTE" localSheetId="12">#REF!</definedName>
    <definedName name="AGENTE" localSheetId="1">#REF!</definedName>
    <definedName name="AGENTE" localSheetId="10">#REF!</definedName>
    <definedName name="AGENTE" localSheetId="13">#REF!</definedName>
    <definedName name="AGENTE" localSheetId="14">#REF!</definedName>
    <definedName name="AGENTE" localSheetId="3">#REF!</definedName>
    <definedName name="AGENTE" localSheetId="11">#REF!</definedName>
    <definedName name="AGENTE" localSheetId="0">#REF!</definedName>
    <definedName name="AGENTE" localSheetId="16">#REF!</definedName>
    <definedName name="AGENTE" localSheetId="8">#REF!</definedName>
    <definedName name="AGENTE">#REF!</definedName>
    <definedName name="_xlnm.Print_Area" localSheetId="2">ADT!$A$1:$R$20</definedName>
    <definedName name="_xlnm.Print_Area" localSheetId="12">DOC!$A$1:$R$44</definedName>
    <definedName name="_xlnm.Print_Area" localSheetId="10">FCC!$A$1:$R$21</definedName>
    <definedName name="_xlnm.Print_Area" localSheetId="13">FIN!#REF!</definedName>
    <definedName name="_xlnm.Print_Area" localSheetId="11">GTH!#REF!</definedName>
    <definedName name="_xlnm.Print_Area" localSheetId="9">PID!$A$1:$R$21</definedName>
    <definedName name="_xlnm.Print_Area" localSheetId="16">SC!$A$1:$R$13</definedName>
    <definedName name="AREA_IMPACTO" localSheetId="2">#REF!</definedName>
    <definedName name="AREA_IMPACTO" localSheetId="15">#REF!</definedName>
    <definedName name="AREA_IMPACTO" localSheetId="12">#REF!</definedName>
    <definedName name="AREA_IMPACTO" localSheetId="1">#REF!</definedName>
    <definedName name="AREA_IMPACTO" localSheetId="5">#REF!</definedName>
    <definedName name="AREA_IMPACTO" localSheetId="10">#REF!</definedName>
    <definedName name="AREA_IMPACTO" localSheetId="13">#REF!</definedName>
    <definedName name="AREA_IMPACTO" localSheetId="14">#REF!</definedName>
    <definedName name="AREA_IMPACTO" localSheetId="3">#REF!</definedName>
    <definedName name="AREA_IMPACTO" localSheetId="11">#REF!</definedName>
    <definedName name="AREA_IMPACTO" localSheetId="7">#REF!</definedName>
    <definedName name="AREA_IMPACTO" localSheetId="0">#REF!</definedName>
    <definedName name="AREA_IMPACTO" localSheetId="4">#REF!</definedName>
    <definedName name="AREA_IMPACTO" localSheetId="9">#REF!</definedName>
    <definedName name="AREA_IMPACTO" localSheetId="16">#REF!</definedName>
    <definedName name="AREA_IMPACTO" localSheetId="8">#REF!</definedName>
    <definedName name="AREA_IMPACTO">#REF!</definedName>
    <definedName name="AREAS_IMPACTO" localSheetId="2">#REF!</definedName>
    <definedName name="AREAS_IMPACTO" localSheetId="15">#REF!</definedName>
    <definedName name="AREAS_IMPACTO" localSheetId="12">#REF!</definedName>
    <definedName name="AREAS_IMPACTO" localSheetId="1">#REF!</definedName>
    <definedName name="AREAS_IMPACTO" localSheetId="10">#REF!</definedName>
    <definedName name="AREAS_IMPACTO" localSheetId="13">#REF!</definedName>
    <definedName name="AREAS_IMPACTO" localSheetId="14">#REF!</definedName>
    <definedName name="AREAS_IMPACTO" localSheetId="3">#REF!</definedName>
    <definedName name="AREAS_IMPACTO" localSheetId="11">#REF!</definedName>
    <definedName name="AREAS_IMPACTO" localSheetId="0">#REF!</definedName>
    <definedName name="AREAS_IMPACTO" localSheetId="16">#REF!</definedName>
    <definedName name="AREAS_IMPACTO" localSheetId="8">#REF!</definedName>
    <definedName name="AREAS_IMPACTO">#REF!</definedName>
    <definedName name="asdf" localSheetId="2">#REF!</definedName>
    <definedName name="asdf" localSheetId="15">#REF!</definedName>
    <definedName name="asdf" localSheetId="12">#REF!</definedName>
    <definedName name="asdf" localSheetId="1">#REF!</definedName>
    <definedName name="asdf" localSheetId="10">#REF!</definedName>
    <definedName name="asdf" localSheetId="13">#REF!</definedName>
    <definedName name="asdf" localSheetId="14">#REF!</definedName>
    <definedName name="asdf" localSheetId="3">#REF!</definedName>
    <definedName name="asdf" localSheetId="11">#REF!</definedName>
    <definedName name="asdf" localSheetId="0">#REF!</definedName>
    <definedName name="asdf" localSheetId="16">#REF!</definedName>
    <definedName name="asdf" localSheetId="8">#REF!</definedName>
    <definedName name="asdf">#REF!</definedName>
    <definedName name="ASUNTOS_TECNICOS" localSheetId="2">#REF!</definedName>
    <definedName name="ASUNTOS_TECNICOS" localSheetId="15">#REF!</definedName>
    <definedName name="ASUNTOS_TECNICOS" localSheetId="12">#REF!</definedName>
    <definedName name="ASUNTOS_TECNICOS" localSheetId="1">#REF!</definedName>
    <definedName name="ASUNTOS_TECNICOS" localSheetId="10">#REF!</definedName>
    <definedName name="ASUNTOS_TECNICOS" localSheetId="13">#REF!</definedName>
    <definedName name="ASUNTOS_TECNICOS" localSheetId="14">#REF!</definedName>
    <definedName name="ASUNTOS_TECNICOS" localSheetId="3">#REF!</definedName>
    <definedName name="ASUNTOS_TECNICOS" localSheetId="11">#REF!</definedName>
    <definedName name="ASUNTOS_TECNICOS" localSheetId="0">#REF!</definedName>
    <definedName name="ASUNTOS_TECNICOS" localSheetId="16">#REF!</definedName>
    <definedName name="ASUNTOS_TECNICOS" localSheetId="8">#REF!</definedName>
    <definedName name="ASUNTOS_TECNICOS">#REF!</definedName>
    <definedName name="ASUNTOS_TECNOLOGICOS" localSheetId="2">#REF!</definedName>
    <definedName name="ASUNTOS_TECNOLOGICOS" localSheetId="15">#REF!</definedName>
    <definedName name="ASUNTOS_TECNOLOGICOS" localSheetId="12">#REF!</definedName>
    <definedName name="ASUNTOS_TECNOLOGICOS" localSheetId="1">#REF!</definedName>
    <definedName name="ASUNTOS_TECNOLOGICOS" localSheetId="10">#REF!</definedName>
    <definedName name="ASUNTOS_TECNOLOGICOS" localSheetId="13">#REF!</definedName>
    <definedName name="ASUNTOS_TECNOLOGICOS" localSheetId="14">#REF!</definedName>
    <definedName name="ASUNTOS_TECNOLOGICOS" localSheetId="3">#REF!</definedName>
    <definedName name="ASUNTOS_TECNOLOGICOS" localSheetId="11">#REF!</definedName>
    <definedName name="ASUNTOS_TECNOLOGICOS" localSheetId="0">#REF!</definedName>
    <definedName name="ASUNTOS_TECNOLOGICOS" localSheetId="16">#REF!</definedName>
    <definedName name="ASUNTOS_TECNOLOGICOS" localSheetId="8">#REF!</definedName>
    <definedName name="ASUNTOS_TECNOLOGICOS">#REF!</definedName>
    <definedName name="B" localSheetId="2">#REF!</definedName>
    <definedName name="B" localSheetId="15">#REF!</definedName>
    <definedName name="B" localSheetId="12">#REF!</definedName>
    <definedName name="B" localSheetId="1">#REF!</definedName>
    <definedName name="B" localSheetId="10">#REF!</definedName>
    <definedName name="B" localSheetId="13">#REF!</definedName>
    <definedName name="B" localSheetId="14">#REF!</definedName>
    <definedName name="B" localSheetId="3">#REF!</definedName>
    <definedName name="B" localSheetId="11">#REF!</definedName>
    <definedName name="B" localSheetId="0">#REF!</definedName>
    <definedName name="B" localSheetId="16">#REF!</definedName>
    <definedName name="B" localSheetId="8">#REF!</definedName>
    <definedName name="B">#REF!</definedName>
    <definedName name="BASE_DE_ACTIVOS_Y_RECURSOS_DE_LA_ORGANIZACIÓN" localSheetId="2">#REF!</definedName>
    <definedName name="BASE_DE_ACTIVOS_Y_RECURSOS_DE_LA_ORGANIZACIÓN" localSheetId="15">#REF!</definedName>
    <definedName name="BASE_DE_ACTIVOS_Y_RECURSOS_DE_LA_ORGANIZACIÓN" localSheetId="12">#REF!</definedName>
    <definedName name="BASE_DE_ACTIVOS_Y_RECURSOS_DE_LA_ORGANIZACIÓN" localSheetId="1">#REF!</definedName>
    <definedName name="BASE_DE_ACTIVOS_Y_RECURSOS_DE_LA_ORGANIZACIÓN" localSheetId="10">#REF!</definedName>
    <definedName name="BASE_DE_ACTIVOS_Y_RECURSOS_DE_LA_ORGANIZACIÓN" localSheetId="13">#REF!</definedName>
    <definedName name="BASE_DE_ACTIVOS_Y_RECURSOS_DE_LA_ORGANIZACIÓN" localSheetId="14">#REF!</definedName>
    <definedName name="BASE_DE_ACTIVOS_Y_RECURSOS_DE_LA_ORGANIZACIÓN" localSheetId="3">#REF!</definedName>
    <definedName name="BASE_DE_ACTIVOS_Y_RECURSOS_DE_LA_ORGANIZACIÓN" localSheetId="11">#REF!</definedName>
    <definedName name="BASE_DE_ACTIVOS_Y_RECURSOS_DE_LA_ORGANIZACIÓN" localSheetId="0">#REF!</definedName>
    <definedName name="BASE_DE_ACTIVOS_Y_RECURSOS_DE_LA_ORGANIZACIÓN" localSheetId="16">#REF!</definedName>
    <definedName name="BASE_DE_ACTIVOS_Y_RECURSOS_DE_LA_ORGANIZACIÓN" localSheetId="8">#REF!</definedName>
    <definedName name="BASE_DE_ACTIVOS_Y_RECURSOS_DE_LA_ORGANIZACIÓN">#REF!</definedName>
    <definedName name="CALIF" localSheetId="15">'[1]BASE OCULTAR'!$C$6:$D$107</definedName>
    <definedName name="CALIF" localSheetId="14">'[2]BASE OCULTAR'!$C$6:$D$107</definedName>
    <definedName name="CALIF" localSheetId="3">'[2]BASE OCULTAR'!$C$6:$D$107</definedName>
    <definedName name="CALIF" localSheetId="11">'[1]BASE OCULTAR'!$C$6:$D$107</definedName>
    <definedName name="CALIF" localSheetId="16">'[2]BASE OCULTAR'!$C$6:$D$107</definedName>
    <definedName name="CALIF">'[1]BASE OCULTAR'!$C$6:$D$107</definedName>
    <definedName name="CALIFICACION" localSheetId="2">#REF!</definedName>
    <definedName name="CALIFICACION" localSheetId="15">#REF!</definedName>
    <definedName name="CALIFICACION" localSheetId="12">#REF!</definedName>
    <definedName name="CALIFICACION" localSheetId="6">#REF!</definedName>
    <definedName name="CALIFICACION" localSheetId="1">#REF!</definedName>
    <definedName name="CALIFICACION" localSheetId="5">#REF!</definedName>
    <definedName name="CALIFICACION" localSheetId="10">#REF!</definedName>
    <definedName name="CALIFICACION" localSheetId="13">#REF!</definedName>
    <definedName name="CALIFICACION" localSheetId="14">#REF!</definedName>
    <definedName name="CALIFICACION" localSheetId="3">#REF!</definedName>
    <definedName name="CALIFICACION" localSheetId="11">#REF!</definedName>
    <definedName name="CALIFICACION" localSheetId="7">#REF!</definedName>
    <definedName name="CALIFICACION" localSheetId="0">#REF!</definedName>
    <definedName name="CALIFICACION" localSheetId="4">#REF!</definedName>
    <definedName name="CALIFICACION" localSheetId="9">#REF!</definedName>
    <definedName name="CALIFICACION" localSheetId="16">#REF!</definedName>
    <definedName name="CALIFICACION" localSheetId="8">#REF!</definedName>
    <definedName name="CALIFICACION">#REF!</definedName>
    <definedName name="CANAL_DE_DISTRIBUCION" localSheetId="15">[3]DATOS!$C$16:$C$27</definedName>
    <definedName name="CANAL_DE_DISTRIBUCION" localSheetId="14">[4]DATOS!$C$16:$C$27</definedName>
    <definedName name="CANAL_DE_DISTRIBUCION" localSheetId="3">[4]DATOS!$C$16:$C$27</definedName>
    <definedName name="CANAL_DE_DISTRIBUCION" localSheetId="11">[3]DATOS!$C$16:$C$27</definedName>
    <definedName name="CANAL_DE_DISTRIBUCION" localSheetId="16">[4]DATOS!$C$16:$C$27</definedName>
    <definedName name="CANAL_DE_DISTRIBUCION">[3]DATOS!$C$16:$C$27</definedName>
    <definedName name="CAUSA" localSheetId="2">#REF!</definedName>
    <definedName name="CAUSA" localSheetId="15">#REF!</definedName>
    <definedName name="CAUSA" localSheetId="12">#REF!</definedName>
    <definedName name="CAUSA" localSheetId="6">#REF!</definedName>
    <definedName name="CAUSA" localSheetId="1">#REF!</definedName>
    <definedName name="CAUSA" localSheetId="5">#REF!</definedName>
    <definedName name="CAUSA" localSheetId="10">#REF!</definedName>
    <definedName name="CAUSA" localSheetId="13">#REF!</definedName>
    <definedName name="CAUSA" localSheetId="14">#REF!</definedName>
    <definedName name="CAUSA" localSheetId="3">#REF!</definedName>
    <definedName name="CAUSA" localSheetId="11">#REF!</definedName>
    <definedName name="CAUSA" localSheetId="7">#REF!</definedName>
    <definedName name="CAUSA" localSheetId="0">#REF!</definedName>
    <definedName name="CAUSA" localSheetId="4">#REF!</definedName>
    <definedName name="CAUSA" localSheetId="9">#REF!</definedName>
    <definedName name="CAUSA" localSheetId="16">#REF!</definedName>
    <definedName name="CAUSA" localSheetId="8">#REF!</definedName>
    <definedName name="CAUSA">#REF!</definedName>
    <definedName name="CAUSAS" localSheetId="15">[5]CAUSAS!$C$6:$O$11</definedName>
    <definedName name="CAUSAS" localSheetId="14">[6]CAUSAS!$C$6:$O$11</definedName>
    <definedName name="CAUSAS" localSheetId="3">[6]CAUSAS!$C$6:$O$11</definedName>
    <definedName name="CAUSAS" localSheetId="11">[5]CAUSAS!$C$6:$O$11</definedName>
    <definedName name="CAUSAS" localSheetId="16">[6]CAUSAS!$C$6:$O$11</definedName>
    <definedName name="CAUSAS">[5]CAUSAS!$C$6:$O$11</definedName>
    <definedName name="CAUSASDERIESGO" localSheetId="2">#REF!</definedName>
    <definedName name="CAUSASDERIESGO" localSheetId="15">#REF!</definedName>
    <definedName name="CAUSASDERIESGO" localSheetId="12">#REF!</definedName>
    <definedName name="CAUSASDERIESGO" localSheetId="6">#REF!</definedName>
    <definedName name="CAUSASDERIESGO" localSheetId="1">#REF!</definedName>
    <definedName name="CAUSASDERIESGO" localSheetId="5">#REF!</definedName>
    <definedName name="CAUSASDERIESGO" localSheetId="10">#REF!</definedName>
    <definedName name="CAUSASDERIESGO" localSheetId="13">#REF!</definedName>
    <definedName name="CAUSASDERIESGO" localSheetId="14">#REF!</definedName>
    <definedName name="CAUSASDERIESGO" localSheetId="3">#REF!</definedName>
    <definedName name="CAUSASDERIESGO" localSheetId="11">#REF!</definedName>
    <definedName name="CAUSASDERIESGO" localSheetId="7">#REF!</definedName>
    <definedName name="CAUSASDERIESGO" localSheetId="0">#REF!</definedName>
    <definedName name="CAUSASDERIESGO" localSheetId="4">#REF!</definedName>
    <definedName name="CAUSASDERIESGO" localSheetId="9">#REF!</definedName>
    <definedName name="CAUSASDERIESGO" localSheetId="16">#REF!</definedName>
    <definedName name="CAUSASDERIESGO" localSheetId="8">#REF!</definedName>
    <definedName name="CAUSASDERIESGO">#REF!</definedName>
    <definedName name="CAUSASDERIESGO1" localSheetId="2">#REF!</definedName>
    <definedName name="CAUSASDERIESGO1" localSheetId="15">#REF!</definedName>
    <definedName name="CAUSASDERIESGO1" localSheetId="12">#REF!</definedName>
    <definedName name="CAUSASDERIESGO1" localSheetId="6">#REF!</definedName>
    <definedName name="CAUSASDERIESGO1" localSheetId="1">#REF!</definedName>
    <definedName name="CAUSASDERIESGO1" localSheetId="10">#REF!</definedName>
    <definedName name="CAUSASDERIESGO1" localSheetId="13">#REF!</definedName>
    <definedName name="CAUSASDERIESGO1" localSheetId="14">#REF!</definedName>
    <definedName name="CAUSASDERIESGO1" localSheetId="3">#REF!</definedName>
    <definedName name="CAUSASDERIESGO1" localSheetId="11">#REF!</definedName>
    <definedName name="CAUSASDERIESGO1" localSheetId="7">#REF!</definedName>
    <definedName name="CAUSASDERIESGO1" localSheetId="0">#REF!</definedName>
    <definedName name="CAUSASDERIESGO1" localSheetId="16">#REF!</definedName>
    <definedName name="CAUSASDERIESGO1" localSheetId="8">#REF!</definedName>
    <definedName name="CAUSASDERIESGO1">#REF!</definedName>
    <definedName name="CIRCUNSTANCIAS_ECONOMICAS_Y_DE_MERCADO" localSheetId="2">#REF!</definedName>
    <definedName name="CIRCUNSTANCIAS_ECONOMICAS_Y_DE_MERCADO" localSheetId="15">#REF!</definedName>
    <definedName name="CIRCUNSTANCIAS_ECONOMICAS_Y_DE_MERCADO" localSheetId="12">#REF!</definedName>
    <definedName name="CIRCUNSTANCIAS_ECONOMICAS_Y_DE_MERCADO" localSheetId="6">#REF!</definedName>
    <definedName name="CIRCUNSTANCIAS_ECONOMICAS_Y_DE_MERCADO" localSheetId="1">#REF!</definedName>
    <definedName name="CIRCUNSTANCIAS_ECONOMICAS_Y_DE_MERCADO" localSheetId="10">#REF!</definedName>
    <definedName name="CIRCUNSTANCIAS_ECONOMICAS_Y_DE_MERCADO" localSheetId="13">#REF!</definedName>
    <definedName name="CIRCUNSTANCIAS_ECONOMICAS_Y_DE_MERCADO" localSheetId="14">#REF!</definedName>
    <definedName name="CIRCUNSTANCIAS_ECONOMICAS_Y_DE_MERCADO" localSheetId="3">#REF!</definedName>
    <definedName name="CIRCUNSTANCIAS_ECONOMICAS_Y_DE_MERCADO" localSheetId="11">#REF!</definedName>
    <definedName name="CIRCUNSTANCIAS_ECONOMICAS_Y_DE_MERCADO" localSheetId="7">#REF!</definedName>
    <definedName name="CIRCUNSTANCIAS_ECONOMICAS_Y_DE_MERCADO" localSheetId="0">#REF!</definedName>
    <definedName name="CIRCUNSTANCIAS_ECONOMICAS_Y_DE_MERCADO" localSheetId="16">#REF!</definedName>
    <definedName name="CIRCUNSTANCIAS_ECONOMICAS_Y_DE_MERCADO" localSheetId="8">#REF!</definedName>
    <definedName name="CIRCUNSTANCIAS_ECONOMICAS_Y_DE_MERCADO">#REF!</definedName>
    <definedName name="CIRCUNSTANCIAS_ECONOMICAS_Y_DEL_ESTADO" localSheetId="2">#REF!</definedName>
    <definedName name="CIRCUNSTANCIAS_ECONOMICAS_Y_DEL_ESTADO" localSheetId="15">#REF!</definedName>
    <definedName name="CIRCUNSTANCIAS_ECONOMICAS_Y_DEL_ESTADO" localSheetId="12">#REF!</definedName>
    <definedName name="CIRCUNSTANCIAS_ECONOMICAS_Y_DEL_ESTADO" localSheetId="1">#REF!</definedName>
    <definedName name="CIRCUNSTANCIAS_ECONOMICAS_Y_DEL_ESTADO" localSheetId="10">#REF!</definedName>
    <definedName name="CIRCUNSTANCIAS_ECONOMICAS_Y_DEL_ESTADO" localSheetId="13">#REF!</definedName>
    <definedName name="CIRCUNSTANCIAS_ECONOMICAS_Y_DEL_ESTADO" localSheetId="14">#REF!</definedName>
    <definedName name="CIRCUNSTANCIAS_ECONOMICAS_Y_DEL_ESTADO" localSheetId="3">#REF!</definedName>
    <definedName name="CIRCUNSTANCIAS_ECONOMICAS_Y_DEL_ESTADO" localSheetId="11">#REF!</definedName>
    <definedName name="CIRCUNSTANCIAS_ECONOMICAS_Y_DEL_ESTADO" localSheetId="0">#REF!</definedName>
    <definedName name="CIRCUNSTANCIAS_ECONOMICAS_Y_DEL_ESTADO" localSheetId="16">#REF!</definedName>
    <definedName name="CIRCUNSTANCIAS_ECONOMICAS_Y_DEL_ESTADO" localSheetId="8">#REF!</definedName>
    <definedName name="CIRCUNSTANCIAS_ECONOMICAS_Y_DEL_ESTADO">#REF!</definedName>
    <definedName name="CIRCUNSTANCIAS_POLITICAS_Y_LEGISLATIVAS" localSheetId="2">#REF!</definedName>
    <definedName name="CIRCUNSTANCIAS_POLITICAS_Y_LEGISLATIVAS" localSheetId="15">#REF!</definedName>
    <definedName name="CIRCUNSTANCIAS_POLITICAS_Y_LEGISLATIVAS" localSheetId="12">#REF!</definedName>
    <definedName name="CIRCUNSTANCIAS_POLITICAS_Y_LEGISLATIVAS" localSheetId="1">#REF!</definedName>
    <definedName name="CIRCUNSTANCIAS_POLITICAS_Y_LEGISLATIVAS" localSheetId="10">#REF!</definedName>
    <definedName name="CIRCUNSTANCIAS_POLITICAS_Y_LEGISLATIVAS" localSheetId="13">#REF!</definedName>
    <definedName name="CIRCUNSTANCIAS_POLITICAS_Y_LEGISLATIVAS" localSheetId="14">#REF!</definedName>
    <definedName name="CIRCUNSTANCIAS_POLITICAS_Y_LEGISLATIVAS" localSheetId="3">#REF!</definedName>
    <definedName name="CIRCUNSTANCIAS_POLITICAS_Y_LEGISLATIVAS" localSheetId="11">#REF!</definedName>
    <definedName name="CIRCUNSTANCIAS_POLITICAS_Y_LEGISLATIVAS" localSheetId="0">#REF!</definedName>
    <definedName name="CIRCUNSTANCIAS_POLITICAS_Y_LEGISLATIVAS" localSheetId="16">#REF!</definedName>
    <definedName name="CIRCUNSTANCIAS_POLITICAS_Y_LEGISLATIVAS" localSheetId="8">#REF!</definedName>
    <definedName name="CIRCUNSTANCIAS_POLITICAS_Y_LEGISLATIVAS">#REF!</definedName>
    <definedName name="CIRCUNSTANCIAS_POLITICAS_Y_LEGISSLATIVAS" localSheetId="2">#REF!</definedName>
    <definedName name="CIRCUNSTANCIAS_POLITICAS_Y_LEGISSLATIVAS" localSheetId="15">#REF!</definedName>
    <definedName name="CIRCUNSTANCIAS_POLITICAS_Y_LEGISSLATIVAS" localSheetId="12">#REF!</definedName>
    <definedName name="CIRCUNSTANCIAS_POLITICAS_Y_LEGISSLATIVAS" localSheetId="1">#REF!</definedName>
    <definedName name="CIRCUNSTANCIAS_POLITICAS_Y_LEGISSLATIVAS" localSheetId="10">#REF!</definedName>
    <definedName name="CIRCUNSTANCIAS_POLITICAS_Y_LEGISSLATIVAS" localSheetId="13">#REF!</definedName>
    <definedName name="CIRCUNSTANCIAS_POLITICAS_Y_LEGISSLATIVAS" localSheetId="14">#REF!</definedName>
    <definedName name="CIRCUNSTANCIAS_POLITICAS_Y_LEGISSLATIVAS" localSheetId="3">#REF!</definedName>
    <definedName name="CIRCUNSTANCIAS_POLITICAS_Y_LEGISSLATIVAS" localSheetId="11">#REF!</definedName>
    <definedName name="CIRCUNSTANCIAS_POLITICAS_Y_LEGISSLATIVAS" localSheetId="0">#REF!</definedName>
    <definedName name="CIRCUNSTANCIAS_POLITICAS_Y_LEGISSLATIVAS" localSheetId="16">#REF!</definedName>
    <definedName name="CIRCUNSTANCIAS_POLITICAS_Y_LEGISSLATIVAS" localSheetId="8">#REF!</definedName>
    <definedName name="CIRCUNSTANCIAS_POLITICAS_Y_LEGISSLATIVAS">#REF!</definedName>
    <definedName name="CLAVE" localSheetId="2">#REF!</definedName>
    <definedName name="CLAVE" localSheetId="15">#REF!</definedName>
    <definedName name="CLAVE" localSheetId="12">#REF!</definedName>
    <definedName name="CLAVE" localSheetId="1">#REF!</definedName>
    <definedName name="CLAVE" localSheetId="10">#REF!</definedName>
    <definedName name="CLAVE" localSheetId="13">#REF!</definedName>
    <definedName name="CLAVE" localSheetId="14">#REF!</definedName>
    <definedName name="CLAVE" localSheetId="3">#REF!</definedName>
    <definedName name="CLAVE" localSheetId="11">#REF!</definedName>
    <definedName name="CLAVE" localSheetId="0">#REF!</definedName>
    <definedName name="CLAVE" localSheetId="16">#REF!</definedName>
    <definedName name="CLAVE" localSheetId="8">#REF!</definedName>
    <definedName name="CLAVE">#REF!</definedName>
    <definedName name="CLAVECAUSA" localSheetId="15">[5]CAUSAS!$C$12:$O$12</definedName>
    <definedName name="CLAVECAUSA" localSheetId="14">[6]CAUSAS!$C$12:$O$12</definedName>
    <definedName name="CLAVECAUSA" localSheetId="3">[6]CAUSAS!$C$12:$O$12</definedName>
    <definedName name="CLAVECAUSA" localSheetId="11">[5]CAUSAS!$C$12:$O$12</definedName>
    <definedName name="CLAVECAUSA" localSheetId="16">[6]CAUSAS!$C$12:$O$12</definedName>
    <definedName name="CLAVECAUSA">[5]CAUSAS!$C$12:$O$12</definedName>
    <definedName name="CLAVECONT" localSheetId="2">#REF!</definedName>
    <definedName name="CLAVECONT" localSheetId="15">#REF!</definedName>
    <definedName name="CLAVECONT" localSheetId="12">#REF!</definedName>
    <definedName name="CLAVECONT" localSheetId="6">#REF!</definedName>
    <definedName name="CLAVECONT" localSheetId="1">#REF!</definedName>
    <definedName name="CLAVECONT" localSheetId="5">#REF!</definedName>
    <definedName name="CLAVECONT" localSheetId="10">#REF!</definedName>
    <definedName name="CLAVECONT" localSheetId="13">#REF!</definedName>
    <definedName name="CLAVECONT" localSheetId="14">#REF!</definedName>
    <definedName name="CLAVECONT" localSheetId="3">#REF!</definedName>
    <definedName name="CLAVECONT" localSheetId="11">#REF!</definedName>
    <definedName name="CLAVECONT" localSheetId="7">#REF!</definedName>
    <definedName name="CLAVECONT" localSheetId="0">#REF!</definedName>
    <definedName name="CLAVECONT" localSheetId="4">#REF!</definedName>
    <definedName name="CLAVECONT" localSheetId="9">#REF!</definedName>
    <definedName name="CLAVECONT" localSheetId="16">#REF!</definedName>
    <definedName name="CLAVECONT" localSheetId="8">#REF!</definedName>
    <definedName name="CLAVECONT">#REF!</definedName>
    <definedName name="CLAVECONTROL" localSheetId="15">'[5]NO BORRAR'!$B$41:$B$57</definedName>
    <definedName name="CLAVECONTROL" localSheetId="14">'[6]NO BORRAR'!$B$41:$B$57</definedName>
    <definedName name="CLAVECONTROL" localSheetId="3">'[6]NO BORRAR'!$B$41:$B$57</definedName>
    <definedName name="CLAVECONTROL" localSheetId="11">'[5]NO BORRAR'!$B$41:$B$57</definedName>
    <definedName name="CLAVECONTROL" localSheetId="16">'[6]NO BORRAR'!$B$41:$B$57</definedName>
    <definedName name="CLAVECONTROL">'[5]NO BORRAR'!$B$41:$B$57</definedName>
    <definedName name="CLAVEOBJ" localSheetId="2">#REF!</definedName>
    <definedName name="CLAVEOBJ" localSheetId="15">#REF!</definedName>
    <definedName name="CLAVEOBJ" localSheetId="12">#REF!</definedName>
    <definedName name="CLAVEOBJ" localSheetId="6">#REF!</definedName>
    <definedName name="CLAVEOBJ" localSheetId="1">#REF!</definedName>
    <definedName name="CLAVEOBJ" localSheetId="5">#REF!</definedName>
    <definedName name="CLAVEOBJ" localSheetId="10">#REF!</definedName>
    <definedName name="CLAVEOBJ" localSheetId="13">#REF!</definedName>
    <definedName name="CLAVEOBJ" localSheetId="14">#REF!</definedName>
    <definedName name="CLAVEOBJ" localSheetId="3">#REF!</definedName>
    <definedName name="CLAVEOBJ" localSheetId="11">#REF!</definedName>
    <definedName name="CLAVEOBJ" localSheetId="7">#REF!</definedName>
    <definedName name="CLAVEOBJ" localSheetId="0">#REF!</definedName>
    <definedName name="CLAVEOBJ" localSheetId="4">#REF!</definedName>
    <definedName name="CLAVEOBJ" localSheetId="9">#REF!</definedName>
    <definedName name="CLAVEOBJ" localSheetId="16">#REF!</definedName>
    <definedName name="CLAVEOBJ" localSheetId="8">#REF!</definedName>
    <definedName name="CLAVEOBJ">#REF!</definedName>
    <definedName name="CLAVEPOL" localSheetId="2">#REF!</definedName>
    <definedName name="CLAVEPOL" localSheetId="15">#REF!</definedName>
    <definedName name="CLAVEPOL" localSheetId="12">#REF!</definedName>
    <definedName name="CLAVEPOL" localSheetId="6">#REF!</definedName>
    <definedName name="CLAVEPOL" localSheetId="1">#REF!</definedName>
    <definedName name="CLAVEPOL" localSheetId="10">#REF!</definedName>
    <definedName name="CLAVEPOL" localSheetId="13">#REF!</definedName>
    <definedName name="CLAVEPOL" localSheetId="14">#REF!</definedName>
    <definedName name="CLAVEPOL" localSheetId="3">#REF!</definedName>
    <definedName name="CLAVEPOL" localSheetId="11">#REF!</definedName>
    <definedName name="CLAVEPOL" localSheetId="7">#REF!</definedName>
    <definedName name="CLAVEPOL" localSheetId="0">#REF!</definedName>
    <definedName name="CLAVEPOL" localSheetId="16">#REF!</definedName>
    <definedName name="CLAVEPOL" localSheetId="8">#REF!</definedName>
    <definedName name="CLAVEPOL">#REF!</definedName>
    <definedName name="CLAVEPOLITICA" localSheetId="15">'[5]NO BORRAR'!$B$3:$B$17</definedName>
    <definedName name="CLAVEPOLITICA" localSheetId="14">'[6]NO BORRAR'!$B$3:$B$17</definedName>
    <definedName name="CLAVEPOLITICA" localSheetId="3">'[6]NO BORRAR'!$B$3:$B$17</definedName>
    <definedName name="CLAVEPOLITICA" localSheetId="11">'[5]NO BORRAR'!$B$3:$B$17</definedName>
    <definedName name="CLAVEPOLITICA" localSheetId="16">'[6]NO BORRAR'!$B$3:$B$17</definedName>
    <definedName name="CLAVEPOLITICA">'[5]NO BORRAR'!$B$3:$B$17</definedName>
    <definedName name="CLAVEPROC" localSheetId="2">#REF!</definedName>
    <definedName name="CLAVEPROC" localSheetId="15">#REF!</definedName>
    <definedName name="CLAVEPROC" localSheetId="12">#REF!</definedName>
    <definedName name="CLAVEPROC" localSheetId="6">#REF!</definedName>
    <definedName name="CLAVEPROC" localSheetId="1">#REF!</definedName>
    <definedName name="CLAVEPROC" localSheetId="5">#REF!</definedName>
    <definedName name="CLAVEPROC" localSheetId="10">#REF!</definedName>
    <definedName name="CLAVEPROC" localSheetId="13">#REF!</definedName>
    <definedName name="CLAVEPROC" localSheetId="14">#REF!</definedName>
    <definedName name="CLAVEPROC" localSheetId="3">#REF!</definedName>
    <definedName name="CLAVEPROC" localSheetId="11">#REF!</definedName>
    <definedName name="CLAVEPROC" localSheetId="7">#REF!</definedName>
    <definedName name="CLAVEPROC" localSheetId="0">#REF!</definedName>
    <definedName name="CLAVEPROC" localSheetId="4">#REF!</definedName>
    <definedName name="CLAVEPROC" localSheetId="9">#REF!</definedName>
    <definedName name="CLAVEPROC" localSheetId="16">#REF!</definedName>
    <definedName name="CLAVEPROC" localSheetId="8">#REF!</definedName>
    <definedName name="CLAVEPROC">#REF!</definedName>
    <definedName name="CLAVEPROCEDIMIENTO" localSheetId="15">'[5]NO BORRAR'!$B$22:$B$38</definedName>
    <definedName name="CLAVEPROCEDIMIENTO" localSheetId="14">'[6]NO BORRAR'!$B$22:$B$38</definedName>
    <definedName name="CLAVEPROCEDIMIENTO" localSheetId="3">'[6]NO BORRAR'!$B$22:$B$38</definedName>
    <definedName name="CLAVEPROCEDIMIENTO" localSheetId="11">'[5]NO BORRAR'!$B$22:$B$38</definedName>
    <definedName name="CLAVEPROCEDIMIENTO" localSheetId="16">'[6]NO BORRAR'!$B$22:$B$38</definedName>
    <definedName name="CLAVEPROCEDIMIENTO">'[5]NO BORRAR'!$B$22:$B$38</definedName>
    <definedName name="CLAVERIESGO" localSheetId="2">#REF!</definedName>
    <definedName name="CLAVERIESGO" localSheetId="15">#REF!</definedName>
    <definedName name="CLAVERIESGO" localSheetId="12">#REF!</definedName>
    <definedName name="CLAVERIESGO" localSheetId="6">#REF!</definedName>
    <definedName name="CLAVERIESGO" localSheetId="1">#REF!</definedName>
    <definedName name="CLAVERIESGO" localSheetId="5">#REF!</definedName>
    <definedName name="CLAVERIESGO" localSheetId="10">#REF!</definedName>
    <definedName name="CLAVERIESGO" localSheetId="13">#REF!</definedName>
    <definedName name="CLAVERIESGO" localSheetId="14">#REF!</definedName>
    <definedName name="CLAVERIESGO" localSheetId="3">#REF!</definedName>
    <definedName name="CLAVERIESGO" localSheetId="11">#REF!</definedName>
    <definedName name="CLAVERIESGO" localSheetId="7">#REF!</definedName>
    <definedName name="CLAVERIESGO" localSheetId="0">#REF!</definedName>
    <definedName name="CLAVERIESGO" localSheetId="4">#REF!</definedName>
    <definedName name="CLAVERIESGO" localSheetId="9">#REF!</definedName>
    <definedName name="CLAVERIESGO" localSheetId="16">#REF!</definedName>
    <definedName name="CLAVERIESGO" localSheetId="8">#REF!</definedName>
    <definedName name="CLAVERIESGO">#REF!</definedName>
    <definedName name="CLIENTE" localSheetId="2">#REF!</definedName>
    <definedName name="CLIENTE" localSheetId="15">#REF!</definedName>
    <definedName name="CLIENTE" localSheetId="12">#REF!</definedName>
    <definedName name="CLIENTE" localSheetId="6">#REF!</definedName>
    <definedName name="CLIENTE" localSheetId="1">#REF!</definedName>
    <definedName name="CLIENTE" localSheetId="10">#REF!</definedName>
    <definedName name="CLIENTE" localSheetId="13">#REF!</definedName>
    <definedName name="CLIENTE" localSheetId="14">#REF!</definedName>
    <definedName name="CLIENTE" localSheetId="3">#REF!</definedName>
    <definedName name="CLIENTE" localSheetId="11">#REF!</definedName>
    <definedName name="CLIENTE" localSheetId="7">#REF!</definedName>
    <definedName name="CLIENTE" localSheetId="0">#REF!</definedName>
    <definedName name="CLIENTE" localSheetId="16">#REF!</definedName>
    <definedName name="CLIENTE" localSheetId="8">#REF!</definedName>
    <definedName name="CLIENTE">#REF!</definedName>
    <definedName name="CLIENTES" localSheetId="2">#REF!</definedName>
    <definedName name="CLIENTES" localSheetId="15">#REF!</definedName>
    <definedName name="CLIENTES" localSheetId="12">#REF!</definedName>
    <definedName name="CLIENTES" localSheetId="6">#REF!</definedName>
    <definedName name="CLIENTES" localSheetId="1">#REF!</definedName>
    <definedName name="CLIENTES" localSheetId="10">#REF!</definedName>
    <definedName name="CLIENTES" localSheetId="13">#REF!</definedName>
    <definedName name="CLIENTES" localSheetId="14">#REF!</definedName>
    <definedName name="CLIENTES" localSheetId="3">#REF!</definedName>
    <definedName name="CLIENTES" localSheetId="11">#REF!</definedName>
    <definedName name="CLIENTES" localSheetId="7">#REF!</definedName>
    <definedName name="CLIENTES" localSheetId="0">#REF!</definedName>
    <definedName name="CLIENTES" localSheetId="16">#REF!</definedName>
    <definedName name="CLIENTES" localSheetId="8">#REF!</definedName>
    <definedName name="CLIENTES">#REF!</definedName>
    <definedName name="CODIGO" localSheetId="2">#REF!</definedName>
    <definedName name="CODIGO" localSheetId="15">#REF!</definedName>
    <definedName name="CODIGO" localSheetId="12">#REF!</definedName>
    <definedName name="CODIGO" localSheetId="1">#REF!</definedName>
    <definedName name="CODIGO" localSheetId="10">#REF!</definedName>
    <definedName name="CODIGO" localSheetId="13">#REF!</definedName>
    <definedName name="CODIGO" localSheetId="14">#REF!</definedName>
    <definedName name="CODIGO" localSheetId="3">#REF!</definedName>
    <definedName name="CODIGO" localSheetId="11">#REF!</definedName>
    <definedName name="CODIGO" localSheetId="0">#REF!</definedName>
    <definedName name="CODIGO" localSheetId="16">#REF!</definedName>
    <definedName name="CODIGO" localSheetId="8">#REF!</definedName>
    <definedName name="CODIGO">#REF!</definedName>
    <definedName name="CODIGO_RIESGO" localSheetId="2">#REF!</definedName>
    <definedName name="CODIGO_RIESGO" localSheetId="15">#REF!</definedName>
    <definedName name="CODIGO_RIESGO" localSheetId="12">#REF!</definedName>
    <definedName name="CODIGO_RIESGO" localSheetId="1">#REF!</definedName>
    <definedName name="CODIGO_RIESGO" localSheetId="10">#REF!</definedName>
    <definedName name="CODIGO_RIESGO" localSheetId="13">#REF!</definedName>
    <definedName name="CODIGO_RIESGO" localSheetId="14">#REF!</definedName>
    <definedName name="CODIGO_RIESGO" localSheetId="3">#REF!</definedName>
    <definedName name="CODIGO_RIESGO" localSheetId="11">#REF!</definedName>
    <definedName name="CODIGO_RIESGO" localSheetId="0">#REF!</definedName>
    <definedName name="CODIGO_RIESGO" localSheetId="16">#REF!</definedName>
    <definedName name="CODIGO_RIESGO" localSheetId="8">#REF!</definedName>
    <definedName name="CODIGO_RIESGO">#REF!</definedName>
    <definedName name="CODIGO1" localSheetId="2">#REF!</definedName>
    <definedName name="CODIGO1" localSheetId="15">#REF!</definedName>
    <definedName name="CODIGO1" localSheetId="12">#REF!</definedName>
    <definedName name="CODIGO1" localSheetId="1">#REF!</definedName>
    <definedName name="CODIGO1" localSheetId="10">#REF!</definedName>
    <definedName name="CODIGO1" localSheetId="13">#REF!</definedName>
    <definedName name="CODIGO1" localSheetId="14">#REF!</definedName>
    <definedName name="CODIGO1" localSheetId="3">#REF!</definedName>
    <definedName name="CODIGO1" localSheetId="11">#REF!</definedName>
    <definedName name="CODIGO1" localSheetId="0">#REF!</definedName>
    <definedName name="CODIGO1" localSheetId="16">#REF!</definedName>
    <definedName name="CODIGO1" localSheetId="8">#REF!</definedName>
    <definedName name="CODIGO1">#REF!</definedName>
    <definedName name="COMPORTAMIENTO_HUMANO" localSheetId="2">#REF!</definedName>
    <definedName name="COMPORTAMIENTO_HUMANO" localSheetId="15">#REF!</definedName>
    <definedName name="COMPORTAMIENTO_HUMANO" localSheetId="12">#REF!</definedName>
    <definedName name="COMPORTAMIENTO_HUMANO" localSheetId="1">#REF!</definedName>
    <definedName name="COMPORTAMIENTO_HUMANO" localSheetId="10">#REF!</definedName>
    <definedName name="COMPORTAMIENTO_HUMANO" localSheetId="13">#REF!</definedName>
    <definedName name="COMPORTAMIENTO_HUMANO" localSheetId="14">#REF!</definedName>
    <definedName name="COMPORTAMIENTO_HUMANO" localSheetId="3">#REF!</definedName>
    <definedName name="COMPORTAMIENTO_HUMANO" localSheetId="11">#REF!</definedName>
    <definedName name="COMPORTAMIENTO_HUMANO" localSheetId="0">#REF!</definedName>
    <definedName name="COMPORTAMIENTO_HUMANO" localSheetId="16">#REF!</definedName>
    <definedName name="COMPORTAMIENTO_HUMANO" localSheetId="8">#REF!</definedName>
    <definedName name="COMPORTAMIENTO_HUMANO">#REF!</definedName>
    <definedName name="COMPORTAMIENTO_ORGANIZACIONAL" localSheetId="2">#REF!</definedName>
    <definedName name="COMPORTAMIENTO_ORGANIZACIONAL" localSheetId="15">#REF!</definedName>
    <definedName name="COMPORTAMIENTO_ORGANIZACIONAL" localSheetId="12">#REF!</definedName>
    <definedName name="COMPORTAMIENTO_ORGANIZACIONAL" localSheetId="1">#REF!</definedName>
    <definedName name="COMPORTAMIENTO_ORGANIZACIONAL" localSheetId="10">#REF!</definedName>
    <definedName name="COMPORTAMIENTO_ORGANIZACIONAL" localSheetId="13">#REF!</definedName>
    <definedName name="COMPORTAMIENTO_ORGANIZACIONAL" localSheetId="14">#REF!</definedName>
    <definedName name="COMPORTAMIENTO_ORGANIZACIONAL" localSheetId="3">#REF!</definedName>
    <definedName name="COMPORTAMIENTO_ORGANIZACIONAL" localSheetId="11">#REF!</definedName>
    <definedName name="COMPORTAMIENTO_ORGANIZACIONAL" localSheetId="0">#REF!</definedName>
    <definedName name="COMPORTAMIENTO_ORGANIZACIONAL" localSheetId="16">#REF!</definedName>
    <definedName name="COMPORTAMIENTO_ORGANIZACIONAL" localSheetId="8">#REF!</definedName>
    <definedName name="COMPORTAMIENTO_ORGANIZACIONAL">#REF!</definedName>
    <definedName name="CONFLICTOS_SOCIALES" localSheetId="2">#REF!</definedName>
    <definedName name="CONFLICTOS_SOCIALES" localSheetId="15">#REF!</definedName>
    <definedName name="CONFLICTOS_SOCIALES" localSheetId="12">#REF!</definedName>
    <definedName name="CONFLICTOS_SOCIALES" localSheetId="1">#REF!</definedName>
    <definedName name="CONFLICTOS_SOCIALES" localSheetId="10">#REF!</definedName>
    <definedName name="CONFLICTOS_SOCIALES" localSheetId="13">#REF!</definedName>
    <definedName name="CONFLICTOS_SOCIALES" localSheetId="14">#REF!</definedName>
    <definedName name="CONFLICTOS_SOCIALES" localSheetId="3">#REF!</definedName>
    <definedName name="CONFLICTOS_SOCIALES" localSheetId="11">#REF!</definedName>
    <definedName name="CONFLICTOS_SOCIALES" localSheetId="0">#REF!</definedName>
    <definedName name="CONFLICTOS_SOCIALES" localSheetId="16">#REF!</definedName>
    <definedName name="CONFLICTOS_SOCIALES" localSheetId="8">#REF!</definedName>
    <definedName name="CONFLICTOS_SOCIALES">#REF!</definedName>
    <definedName name="CONTEXTO_ECONOMICO_DE_MERCADO" localSheetId="2">#REF!</definedName>
    <definedName name="CONTEXTO_ECONOMICO_DE_MERCADO" localSheetId="15">#REF!</definedName>
    <definedName name="CONTEXTO_ECONOMICO_DE_MERCADO" localSheetId="12">#REF!</definedName>
    <definedName name="CONTEXTO_ECONOMICO_DE_MERCADO" localSheetId="1">#REF!</definedName>
    <definedName name="CONTEXTO_ECONOMICO_DE_MERCADO" localSheetId="10">#REF!</definedName>
    <definedName name="CONTEXTO_ECONOMICO_DE_MERCADO" localSheetId="13">#REF!</definedName>
    <definedName name="CONTEXTO_ECONOMICO_DE_MERCADO" localSheetId="14">#REF!</definedName>
    <definedName name="CONTEXTO_ECONOMICO_DE_MERCADO" localSheetId="3">#REF!</definedName>
    <definedName name="CONTEXTO_ECONOMICO_DE_MERCADO" localSheetId="11">#REF!</definedName>
    <definedName name="CONTEXTO_ECONOMICO_DE_MERCADO" localSheetId="0">#REF!</definedName>
    <definedName name="CONTEXTO_ECONOMICO_DE_MERCADO" localSheetId="16">#REF!</definedName>
    <definedName name="CONTEXTO_ECONOMICO_DE_MERCADO" localSheetId="8">#REF!</definedName>
    <definedName name="CONTEXTO_ECONOMICO_DE_MERCADO">#REF!</definedName>
    <definedName name="CONTEXTO_POLITICO" localSheetId="2">#REF!</definedName>
    <definedName name="CONTEXTO_POLITICO" localSheetId="15">#REF!</definedName>
    <definedName name="CONTEXTO_POLITICO" localSheetId="12">#REF!</definedName>
    <definedName name="CONTEXTO_POLITICO" localSheetId="1">#REF!</definedName>
    <definedName name="CONTEXTO_POLITICO" localSheetId="10">#REF!</definedName>
    <definedName name="CONTEXTO_POLITICO" localSheetId="13">#REF!</definedName>
    <definedName name="CONTEXTO_POLITICO" localSheetId="14">#REF!</definedName>
    <definedName name="CONTEXTO_POLITICO" localSheetId="3">#REF!</definedName>
    <definedName name="CONTEXTO_POLITICO" localSheetId="11">#REF!</definedName>
    <definedName name="CONTEXTO_POLITICO" localSheetId="0">#REF!</definedName>
    <definedName name="CONTEXTO_POLITICO" localSheetId="16">#REF!</definedName>
    <definedName name="CONTEXTO_POLITICO" localSheetId="8">#REF!</definedName>
    <definedName name="CONTEXTO_POLITICO">#REF!</definedName>
    <definedName name="CONTROL" localSheetId="15">'[5]NO BORRAR'!$C$41:$C$53</definedName>
    <definedName name="CONTROL" localSheetId="14">'[6]NO BORRAR'!$C$41:$C$53</definedName>
    <definedName name="CONTROL" localSheetId="3">'[6]NO BORRAR'!$C$41:$C$53</definedName>
    <definedName name="CONTROL" localSheetId="11">'[5]NO BORRAR'!$C$41:$C$53</definedName>
    <definedName name="CONTROL" localSheetId="16">'[6]NO BORRAR'!$C$41:$C$53</definedName>
    <definedName name="CONTROL">'[5]NO BORRAR'!$C$41:$C$53</definedName>
    <definedName name="CONTROLES" localSheetId="2">#REF!</definedName>
    <definedName name="CONTROLES" localSheetId="15">#REF!</definedName>
    <definedName name="CONTROLES" localSheetId="12">#REF!</definedName>
    <definedName name="CONTROLES" localSheetId="6">#REF!</definedName>
    <definedName name="CONTROLES" localSheetId="1">#REF!</definedName>
    <definedName name="CONTROLES" localSheetId="5">#REF!</definedName>
    <definedName name="CONTROLES" localSheetId="10">#REF!</definedName>
    <definedName name="CONTROLES" localSheetId="13">#REF!</definedName>
    <definedName name="CONTROLES" localSheetId="14">#REF!</definedName>
    <definedName name="CONTROLES" localSheetId="3">#REF!</definedName>
    <definedName name="CONTROLES" localSheetId="11">#REF!</definedName>
    <definedName name="CONTROLES" localSheetId="7">#REF!</definedName>
    <definedName name="CONTROLES" localSheetId="0">#REF!</definedName>
    <definedName name="CONTROLES" localSheetId="4">#REF!</definedName>
    <definedName name="CONTROLES" localSheetId="9">#REF!</definedName>
    <definedName name="CONTROLES" localSheetId="16">#REF!</definedName>
    <definedName name="CONTROLES" localSheetId="8">#REF!</definedName>
    <definedName name="CONTROLES">#REF!</definedName>
    <definedName name="COSTO_DE_ACTIVIDADES" localSheetId="2">#REF!</definedName>
    <definedName name="COSTO_DE_ACTIVIDADES" localSheetId="15">#REF!</definedName>
    <definedName name="COSTO_DE_ACTIVIDADES" localSheetId="12">#REF!</definedName>
    <definedName name="COSTO_DE_ACTIVIDADES" localSheetId="6">#REF!</definedName>
    <definedName name="COSTO_DE_ACTIVIDADES" localSheetId="1">#REF!</definedName>
    <definedName name="COSTO_DE_ACTIVIDADES" localSheetId="10">#REF!</definedName>
    <definedName name="COSTO_DE_ACTIVIDADES" localSheetId="13">#REF!</definedName>
    <definedName name="COSTO_DE_ACTIVIDADES" localSheetId="14">#REF!</definedName>
    <definedName name="COSTO_DE_ACTIVIDADES" localSheetId="3">#REF!</definedName>
    <definedName name="COSTO_DE_ACTIVIDADES" localSheetId="11">#REF!</definedName>
    <definedName name="COSTO_DE_ACTIVIDADES" localSheetId="7">#REF!</definedName>
    <definedName name="COSTO_DE_ACTIVIDADES" localSheetId="0">#REF!</definedName>
    <definedName name="COSTO_DE_ACTIVIDADES" localSheetId="16">#REF!</definedName>
    <definedName name="COSTO_DE_ACTIVIDADES" localSheetId="8">#REF!</definedName>
    <definedName name="COSTO_DE_ACTIVIDADES">#REF!</definedName>
    <definedName name="CRONOGRAMA_DE_ACTIVIDADES" localSheetId="2">#REF!</definedName>
    <definedName name="CRONOGRAMA_DE_ACTIVIDADES" localSheetId="15">#REF!</definedName>
    <definedName name="CRONOGRAMA_DE_ACTIVIDADES" localSheetId="12">#REF!</definedName>
    <definedName name="CRONOGRAMA_DE_ACTIVIDADES" localSheetId="6">#REF!</definedName>
    <definedName name="CRONOGRAMA_DE_ACTIVIDADES" localSheetId="1">#REF!</definedName>
    <definedName name="CRONOGRAMA_DE_ACTIVIDADES" localSheetId="10">#REF!</definedName>
    <definedName name="CRONOGRAMA_DE_ACTIVIDADES" localSheetId="13">#REF!</definedName>
    <definedName name="CRONOGRAMA_DE_ACTIVIDADES" localSheetId="14">#REF!</definedName>
    <definedName name="CRONOGRAMA_DE_ACTIVIDADES" localSheetId="3">#REF!</definedName>
    <definedName name="CRONOGRAMA_DE_ACTIVIDADES" localSheetId="11">#REF!</definedName>
    <definedName name="CRONOGRAMA_DE_ACTIVIDADES" localSheetId="7">#REF!</definedName>
    <definedName name="CRONOGRAMA_DE_ACTIVIDADES" localSheetId="0">#REF!</definedName>
    <definedName name="CRONOGRAMA_DE_ACTIVIDADES" localSheetId="16">#REF!</definedName>
    <definedName name="CRONOGRAMA_DE_ACTIVIDADES" localSheetId="8">#REF!</definedName>
    <definedName name="CRONOGRAMA_DE_ACTIVIDADES">#REF!</definedName>
    <definedName name="Cual_serà_el_nombre_del_procedimiento?" localSheetId="2">#REF!</definedName>
    <definedName name="Cual_serà_el_nombre_del_procedimiento?" localSheetId="15">#REF!</definedName>
    <definedName name="Cual_serà_el_nombre_del_procedimiento?" localSheetId="12">#REF!</definedName>
    <definedName name="Cual_serà_el_nombre_del_procedimiento?" localSheetId="1">#REF!</definedName>
    <definedName name="Cual_serà_el_nombre_del_procedimiento?" localSheetId="10">#REF!</definedName>
    <definedName name="Cual_serà_el_nombre_del_procedimiento?" localSheetId="13">#REF!</definedName>
    <definedName name="Cual_serà_el_nombre_del_procedimiento?" localSheetId="14">#REF!</definedName>
    <definedName name="Cual_serà_el_nombre_del_procedimiento?" localSheetId="3">#REF!</definedName>
    <definedName name="Cual_serà_el_nombre_del_procedimiento?" localSheetId="11">#REF!</definedName>
    <definedName name="Cual_serà_el_nombre_del_procedimiento?" localSheetId="0">#REF!</definedName>
    <definedName name="Cual_serà_el_nombre_del_procedimiento?" localSheetId="16">#REF!</definedName>
    <definedName name="Cual_serà_el_nombre_del_procedimiento?" localSheetId="8">#REF!</definedName>
    <definedName name="Cual_serà_el_nombre_del_procedimiento?">#REF!</definedName>
    <definedName name="DAÑOS_A_ACTIVOS" localSheetId="2">#REF!</definedName>
    <definedName name="DAÑOS_A_ACTIVOS" localSheetId="15">#REF!</definedName>
    <definedName name="DAÑOS_A_ACTIVOS" localSheetId="12">#REF!</definedName>
    <definedName name="DAÑOS_A_ACTIVOS" localSheetId="1">#REF!</definedName>
    <definedName name="DAÑOS_A_ACTIVOS" localSheetId="10">#REF!</definedName>
    <definedName name="DAÑOS_A_ACTIVOS" localSheetId="13">#REF!</definedName>
    <definedName name="DAÑOS_A_ACTIVOS" localSheetId="14">#REF!</definedName>
    <definedName name="DAÑOS_A_ACTIVOS" localSheetId="3">#REF!</definedName>
    <definedName name="DAÑOS_A_ACTIVOS" localSheetId="11">#REF!</definedName>
    <definedName name="DAÑOS_A_ACTIVOS" localSheetId="0">#REF!</definedName>
    <definedName name="DAÑOS_A_ACTIVOS" localSheetId="16">#REF!</definedName>
    <definedName name="DAÑOS_A_ACTIVOS" localSheetId="8">#REF!</definedName>
    <definedName name="DAÑOS_A_ACTIVOS">#REF!</definedName>
    <definedName name="DESEMPEÑO" localSheetId="2">#REF!</definedName>
    <definedName name="DESEMPEÑO" localSheetId="15">#REF!</definedName>
    <definedName name="DESEMPEÑO" localSheetId="12">#REF!</definedName>
    <definedName name="DESEMPEÑO" localSheetId="1">#REF!</definedName>
    <definedName name="DESEMPEÑO" localSheetId="10">#REF!</definedName>
    <definedName name="DESEMPEÑO" localSheetId="13">#REF!</definedName>
    <definedName name="DESEMPEÑO" localSheetId="14">#REF!</definedName>
    <definedName name="DESEMPEÑO" localSheetId="3">#REF!</definedName>
    <definedName name="DESEMPEÑO" localSheetId="11">#REF!</definedName>
    <definedName name="DESEMPEÑO" localSheetId="0">#REF!</definedName>
    <definedName name="DESEMPEÑO" localSheetId="16">#REF!</definedName>
    <definedName name="DESEMPEÑO" localSheetId="8">#REF!</definedName>
    <definedName name="DESEMPEÑO">#REF!</definedName>
    <definedName name="DIRECCION_ACTIVIDADES_MARITIMAS" localSheetId="2">#REF!</definedName>
    <definedName name="DIRECCION_ACTIVIDADES_MARITIMAS" localSheetId="15">#REF!</definedName>
    <definedName name="DIRECCION_ACTIVIDADES_MARITIMAS" localSheetId="12">#REF!</definedName>
    <definedName name="DIRECCION_ACTIVIDADES_MARITIMAS" localSheetId="1">#REF!</definedName>
    <definedName name="DIRECCION_ACTIVIDADES_MARITIMAS" localSheetId="10">#REF!</definedName>
    <definedName name="DIRECCION_ACTIVIDADES_MARITIMAS" localSheetId="13">#REF!</definedName>
    <definedName name="DIRECCION_ACTIVIDADES_MARITIMAS" localSheetId="14">#REF!</definedName>
    <definedName name="DIRECCION_ACTIVIDADES_MARITIMAS" localSheetId="3">#REF!</definedName>
    <definedName name="DIRECCION_ACTIVIDADES_MARITIMAS" localSheetId="11">#REF!</definedName>
    <definedName name="DIRECCION_ACTIVIDADES_MARITIMAS" localSheetId="0">#REF!</definedName>
    <definedName name="DIRECCION_ACTIVIDADES_MARITIMAS" localSheetId="16">#REF!</definedName>
    <definedName name="DIRECCION_ACTIVIDADES_MARITIMAS" localSheetId="8">#REF!</definedName>
    <definedName name="DIRECCION_ACTIVIDADES_MARITIMAS">#REF!</definedName>
    <definedName name="EFECTORIESGO1" localSheetId="2">#REF!</definedName>
    <definedName name="EFECTORIESGO1" localSheetId="15">#REF!</definedName>
    <definedName name="EFECTORIESGO1" localSheetId="12">#REF!</definedName>
    <definedName name="EFECTORIESGO1" localSheetId="1">#REF!</definedName>
    <definedName name="EFECTORIESGO1" localSheetId="10">#REF!</definedName>
    <definedName name="EFECTORIESGO1" localSheetId="13">#REF!</definedName>
    <definedName name="EFECTORIESGO1" localSheetId="14">#REF!</definedName>
    <definedName name="EFECTORIESGO1" localSheetId="3">#REF!</definedName>
    <definedName name="EFECTORIESGO1" localSheetId="11">#REF!</definedName>
    <definedName name="EFECTORIESGO1" localSheetId="0">#REF!</definedName>
    <definedName name="EFECTORIESGO1" localSheetId="16">#REF!</definedName>
    <definedName name="EFECTORIESGO1" localSheetId="8">#REF!</definedName>
    <definedName name="EFECTORIESGO1">#REF!</definedName>
    <definedName name="EJECUCION_Y__ADMINISTRACION_DEL_PROCESO" localSheetId="2">#REF!</definedName>
    <definedName name="EJECUCION_Y__ADMINISTRACION_DEL_PROCESO" localSheetId="15">#REF!</definedName>
    <definedName name="EJECUCION_Y__ADMINISTRACION_DEL_PROCESO" localSheetId="12">#REF!</definedName>
    <definedName name="EJECUCION_Y__ADMINISTRACION_DEL_PROCESO" localSheetId="1">#REF!</definedName>
    <definedName name="EJECUCION_Y__ADMINISTRACION_DEL_PROCESO" localSheetId="10">#REF!</definedName>
    <definedName name="EJECUCION_Y__ADMINISTRACION_DEL_PROCESO" localSheetId="13">#REF!</definedName>
    <definedName name="EJECUCION_Y__ADMINISTRACION_DEL_PROCESO" localSheetId="14">#REF!</definedName>
    <definedName name="EJECUCION_Y__ADMINISTRACION_DEL_PROCESO" localSheetId="3">#REF!</definedName>
    <definedName name="EJECUCION_Y__ADMINISTRACION_DEL_PROCESO" localSheetId="11">#REF!</definedName>
    <definedName name="EJECUCION_Y__ADMINISTRACION_DEL_PROCESO" localSheetId="0">#REF!</definedName>
    <definedName name="EJECUCION_Y__ADMINISTRACION_DEL_PROCESO" localSheetId="16">#REF!</definedName>
    <definedName name="EJECUCION_Y__ADMINISTRACION_DEL_PROCESO" localSheetId="8">#REF!</definedName>
    <definedName name="EJECUCION_Y__ADMINISTRACION_DEL_PROCESO">#REF!</definedName>
    <definedName name="EJECUCION_Y_ADMINISTRACION_DEL_PROCESO" localSheetId="2">#REF!</definedName>
    <definedName name="EJECUCION_Y_ADMINISTRACION_DEL_PROCESO" localSheetId="15">#REF!</definedName>
    <definedName name="EJECUCION_Y_ADMINISTRACION_DEL_PROCESO" localSheetId="12">#REF!</definedName>
    <definedName name="EJECUCION_Y_ADMINISTRACION_DEL_PROCESO" localSheetId="1">#REF!</definedName>
    <definedName name="EJECUCION_Y_ADMINISTRACION_DEL_PROCESO" localSheetId="10">#REF!</definedName>
    <definedName name="EJECUCION_Y_ADMINISTRACION_DEL_PROCESO" localSheetId="13">#REF!</definedName>
    <definedName name="EJECUCION_Y_ADMINISTRACION_DEL_PROCESO" localSheetId="14">#REF!</definedName>
    <definedName name="EJECUCION_Y_ADMINISTRACION_DEL_PROCESO" localSheetId="3">#REF!</definedName>
    <definedName name="EJECUCION_Y_ADMINISTRACION_DEL_PROCESO" localSheetId="11">#REF!</definedName>
    <definedName name="EJECUCION_Y_ADMINISTRACION_DEL_PROCESO" localSheetId="0">#REF!</definedName>
    <definedName name="EJECUCION_Y_ADMINISTRACION_DEL_PROCESO" localSheetId="16">#REF!</definedName>
    <definedName name="EJECUCION_Y_ADMINISTRACION_DEL_PROCESO" localSheetId="8">#REF!</definedName>
    <definedName name="EJECUCION_Y_ADMINISTRACION_DEL_PROCESO">#REF!</definedName>
    <definedName name="ENTORNO" localSheetId="2">#REF!</definedName>
    <definedName name="ENTORNO" localSheetId="15">#REF!</definedName>
    <definedName name="ENTORNO" localSheetId="12">#REF!</definedName>
    <definedName name="ENTORNO" localSheetId="1">#REF!</definedName>
    <definedName name="ENTORNO" localSheetId="10">#REF!</definedName>
    <definedName name="ENTORNO" localSheetId="13">#REF!</definedName>
    <definedName name="ENTORNO" localSheetId="14">#REF!</definedName>
    <definedName name="ENTORNO" localSheetId="3">#REF!</definedName>
    <definedName name="ENTORNO" localSheetId="11">#REF!</definedName>
    <definedName name="ENTORNO" localSheetId="0">#REF!</definedName>
    <definedName name="ENTORNO" localSheetId="16">#REF!</definedName>
    <definedName name="ENTORNO" localSheetId="8">#REF!</definedName>
    <definedName name="ENTORNO">#REF!</definedName>
    <definedName name="ESTABILIDAD_POLITICA" localSheetId="2">#REF!</definedName>
    <definedName name="ESTABILIDAD_POLITICA" localSheetId="15">#REF!</definedName>
    <definedName name="ESTABILIDAD_POLITICA" localSheetId="12">#REF!</definedName>
    <definedName name="ESTABILIDAD_POLITICA" localSheetId="1">#REF!</definedName>
    <definedName name="ESTABILIDAD_POLITICA" localSheetId="10">#REF!</definedName>
    <definedName name="ESTABILIDAD_POLITICA" localSheetId="13">#REF!</definedName>
    <definedName name="ESTABILIDAD_POLITICA" localSheetId="14">#REF!</definedName>
    <definedName name="ESTABILIDAD_POLITICA" localSheetId="3">#REF!</definedName>
    <definedName name="ESTABILIDAD_POLITICA" localSheetId="11">#REF!</definedName>
    <definedName name="ESTABILIDAD_POLITICA" localSheetId="0">#REF!</definedName>
    <definedName name="ESTABILIDAD_POLITICA" localSheetId="16">#REF!</definedName>
    <definedName name="ESTABILIDAD_POLITICA" localSheetId="8">#REF!</definedName>
    <definedName name="ESTABILIDAD_POLITICA">#REF!</definedName>
    <definedName name="EVENTOS" localSheetId="2">#REF!</definedName>
    <definedName name="EVENTOS" localSheetId="15">#REF!</definedName>
    <definedName name="EVENTOS" localSheetId="12">#REF!</definedName>
    <definedName name="EVENTOS" localSheetId="1">#REF!</definedName>
    <definedName name="EVENTOS" localSheetId="10">#REF!</definedName>
    <definedName name="EVENTOS" localSheetId="13">#REF!</definedName>
    <definedName name="EVENTOS" localSheetId="14">#REF!</definedName>
    <definedName name="EVENTOS" localSheetId="3">#REF!</definedName>
    <definedName name="EVENTOS" localSheetId="11">#REF!</definedName>
    <definedName name="EVENTOS" localSheetId="0">#REF!</definedName>
    <definedName name="EVENTOS" localSheetId="16">#REF!</definedName>
    <definedName name="EVENTOS" localSheetId="8">#REF!</definedName>
    <definedName name="EVENTOS">#REF!</definedName>
    <definedName name="EVENTOS_NATUALES" localSheetId="2">#REF!</definedName>
    <definedName name="EVENTOS_NATUALES" localSheetId="15">#REF!</definedName>
    <definedName name="EVENTOS_NATUALES" localSheetId="12">#REF!</definedName>
    <definedName name="EVENTOS_NATUALES" localSheetId="1">#REF!</definedName>
    <definedName name="EVENTOS_NATUALES" localSheetId="10">#REF!</definedName>
    <definedName name="EVENTOS_NATUALES" localSheetId="13">#REF!</definedName>
    <definedName name="EVENTOS_NATUALES" localSheetId="14">#REF!</definedName>
    <definedName name="EVENTOS_NATUALES" localSheetId="3">#REF!</definedName>
    <definedName name="EVENTOS_NATUALES" localSheetId="11">#REF!</definedName>
    <definedName name="EVENTOS_NATUALES" localSheetId="0">#REF!</definedName>
    <definedName name="EVENTOS_NATUALES" localSheetId="16">#REF!</definedName>
    <definedName name="EVENTOS_NATUALES" localSheetId="8">#REF!</definedName>
    <definedName name="EVENTOS_NATUALES">#REF!</definedName>
    <definedName name="EVENTOS_NATURALES" localSheetId="2">#REF!</definedName>
    <definedName name="EVENTOS_NATURALES" localSheetId="15">#REF!</definedName>
    <definedName name="EVENTOS_NATURALES" localSheetId="12">#REF!</definedName>
    <definedName name="EVENTOS_NATURALES" localSheetId="1">#REF!</definedName>
    <definedName name="EVENTOS_NATURALES" localSheetId="10">#REF!</definedName>
    <definedName name="EVENTOS_NATURALES" localSheetId="13">#REF!</definedName>
    <definedName name="EVENTOS_NATURALES" localSheetId="14">#REF!</definedName>
    <definedName name="EVENTOS_NATURALES" localSheetId="3">#REF!</definedName>
    <definedName name="EVENTOS_NATURALES" localSheetId="11">#REF!</definedName>
    <definedName name="EVENTOS_NATURALES" localSheetId="0">#REF!</definedName>
    <definedName name="EVENTOS_NATURALES" localSheetId="16">#REF!</definedName>
    <definedName name="EVENTOS_NATURALES" localSheetId="8">#REF!</definedName>
    <definedName name="EVENTOS_NATURALES">#REF!</definedName>
    <definedName name="EVENTOS_NATURALES_" localSheetId="2">#REF!</definedName>
    <definedName name="EVENTOS_NATURALES_" localSheetId="15">#REF!</definedName>
    <definedName name="EVENTOS_NATURALES_" localSheetId="12">#REF!</definedName>
    <definedName name="EVENTOS_NATURALES_" localSheetId="1">#REF!</definedName>
    <definedName name="EVENTOS_NATURALES_" localSheetId="10">#REF!</definedName>
    <definedName name="EVENTOS_NATURALES_" localSheetId="13">#REF!</definedName>
    <definedName name="EVENTOS_NATURALES_" localSheetId="14">#REF!</definedName>
    <definedName name="EVENTOS_NATURALES_" localSheetId="3">#REF!</definedName>
    <definedName name="EVENTOS_NATURALES_" localSheetId="11">#REF!</definedName>
    <definedName name="EVENTOS_NATURALES_" localSheetId="0">#REF!</definedName>
    <definedName name="EVENTOS_NATURALES_" localSheetId="16">#REF!</definedName>
    <definedName name="EVENTOS_NATURALES_" localSheetId="8">#REF!</definedName>
    <definedName name="EVENTOS_NATURALES_">#REF!</definedName>
    <definedName name="FACTOR" localSheetId="15">[3]DATOS!$A$16:$E$16</definedName>
    <definedName name="FACTOR" localSheetId="14">[4]DATOS!$A$16:$E$16</definedName>
    <definedName name="FACTOR" localSheetId="3">[4]DATOS!$A$16:$E$16</definedName>
    <definedName name="FACTOR" localSheetId="11">[3]DATOS!$A$16:$E$16</definedName>
    <definedName name="FACTOR" localSheetId="16">[4]DATOS!$A$16:$E$16</definedName>
    <definedName name="FACTOR">[3]DATOS!$A$16:$E$16</definedName>
    <definedName name="FACTOR_DEL_RIESGO" localSheetId="15">[7]FUENTES!$A$2:$A$10</definedName>
    <definedName name="FACTOR_DEL_RIESGO" localSheetId="14">[8]FUENTES!$A$2:$A$10</definedName>
    <definedName name="FACTOR_DEL_RIESGO" localSheetId="3">[8]FUENTES!$A$2:$A$10</definedName>
    <definedName name="FACTOR_DEL_RIESGO" localSheetId="11">[7]FUENTES!$A$2:$A$10</definedName>
    <definedName name="FACTOR_DEL_RIESGO" localSheetId="16">[8]FUENTES!$A$2:$A$10</definedName>
    <definedName name="FACTOR_DEL_RIESGO">[7]FUENTES!$A$2:$A$10</definedName>
    <definedName name="FACTORES" localSheetId="2">#REF!</definedName>
    <definedName name="FACTORES" localSheetId="15">#REF!</definedName>
    <definedName name="FACTORES" localSheetId="12">#REF!</definedName>
    <definedName name="FACTORES" localSheetId="6">#REF!</definedName>
    <definedName name="FACTORES" localSheetId="1">#REF!</definedName>
    <definedName name="FACTORES" localSheetId="5">#REF!</definedName>
    <definedName name="FACTORES" localSheetId="10">#REF!</definedName>
    <definedName name="FACTORES" localSheetId="13">#REF!</definedName>
    <definedName name="FACTORES" localSheetId="14">#REF!</definedName>
    <definedName name="FACTORES" localSheetId="3">#REF!</definedName>
    <definedName name="FACTORES" localSheetId="11">#REF!</definedName>
    <definedName name="FACTORES" localSheetId="7">#REF!</definedName>
    <definedName name="FACTORES" localSheetId="0">#REF!</definedName>
    <definedName name="FACTORES" localSheetId="4">#REF!</definedName>
    <definedName name="FACTORES" localSheetId="9">#REF!</definedName>
    <definedName name="FACTORES" localSheetId="16">#REF!</definedName>
    <definedName name="FACTORES" localSheetId="8">#REF!</definedName>
    <definedName name="FACTORES">#REF!</definedName>
    <definedName name="FALLAS_TECNOLOGICAS" localSheetId="2">#REF!</definedName>
    <definedName name="FALLAS_TECNOLOGICAS" localSheetId="15">#REF!</definedName>
    <definedName name="FALLAS_TECNOLOGICAS" localSheetId="12">#REF!</definedName>
    <definedName name="FALLAS_TECNOLOGICAS" localSheetId="6">#REF!</definedName>
    <definedName name="FALLAS_TECNOLOGICAS" localSheetId="1">#REF!</definedName>
    <definedName name="FALLAS_TECNOLOGICAS" localSheetId="10">#REF!</definedName>
    <definedName name="FALLAS_TECNOLOGICAS" localSheetId="13">#REF!</definedName>
    <definedName name="FALLAS_TECNOLOGICAS" localSheetId="14">#REF!</definedName>
    <definedName name="FALLAS_TECNOLOGICAS" localSheetId="3">#REF!</definedName>
    <definedName name="FALLAS_TECNOLOGICAS" localSheetId="11">#REF!</definedName>
    <definedName name="FALLAS_TECNOLOGICAS" localSheetId="7">#REF!</definedName>
    <definedName name="FALLAS_TECNOLOGICAS" localSheetId="0">#REF!</definedName>
    <definedName name="FALLAS_TECNOLOGICAS" localSheetId="16">#REF!</definedName>
    <definedName name="FALLAS_TECNOLOGICAS" localSheetId="8">#REF!</definedName>
    <definedName name="FALLAS_TECNOLOGICAS">#REF!</definedName>
    <definedName name="FRAUD_EXTERNO" localSheetId="2">#REF!</definedName>
    <definedName name="FRAUD_EXTERNO" localSheetId="15">#REF!</definedName>
    <definedName name="FRAUD_EXTERNO" localSheetId="12">#REF!</definedName>
    <definedName name="FRAUD_EXTERNO" localSheetId="6">#REF!</definedName>
    <definedName name="FRAUD_EXTERNO" localSheetId="1">#REF!</definedName>
    <definedName name="FRAUD_EXTERNO" localSheetId="10">#REF!</definedName>
    <definedName name="FRAUD_EXTERNO" localSheetId="13">#REF!</definedName>
    <definedName name="FRAUD_EXTERNO" localSheetId="14">#REF!</definedName>
    <definedName name="FRAUD_EXTERNO" localSheetId="3">#REF!</definedName>
    <definedName name="FRAUD_EXTERNO" localSheetId="11">#REF!</definedName>
    <definedName name="FRAUD_EXTERNO" localSheetId="7">#REF!</definedName>
    <definedName name="FRAUD_EXTERNO" localSheetId="0">#REF!</definedName>
    <definedName name="FRAUD_EXTERNO" localSheetId="16">#REF!</definedName>
    <definedName name="FRAUD_EXTERNO" localSheetId="8">#REF!</definedName>
    <definedName name="FRAUD_EXTERNO">#REF!</definedName>
    <definedName name="FRAUDE_EXTERNO" localSheetId="2">#REF!</definedName>
    <definedName name="FRAUDE_EXTERNO" localSheetId="15">#REF!</definedName>
    <definedName name="FRAUDE_EXTERNO" localSheetId="12">#REF!</definedName>
    <definedName name="FRAUDE_EXTERNO" localSheetId="1">#REF!</definedName>
    <definedName name="FRAUDE_EXTERNO" localSheetId="10">#REF!</definedName>
    <definedName name="FRAUDE_EXTERNO" localSheetId="13">#REF!</definedName>
    <definedName name="FRAUDE_EXTERNO" localSheetId="14">#REF!</definedName>
    <definedName name="FRAUDE_EXTERNO" localSheetId="3">#REF!</definedName>
    <definedName name="FRAUDE_EXTERNO" localSheetId="11">#REF!</definedName>
    <definedName name="FRAUDE_EXTERNO" localSheetId="0">#REF!</definedName>
    <definedName name="FRAUDE_EXTERNO" localSheetId="16">#REF!</definedName>
    <definedName name="FRAUDE_EXTERNO" localSheetId="8">#REF!</definedName>
    <definedName name="FRAUDE_EXTERNO">#REF!</definedName>
    <definedName name="FRAUDE_INTERNO" localSheetId="2">#REF!</definedName>
    <definedName name="FRAUDE_INTERNO" localSheetId="15">#REF!</definedName>
    <definedName name="FRAUDE_INTERNO" localSheetId="12">#REF!</definedName>
    <definedName name="FRAUDE_INTERNO" localSheetId="1">#REF!</definedName>
    <definedName name="FRAUDE_INTERNO" localSheetId="10">#REF!</definedName>
    <definedName name="FRAUDE_INTERNO" localSheetId="13">#REF!</definedName>
    <definedName name="FRAUDE_INTERNO" localSheetId="14">#REF!</definedName>
    <definedName name="FRAUDE_INTERNO" localSheetId="3">#REF!</definedName>
    <definedName name="FRAUDE_INTERNO" localSheetId="11">#REF!</definedName>
    <definedName name="FRAUDE_INTERNO" localSheetId="0">#REF!</definedName>
    <definedName name="FRAUDE_INTERNO" localSheetId="16">#REF!</definedName>
    <definedName name="FRAUDE_INTERNO" localSheetId="8">#REF!</definedName>
    <definedName name="FRAUDE_INTERNO">#REF!</definedName>
    <definedName name="FRECUENCIA" localSheetId="2">#REF!</definedName>
    <definedName name="FRECUENCIA" localSheetId="15">#REF!</definedName>
    <definedName name="FRECUENCIA" localSheetId="12">#REF!</definedName>
    <definedName name="FRECUENCIA" localSheetId="1">#REF!</definedName>
    <definedName name="FRECUENCIA" localSheetId="10">#REF!</definedName>
    <definedName name="FRECUENCIA" localSheetId="13">#REF!</definedName>
    <definedName name="FRECUENCIA" localSheetId="14">#REF!</definedName>
    <definedName name="FRECUENCIA" localSheetId="3">#REF!</definedName>
    <definedName name="FRECUENCIA" localSheetId="11">#REF!</definedName>
    <definedName name="FRECUENCIA" localSheetId="0">#REF!</definedName>
    <definedName name="FRECUENCIA" localSheetId="16">#REF!</definedName>
    <definedName name="FRECUENCIA" localSheetId="8">#REF!</definedName>
    <definedName name="FRECUENCIA">#REF!</definedName>
    <definedName name="FUENTE" localSheetId="2">#REF!</definedName>
    <definedName name="FUENTE" localSheetId="15">#REF!</definedName>
    <definedName name="FUENTE" localSheetId="12">#REF!</definedName>
    <definedName name="FUENTE" localSheetId="1">#REF!</definedName>
    <definedName name="FUENTE" localSheetId="10">#REF!</definedName>
    <definedName name="FUENTE" localSheetId="13">#REF!</definedName>
    <definedName name="FUENTE" localSheetId="14">#REF!</definedName>
    <definedName name="FUENTE" localSheetId="3">#REF!</definedName>
    <definedName name="FUENTE" localSheetId="11">#REF!</definedName>
    <definedName name="FUENTE" localSheetId="0">#REF!</definedName>
    <definedName name="FUENTE" localSheetId="16">#REF!</definedName>
    <definedName name="FUENTE" localSheetId="8">#REF!</definedName>
    <definedName name="FUENTE">#REF!</definedName>
    <definedName name="FUENTES_DE_RIESGO" localSheetId="2">#REF!</definedName>
    <definedName name="FUENTES_DE_RIESGO" localSheetId="15">#REF!</definedName>
    <definedName name="FUENTES_DE_RIESGO" localSheetId="12">#REF!</definedName>
    <definedName name="FUENTES_DE_RIESGO" localSheetId="1">#REF!</definedName>
    <definedName name="FUENTES_DE_RIESGO" localSheetId="10">#REF!</definedName>
    <definedName name="FUENTES_DE_RIESGO" localSheetId="13">#REF!</definedName>
    <definedName name="FUENTES_DE_RIESGO" localSheetId="14">#REF!</definedName>
    <definedName name="FUENTES_DE_RIESGO" localSheetId="3">#REF!</definedName>
    <definedName name="FUENTES_DE_RIESGO" localSheetId="11">#REF!</definedName>
    <definedName name="FUENTES_DE_RIESGO" localSheetId="0">#REF!</definedName>
    <definedName name="FUENTES_DE_RIESGO" localSheetId="16">#REF!</definedName>
    <definedName name="FUENTES_DE_RIESGO" localSheetId="8">#REF!</definedName>
    <definedName name="FUENTES_DE_RIESGO">#REF!</definedName>
    <definedName name="FUENTES_RIESGO" localSheetId="2">#REF!</definedName>
    <definedName name="FUENTES_RIESGO" localSheetId="15">#REF!</definedName>
    <definedName name="FUENTES_RIESGO" localSheetId="12">#REF!</definedName>
    <definedName name="FUENTES_RIESGO" localSheetId="1">#REF!</definedName>
    <definedName name="FUENTES_RIESGO" localSheetId="10">#REF!</definedName>
    <definedName name="FUENTES_RIESGO" localSheetId="13">#REF!</definedName>
    <definedName name="FUENTES_RIESGO" localSheetId="14">#REF!</definedName>
    <definedName name="FUENTES_RIESGO" localSheetId="3">#REF!</definedName>
    <definedName name="FUENTES_RIESGO" localSheetId="11">#REF!</definedName>
    <definedName name="FUENTES_RIESGO" localSheetId="0">#REF!</definedName>
    <definedName name="FUENTES_RIESGO" localSheetId="16">#REF!</definedName>
    <definedName name="FUENTES_RIESGO" localSheetId="8">#REF!</definedName>
    <definedName name="FUENTES_RIESGO">#REF!</definedName>
    <definedName name="GENTE" localSheetId="2">#REF!</definedName>
    <definedName name="GENTE" localSheetId="15">#REF!</definedName>
    <definedName name="GENTE" localSheetId="12">#REF!</definedName>
    <definedName name="GENTE" localSheetId="1">#REF!</definedName>
    <definedName name="GENTE" localSheetId="10">#REF!</definedName>
    <definedName name="GENTE" localSheetId="13">#REF!</definedName>
    <definedName name="GENTE" localSheetId="14">#REF!</definedName>
    <definedName name="GENTE" localSheetId="3">#REF!</definedName>
    <definedName name="GENTE" localSheetId="11">#REF!</definedName>
    <definedName name="GENTE" localSheetId="0">#REF!</definedName>
    <definedName name="GENTE" localSheetId="16">#REF!</definedName>
    <definedName name="GENTE" localSheetId="8">#REF!</definedName>
    <definedName name="GENTE">#REF!</definedName>
    <definedName name="GESTION" localSheetId="2">#REF!</definedName>
    <definedName name="GESTION" localSheetId="15">#REF!</definedName>
    <definedName name="GESTION" localSheetId="12">#REF!</definedName>
    <definedName name="GESTION" localSheetId="1">#REF!</definedName>
    <definedName name="GESTION" localSheetId="10">#REF!</definedName>
    <definedName name="GESTION" localSheetId="13">#REF!</definedName>
    <definedName name="GESTION" localSheetId="14">#REF!</definedName>
    <definedName name="GESTION" localSheetId="3">#REF!</definedName>
    <definedName name="GESTION" localSheetId="11">#REF!</definedName>
    <definedName name="GESTION" localSheetId="0">#REF!</definedName>
    <definedName name="GESTION" localSheetId="16">#REF!</definedName>
    <definedName name="GESTION" localSheetId="8">#REF!</definedName>
    <definedName name="GESTION">#REF!</definedName>
    <definedName name="GESTION_CONTROL" localSheetId="2">#REF!</definedName>
    <definedName name="GESTION_CONTROL" localSheetId="15">#REF!</definedName>
    <definedName name="GESTION_CONTROL" localSheetId="12">#REF!</definedName>
    <definedName name="GESTION_CONTROL" localSheetId="1">#REF!</definedName>
    <definedName name="GESTION_CONTROL" localSheetId="10">#REF!</definedName>
    <definedName name="GESTION_CONTROL" localSheetId="13">#REF!</definedName>
    <definedName name="GESTION_CONTROL" localSheetId="14">#REF!</definedName>
    <definedName name="GESTION_CONTROL" localSheetId="3">#REF!</definedName>
    <definedName name="GESTION_CONTROL" localSheetId="11">#REF!</definedName>
    <definedName name="GESTION_CONTROL" localSheetId="0">#REF!</definedName>
    <definedName name="GESTION_CONTROL" localSheetId="16">#REF!</definedName>
    <definedName name="GESTION_CONTROL" localSheetId="8">#REF!</definedName>
    <definedName name="GESTION_CONTROL">#REF!</definedName>
    <definedName name="GESTION_TECNICA" localSheetId="2">#REF!</definedName>
    <definedName name="GESTION_TECNICA" localSheetId="15">#REF!</definedName>
    <definedName name="GESTION_TECNICA" localSheetId="12">#REF!</definedName>
    <definedName name="GESTION_TECNICA" localSheetId="1">#REF!</definedName>
    <definedName name="GESTION_TECNICA" localSheetId="10">#REF!</definedName>
    <definedName name="GESTION_TECNICA" localSheetId="13">#REF!</definedName>
    <definedName name="GESTION_TECNICA" localSheetId="14">#REF!</definedName>
    <definedName name="GESTION_TECNICA" localSheetId="3">#REF!</definedName>
    <definedName name="GESTION_TECNICA" localSheetId="11">#REF!</definedName>
    <definedName name="GESTION_TECNICA" localSheetId="0">#REF!</definedName>
    <definedName name="GESTION_TECNICA" localSheetId="16">#REF!</definedName>
    <definedName name="GESTION_TECNICA" localSheetId="8">#REF!</definedName>
    <definedName name="GESTION_TECNICA">#REF!</definedName>
    <definedName name="GRAVEDAD" localSheetId="2">#REF!</definedName>
    <definedName name="GRAVEDAD" localSheetId="15">#REF!</definedName>
    <definedName name="GRAVEDAD" localSheetId="12">#REF!</definedName>
    <definedName name="GRAVEDAD" localSheetId="1">#REF!</definedName>
    <definedName name="GRAVEDAD" localSheetId="10">#REF!</definedName>
    <definedName name="GRAVEDAD" localSheetId="13">#REF!</definedName>
    <definedName name="GRAVEDAD" localSheetId="14">#REF!</definedName>
    <definedName name="GRAVEDAD" localSheetId="3">#REF!</definedName>
    <definedName name="GRAVEDAD" localSheetId="11">#REF!</definedName>
    <definedName name="GRAVEDAD" localSheetId="0">#REF!</definedName>
    <definedName name="GRAVEDAD" localSheetId="16">#REF!</definedName>
    <definedName name="GRAVEDAD" localSheetId="8">#REF!</definedName>
    <definedName name="GRAVEDAD">#REF!</definedName>
    <definedName name="IMPACTO" localSheetId="2">#REF!</definedName>
    <definedName name="IMPACTO" localSheetId="15">#REF!</definedName>
    <definedName name="IMPACTO" localSheetId="12">#REF!</definedName>
    <definedName name="IMPACTO" localSheetId="1">#REF!</definedName>
    <definedName name="IMPACTO" localSheetId="10">#REF!</definedName>
    <definedName name="IMPACTO" localSheetId="13">#REF!</definedName>
    <definedName name="IMPACTO" localSheetId="14">#REF!</definedName>
    <definedName name="IMPACTO" localSheetId="3">#REF!</definedName>
    <definedName name="IMPACTO" localSheetId="11">#REF!</definedName>
    <definedName name="IMPACTO" localSheetId="0">#REF!</definedName>
    <definedName name="IMPACTO" localSheetId="16">#REF!</definedName>
    <definedName name="IMPACTO" localSheetId="8">#REF!</definedName>
    <definedName name="IMPACTO">#REF!</definedName>
    <definedName name="IMPACTORIESGO" localSheetId="2">#REF!</definedName>
    <definedName name="IMPACTORIESGO" localSheetId="15">#REF!</definedName>
    <definedName name="IMPACTORIESGO" localSheetId="12">#REF!</definedName>
    <definedName name="IMPACTORIESGO" localSheetId="1">#REF!</definedName>
    <definedName name="IMPACTORIESGO" localSheetId="10">#REF!</definedName>
    <definedName name="IMPACTORIESGO" localSheetId="13">#REF!</definedName>
    <definedName name="IMPACTORIESGO" localSheetId="14">#REF!</definedName>
    <definedName name="IMPACTORIESGO" localSheetId="3">#REF!</definedName>
    <definedName name="IMPACTORIESGO" localSheetId="11">#REF!</definedName>
    <definedName name="IMPACTORIESGO" localSheetId="0">#REF!</definedName>
    <definedName name="IMPACTORIESGO" localSheetId="16">#REF!</definedName>
    <definedName name="IMPACTORIESGO" localSheetId="8">#REF!</definedName>
    <definedName name="IMPACTORIESGO">#REF!</definedName>
    <definedName name="INGRESOS_Y_DERECHOS" localSheetId="2">#REF!</definedName>
    <definedName name="INGRESOS_Y_DERECHOS" localSheetId="15">#REF!</definedName>
    <definedName name="INGRESOS_Y_DERECHOS" localSheetId="12">#REF!</definedName>
    <definedName name="INGRESOS_Y_DERECHOS" localSheetId="1">#REF!</definedName>
    <definedName name="INGRESOS_Y_DERECHOS" localSheetId="10">#REF!</definedName>
    <definedName name="INGRESOS_Y_DERECHOS" localSheetId="13">#REF!</definedName>
    <definedName name="INGRESOS_Y_DERECHOS" localSheetId="14">#REF!</definedName>
    <definedName name="INGRESOS_Y_DERECHOS" localSheetId="3">#REF!</definedName>
    <definedName name="INGRESOS_Y_DERECHOS" localSheetId="11">#REF!</definedName>
    <definedName name="INGRESOS_Y_DERECHOS" localSheetId="0">#REF!</definedName>
    <definedName name="INGRESOS_Y_DERECHOS" localSheetId="16">#REF!</definedName>
    <definedName name="INGRESOS_Y_DERECHOS" localSheetId="8">#REF!</definedName>
    <definedName name="INGRESOS_Y_DERECHOS">#REF!</definedName>
    <definedName name="INSTALACIONES" localSheetId="2">#REF!</definedName>
    <definedName name="INSTALACIONES" localSheetId="15">#REF!</definedName>
    <definedName name="INSTALACIONES" localSheetId="12">#REF!</definedName>
    <definedName name="INSTALACIONES" localSheetId="1">#REF!</definedName>
    <definedName name="INSTALACIONES" localSheetId="10">#REF!</definedName>
    <definedName name="INSTALACIONES" localSheetId="13">#REF!</definedName>
    <definedName name="INSTALACIONES" localSheetId="14">#REF!</definedName>
    <definedName name="INSTALACIONES" localSheetId="3">#REF!</definedName>
    <definedName name="INSTALACIONES" localSheetId="11">#REF!</definedName>
    <definedName name="INSTALACIONES" localSheetId="0">#REF!</definedName>
    <definedName name="INSTALACIONES" localSheetId="16">#REF!</definedName>
    <definedName name="INSTALACIONES" localSheetId="8">#REF!</definedName>
    <definedName name="INSTALACIONES">#REF!</definedName>
    <definedName name="INSTALACIONES_" localSheetId="2">#REF!</definedName>
    <definedName name="INSTALACIONES_" localSheetId="15">#REF!</definedName>
    <definedName name="INSTALACIONES_" localSheetId="12">#REF!</definedName>
    <definedName name="INSTALACIONES_" localSheetId="1">#REF!</definedName>
    <definedName name="INSTALACIONES_" localSheetId="10">#REF!</definedName>
    <definedName name="INSTALACIONES_" localSheetId="13">#REF!</definedName>
    <definedName name="INSTALACIONES_" localSheetId="14">#REF!</definedName>
    <definedName name="INSTALACIONES_" localSheetId="3">#REF!</definedName>
    <definedName name="INSTALACIONES_" localSheetId="11">#REF!</definedName>
    <definedName name="INSTALACIONES_" localSheetId="0">#REF!</definedName>
    <definedName name="INSTALACIONES_" localSheetId="16">#REF!</definedName>
    <definedName name="INSTALACIONES_" localSheetId="8">#REF!</definedName>
    <definedName name="INSTALACIONES_">#REF!</definedName>
    <definedName name="INTANGIBLES" localSheetId="2">#REF!</definedName>
    <definedName name="INTANGIBLES" localSheetId="15">#REF!</definedName>
    <definedName name="INTANGIBLES" localSheetId="12">#REF!</definedName>
    <definedName name="INTANGIBLES" localSheetId="1">#REF!</definedName>
    <definedName name="INTANGIBLES" localSheetId="10">#REF!</definedName>
    <definedName name="INTANGIBLES" localSheetId="13">#REF!</definedName>
    <definedName name="INTANGIBLES" localSheetId="14">#REF!</definedName>
    <definedName name="INTANGIBLES" localSheetId="3">#REF!</definedName>
    <definedName name="INTANGIBLES" localSheetId="11">#REF!</definedName>
    <definedName name="INTANGIBLES" localSheetId="0">#REF!</definedName>
    <definedName name="INTANGIBLES" localSheetId="16">#REF!</definedName>
    <definedName name="INTANGIBLES" localSheetId="8">#REF!</definedName>
    <definedName name="INTANGIBLES">#REF!</definedName>
    <definedName name="LEGAL" localSheetId="2">#REF!</definedName>
    <definedName name="LEGAL" localSheetId="15">#REF!</definedName>
    <definedName name="LEGAL" localSheetId="12">#REF!</definedName>
    <definedName name="LEGAL" localSheetId="1">#REF!</definedName>
    <definedName name="LEGAL" localSheetId="10">#REF!</definedName>
    <definedName name="LEGAL" localSheetId="13">#REF!</definedName>
    <definedName name="LEGAL" localSheetId="14">#REF!</definedName>
    <definedName name="LEGAL" localSheetId="3">#REF!</definedName>
    <definedName name="LEGAL" localSheetId="11">#REF!</definedName>
    <definedName name="LEGAL" localSheetId="0">#REF!</definedName>
    <definedName name="LEGAL" localSheetId="16">#REF!</definedName>
    <definedName name="LEGAL" localSheetId="8">#REF!</definedName>
    <definedName name="LEGAL">#REF!</definedName>
    <definedName name="LET" localSheetId="2">#REF!</definedName>
    <definedName name="LET" localSheetId="15">#REF!</definedName>
    <definedName name="LET" localSheetId="12">#REF!</definedName>
    <definedName name="LET" localSheetId="1">#REF!</definedName>
    <definedName name="LET" localSheetId="10">#REF!</definedName>
    <definedName name="LET" localSheetId="13">#REF!</definedName>
    <definedName name="LET" localSheetId="14">#REF!</definedName>
    <definedName name="LET" localSheetId="3">#REF!</definedName>
    <definedName name="LET" localSheetId="11">#REF!</definedName>
    <definedName name="LET" localSheetId="0">#REF!</definedName>
    <definedName name="LET" localSheetId="16">#REF!</definedName>
    <definedName name="LET" localSheetId="8">#REF!</definedName>
    <definedName name="LET">#REF!</definedName>
    <definedName name="MACROPROCESO" localSheetId="2">#REF!</definedName>
    <definedName name="MACROPROCESO" localSheetId="15">#REF!</definedName>
    <definedName name="MACROPROCESO" localSheetId="12">#REF!</definedName>
    <definedName name="MACROPROCESO" localSheetId="1">#REF!</definedName>
    <definedName name="MACROPROCESO" localSheetId="10">#REF!</definedName>
    <definedName name="MACROPROCESO" localSheetId="13">#REF!</definedName>
    <definedName name="MACROPROCESO" localSheetId="14">#REF!</definedName>
    <definedName name="MACROPROCESO" localSheetId="3">#REF!</definedName>
    <definedName name="MACROPROCESO" localSheetId="11">#REF!</definedName>
    <definedName name="MACROPROCESO" localSheetId="0">#REF!</definedName>
    <definedName name="MACROPROCESO" localSheetId="16">#REF!</definedName>
    <definedName name="MACROPROCESO" localSheetId="8">#REF!</definedName>
    <definedName name="MACROPROCESO">#REF!</definedName>
    <definedName name="MERCADO" localSheetId="2">#REF!</definedName>
    <definedName name="MERCADO" localSheetId="15">#REF!</definedName>
    <definedName name="MERCADO" localSheetId="12">#REF!</definedName>
    <definedName name="MERCADO" localSheetId="1">#REF!</definedName>
    <definedName name="MERCADO" localSheetId="10">#REF!</definedName>
    <definedName name="MERCADO" localSheetId="13">#REF!</definedName>
    <definedName name="MERCADO" localSheetId="14">#REF!</definedName>
    <definedName name="MERCADO" localSheetId="3">#REF!</definedName>
    <definedName name="MERCADO" localSheetId="11">#REF!</definedName>
    <definedName name="MERCADO" localSheetId="0">#REF!</definedName>
    <definedName name="MERCADO" localSheetId="16">#REF!</definedName>
    <definedName name="MERCADO" localSheetId="8">#REF!</definedName>
    <definedName name="MERCADO">#REF!</definedName>
    <definedName name="NN" localSheetId="2">#REF!</definedName>
    <definedName name="NN" localSheetId="15">#REF!</definedName>
    <definedName name="NN" localSheetId="12">#REF!</definedName>
    <definedName name="NN" localSheetId="1">#REF!</definedName>
    <definedName name="NN" localSheetId="10">#REF!</definedName>
    <definedName name="NN" localSheetId="13">#REF!</definedName>
    <definedName name="NN" localSheetId="14">#REF!</definedName>
    <definedName name="NN" localSheetId="3">#REF!</definedName>
    <definedName name="NN" localSheetId="11">#REF!</definedName>
    <definedName name="NN" localSheetId="0">#REF!</definedName>
    <definedName name="NN" localSheetId="16">#REF!</definedName>
    <definedName name="NN" localSheetId="8">#REF!</definedName>
    <definedName name="NN">#REF!</definedName>
    <definedName name="NOMBRE_RIESGO" localSheetId="2">#REF!</definedName>
    <definedName name="NOMBRE_RIESGO" localSheetId="15">#REF!</definedName>
    <definedName name="NOMBRE_RIESGO" localSheetId="12">#REF!</definedName>
    <definedName name="NOMBRE_RIESGO" localSheetId="1">#REF!</definedName>
    <definedName name="NOMBRE_RIESGO" localSheetId="10">#REF!</definedName>
    <definedName name="NOMBRE_RIESGO" localSheetId="13">#REF!</definedName>
    <definedName name="NOMBRE_RIESGO" localSheetId="14">#REF!</definedName>
    <definedName name="NOMBRE_RIESGO" localSheetId="3">#REF!</definedName>
    <definedName name="NOMBRE_RIESGO" localSheetId="11">#REF!</definedName>
    <definedName name="NOMBRE_RIESGO" localSheetId="0">#REF!</definedName>
    <definedName name="NOMBRE_RIESGO" localSheetId="16">#REF!</definedName>
    <definedName name="NOMBRE_RIESGO" localSheetId="8">#REF!</definedName>
    <definedName name="NOMBRE_RIESGO">#REF!</definedName>
    <definedName name="NUM" localSheetId="2">#REF!</definedName>
    <definedName name="NUM" localSheetId="15">#REF!</definedName>
    <definedName name="NUM" localSheetId="12">#REF!</definedName>
    <definedName name="NUM" localSheetId="1">#REF!</definedName>
    <definedName name="NUM" localSheetId="10">#REF!</definedName>
    <definedName name="NUM" localSheetId="13">#REF!</definedName>
    <definedName name="NUM" localSheetId="14">#REF!</definedName>
    <definedName name="NUM" localSheetId="3">#REF!</definedName>
    <definedName name="NUM" localSheetId="11">#REF!</definedName>
    <definedName name="NUM" localSheetId="0">#REF!</definedName>
    <definedName name="NUM" localSheetId="16">#REF!</definedName>
    <definedName name="NUM" localSheetId="8">#REF!</definedName>
    <definedName name="NUM">#REF!</definedName>
    <definedName name="OBJETIVOS" localSheetId="2">#REF!</definedName>
    <definedName name="OBJETIVOS" localSheetId="15">#REF!</definedName>
    <definedName name="OBJETIVOS" localSheetId="12">#REF!</definedName>
    <definedName name="OBJETIVOS" localSheetId="1">#REF!</definedName>
    <definedName name="OBJETIVOS" localSheetId="10">#REF!</definedName>
    <definedName name="OBJETIVOS" localSheetId="13">#REF!</definedName>
    <definedName name="OBJETIVOS" localSheetId="14">#REF!</definedName>
    <definedName name="OBJETIVOS" localSheetId="3">#REF!</definedName>
    <definedName name="OBJETIVOS" localSheetId="11">#REF!</definedName>
    <definedName name="OBJETIVOS" localSheetId="0">#REF!</definedName>
    <definedName name="OBJETIVOS" localSheetId="16">#REF!</definedName>
    <definedName name="OBJETIVOS" localSheetId="8">#REF!</definedName>
    <definedName name="OBJETIVOS">#REF!</definedName>
    <definedName name="OPERACIÓN" localSheetId="15">[3]DATOS!$E$16:$E$27</definedName>
    <definedName name="OPERACIÓN" localSheetId="14">[4]DATOS!$E$16:$E$27</definedName>
    <definedName name="OPERACIÓN" localSheetId="3">[4]DATOS!$E$16:$E$27</definedName>
    <definedName name="OPERACIÓN" localSheetId="11">[3]DATOS!$E$16:$E$27</definedName>
    <definedName name="OPERACIÓN" localSheetId="16">[4]DATOS!$E$16:$E$27</definedName>
    <definedName name="OPERACIÓN">[3]DATOS!$E$16:$E$27</definedName>
    <definedName name="OTROS" localSheetId="2">#REF!</definedName>
    <definedName name="OTROS" localSheetId="15">#REF!</definedName>
    <definedName name="OTROS" localSheetId="12">#REF!</definedName>
    <definedName name="OTROS" localSheetId="6">#REF!</definedName>
    <definedName name="OTROS" localSheetId="1">#REF!</definedName>
    <definedName name="OTROS" localSheetId="5">#REF!</definedName>
    <definedName name="OTROS" localSheetId="10">#REF!</definedName>
    <definedName name="OTROS" localSheetId="13">#REF!</definedName>
    <definedName name="OTROS" localSheetId="14">#REF!</definedName>
    <definedName name="OTROS" localSheetId="3">#REF!</definedName>
    <definedName name="OTROS" localSheetId="11">#REF!</definedName>
    <definedName name="OTROS" localSheetId="7">#REF!</definedName>
    <definedName name="OTROS" localSheetId="0">#REF!</definedName>
    <definedName name="OTROS" localSheetId="4">#REF!</definedName>
    <definedName name="OTROS" localSheetId="9">#REF!</definedName>
    <definedName name="OTROS" localSheetId="16">#REF!</definedName>
    <definedName name="OTROS" localSheetId="8">#REF!</definedName>
    <definedName name="OTROS">#REF!</definedName>
    <definedName name="PERSONA" localSheetId="2">#REF!</definedName>
    <definedName name="PERSONA" localSheetId="15">#REF!</definedName>
    <definedName name="PERSONA" localSheetId="12">#REF!</definedName>
    <definedName name="PERSONA" localSheetId="6">#REF!</definedName>
    <definedName name="PERSONA" localSheetId="1">#REF!</definedName>
    <definedName name="PERSONA" localSheetId="10">#REF!</definedName>
    <definedName name="PERSONA" localSheetId="13">#REF!</definedName>
    <definedName name="PERSONA" localSheetId="14">#REF!</definedName>
    <definedName name="PERSONA" localSheetId="3">#REF!</definedName>
    <definedName name="PERSONA" localSheetId="11">#REF!</definedName>
    <definedName name="PERSONA" localSheetId="7">#REF!</definedName>
    <definedName name="PERSONA" localSheetId="0">#REF!</definedName>
    <definedName name="PERSONA" localSheetId="16">#REF!</definedName>
    <definedName name="PERSONA" localSheetId="8">#REF!</definedName>
    <definedName name="PERSONA">#REF!</definedName>
    <definedName name="PERSONAS" localSheetId="2">#REF!</definedName>
    <definedName name="PERSONAS" localSheetId="15">#REF!</definedName>
    <definedName name="PERSONAS" localSheetId="12">#REF!</definedName>
    <definedName name="PERSONAS" localSheetId="6">#REF!</definedName>
    <definedName name="PERSONAS" localSheetId="1">#REF!</definedName>
    <definedName name="PERSONAS" localSheetId="10">#REF!</definedName>
    <definedName name="PERSONAS" localSheetId="13">#REF!</definedName>
    <definedName name="PERSONAS" localSheetId="14">#REF!</definedName>
    <definedName name="PERSONAS" localSheetId="3">#REF!</definedName>
    <definedName name="PERSONAS" localSheetId="11">#REF!</definedName>
    <definedName name="PERSONAS" localSheetId="7">#REF!</definedName>
    <definedName name="PERSONAS" localSheetId="0">#REF!</definedName>
    <definedName name="PERSONAS" localSheetId="16">#REF!</definedName>
    <definedName name="PERSONAS" localSheetId="8">#REF!</definedName>
    <definedName name="PERSONAS">#REF!</definedName>
    <definedName name="PESO" localSheetId="2">#REF!</definedName>
    <definedName name="PESO" localSheetId="15">#REF!</definedName>
    <definedName name="PESO" localSheetId="12">#REF!</definedName>
    <definedName name="PESO" localSheetId="1">#REF!</definedName>
    <definedName name="PESO" localSheetId="10">#REF!</definedName>
    <definedName name="PESO" localSheetId="13">#REF!</definedName>
    <definedName name="PESO" localSheetId="14">#REF!</definedName>
    <definedName name="PESO" localSheetId="3">#REF!</definedName>
    <definedName name="PESO" localSheetId="11">#REF!</definedName>
    <definedName name="PESO" localSheetId="0">#REF!</definedName>
    <definedName name="PESO" localSheetId="16">#REF!</definedName>
    <definedName name="PESO" localSheetId="8">#REF!</definedName>
    <definedName name="PESO">#REF!</definedName>
    <definedName name="POLITICA" localSheetId="15">'[5]NO BORRAR'!$C$3:$C$17</definedName>
    <definedName name="POLITICA" localSheetId="14">'[6]NO BORRAR'!$C$3:$C$17</definedName>
    <definedName name="POLITICA" localSheetId="3">'[6]NO BORRAR'!$C$3:$C$17</definedName>
    <definedName name="POLITICA" localSheetId="11">'[5]NO BORRAR'!$C$3:$C$17</definedName>
    <definedName name="POLITICA" localSheetId="16">'[6]NO BORRAR'!$C$3:$C$17</definedName>
    <definedName name="POLITICA">'[5]NO BORRAR'!$C$3:$C$17</definedName>
    <definedName name="POLITICAS_GUBERNAMENTALES" localSheetId="2">#REF!</definedName>
    <definedName name="POLITICAS_GUBERNAMENTALES" localSheetId="15">#REF!</definedName>
    <definedName name="POLITICAS_GUBERNAMENTALES" localSheetId="12">#REF!</definedName>
    <definedName name="POLITICAS_GUBERNAMENTALES" localSheetId="6">#REF!</definedName>
    <definedName name="POLITICAS_GUBERNAMENTALES" localSheetId="1">#REF!</definedName>
    <definedName name="POLITICAS_GUBERNAMENTALES" localSheetId="5">#REF!</definedName>
    <definedName name="POLITICAS_GUBERNAMENTALES" localSheetId="10">#REF!</definedName>
    <definedName name="POLITICAS_GUBERNAMENTALES" localSheetId="13">#REF!</definedName>
    <definedName name="POLITICAS_GUBERNAMENTALES" localSheetId="14">#REF!</definedName>
    <definedName name="POLITICAS_GUBERNAMENTALES" localSheetId="3">#REF!</definedName>
    <definedName name="POLITICAS_GUBERNAMENTALES" localSheetId="11">#REF!</definedName>
    <definedName name="POLITICAS_GUBERNAMENTALES" localSheetId="7">#REF!</definedName>
    <definedName name="POLITICAS_GUBERNAMENTALES" localSheetId="0">#REF!</definedName>
    <definedName name="POLITICAS_GUBERNAMENTALES" localSheetId="4">#REF!</definedName>
    <definedName name="POLITICAS_GUBERNAMENTALES" localSheetId="9">#REF!</definedName>
    <definedName name="POLITICAS_GUBERNAMENTALES" localSheetId="16">#REF!</definedName>
    <definedName name="POLITICAS_GUBERNAMENTALES" localSheetId="8">#REF!</definedName>
    <definedName name="POLITICAS_GUBERNAMENTALES">#REF!</definedName>
    <definedName name="PROCEDIMIENTO" localSheetId="2">#REF!</definedName>
    <definedName name="PROCEDIMIENTO" localSheetId="15">#REF!</definedName>
    <definedName name="PROCEDIMIENTO" localSheetId="12">#REF!</definedName>
    <definedName name="PROCEDIMIENTO" localSheetId="6">#REF!</definedName>
    <definedName name="PROCEDIMIENTO" localSheetId="1">#REF!</definedName>
    <definedName name="PROCEDIMIENTO" localSheetId="10">#REF!</definedName>
    <definedName name="PROCEDIMIENTO" localSheetId="13">#REF!</definedName>
    <definedName name="PROCEDIMIENTO" localSheetId="14">#REF!</definedName>
    <definedName name="PROCEDIMIENTO" localSheetId="3">#REF!</definedName>
    <definedName name="PROCEDIMIENTO" localSheetId="11">#REF!</definedName>
    <definedName name="PROCEDIMIENTO" localSheetId="7">#REF!</definedName>
    <definedName name="PROCEDIMIENTO" localSheetId="0">#REF!</definedName>
    <definedName name="PROCEDIMIENTO" localSheetId="16">#REF!</definedName>
    <definedName name="PROCEDIMIENTO" localSheetId="8">#REF!</definedName>
    <definedName name="PROCEDIMIENTO">#REF!</definedName>
    <definedName name="PROCESO" localSheetId="2">#REF!</definedName>
    <definedName name="PROCESO" localSheetId="15">#REF!</definedName>
    <definedName name="PROCESO" localSheetId="12">#REF!</definedName>
    <definedName name="PROCESO" localSheetId="6">#REF!</definedName>
    <definedName name="PROCESO" localSheetId="1">#REF!</definedName>
    <definedName name="PROCESO" localSheetId="10">#REF!</definedName>
    <definedName name="PROCESO" localSheetId="13">#REF!</definedName>
    <definedName name="PROCESO" localSheetId="14">#REF!</definedName>
    <definedName name="PROCESO" localSheetId="3">#REF!</definedName>
    <definedName name="PROCESO" localSheetId="11">#REF!</definedName>
    <definedName name="PROCESO" localSheetId="7">#REF!</definedName>
    <definedName name="PROCESO" localSheetId="0">#REF!</definedName>
    <definedName name="PROCESO" localSheetId="16">#REF!</definedName>
    <definedName name="PROCESO" localSheetId="8">#REF!</definedName>
    <definedName name="PROCESO">#REF!</definedName>
    <definedName name="PROCESOS" localSheetId="15">[3]DATOS!$A$4:$A$7</definedName>
    <definedName name="PROCESOS" localSheetId="14">[4]DATOS!$A$4:$A$7</definedName>
    <definedName name="PROCESOS" localSheetId="3">[4]DATOS!$A$4:$A$7</definedName>
    <definedName name="PROCESOS" localSheetId="11">[3]DATOS!$A$4:$A$7</definedName>
    <definedName name="PROCESOS" localSheetId="16">[4]DATOS!$A$4:$A$7</definedName>
    <definedName name="PROCESOS">[3]DATOS!$A$4:$A$7</definedName>
    <definedName name="PRODUCTO" localSheetId="15">[3]DATOS!$D$16:$D$27</definedName>
    <definedName name="PRODUCTO" localSheetId="14">[4]DATOS!$D$16:$D$27</definedName>
    <definedName name="PRODUCTO" localSheetId="3">[4]DATOS!$D$16:$D$27</definedName>
    <definedName name="PRODUCTO" localSheetId="11">[3]DATOS!$D$16:$D$27</definedName>
    <definedName name="PRODUCTO" localSheetId="16">[4]DATOS!$D$16:$D$27</definedName>
    <definedName name="PRODUCTO">[3]DATOS!$D$16:$D$27</definedName>
    <definedName name="PUNTAJE" localSheetId="2">#REF!</definedName>
    <definedName name="PUNTAJE" localSheetId="15">#REF!</definedName>
    <definedName name="PUNTAJE" localSheetId="12">#REF!</definedName>
    <definedName name="PUNTAJE" localSheetId="6">#REF!</definedName>
    <definedName name="PUNTAJE" localSheetId="1">#REF!</definedName>
    <definedName name="PUNTAJE" localSheetId="5">#REF!</definedName>
    <definedName name="PUNTAJE" localSheetId="10">#REF!</definedName>
    <definedName name="PUNTAJE" localSheetId="13">#REF!</definedName>
    <definedName name="PUNTAJE" localSheetId="14">#REF!</definedName>
    <definedName name="PUNTAJE" localSheetId="3">#REF!</definedName>
    <definedName name="PUNTAJE" localSheetId="11">#REF!</definedName>
    <definedName name="PUNTAJE" localSheetId="7">#REF!</definedName>
    <definedName name="PUNTAJE" localSheetId="0">#REF!</definedName>
    <definedName name="PUNTAJE" localSheetId="4">#REF!</definedName>
    <definedName name="PUNTAJE" localSheetId="9">#REF!</definedName>
    <definedName name="PUNTAJE" localSheetId="16">#REF!</definedName>
    <definedName name="PUNTAJE" localSheetId="8">#REF!</definedName>
    <definedName name="PUNTAJE">#REF!</definedName>
    <definedName name="PUNTAJEF" localSheetId="2">#REF!</definedName>
    <definedName name="PUNTAJEF" localSheetId="15">#REF!</definedName>
    <definedName name="PUNTAJEF" localSheetId="12">#REF!</definedName>
    <definedName name="PUNTAJEF" localSheetId="6">#REF!</definedName>
    <definedName name="PUNTAJEF" localSheetId="1">#REF!</definedName>
    <definedName name="PUNTAJEF" localSheetId="10">#REF!</definedName>
    <definedName name="PUNTAJEF" localSheetId="13">#REF!</definedName>
    <definedName name="PUNTAJEF" localSheetId="14">#REF!</definedName>
    <definedName name="PUNTAJEF" localSheetId="3">#REF!</definedName>
    <definedName name="PUNTAJEF" localSheetId="11">#REF!</definedName>
    <definedName name="PUNTAJEF" localSheetId="7">#REF!</definedName>
    <definedName name="PUNTAJEF" localSheetId="0">#REF!</definedName>
    <definedName name="PUNTAJEF" localSheetId="16">#REF!</definedName>
    <definedName name="PUNTAJEF" localSheetId="8">#REF!</definedName>
    <definedName name="PUNTAJEF">#REF!</definedName>
    <definedName name="PUNTAJEG" localSheetId="2">#REF!</definedName>
    <definedName name="PUNTAJEG" localSheetId="15">#REF!</definedName>
    <definedName name="PUNTAJEG" localSheetId="12">#REF!</definedName>
    <definedName name="PUNTAJEG" localSheetId="6">#REF!</definedName>
    <definedName name="PUNTAJEG" localSheetId="1">#REF!</definedName>
    <definedName name="PUNTAJEG" localSheetId="10">#REF!</definedName>
    <definedName name="PUNTAJEG" localSheetId="13">#REF!</definedName>
    <definedName name="PUNTAJEG" localSheetId="14">#REF!</definedName>
    <definedName name="PUNTAJEG" localSheetId="3">#REF!</definedName>
    <definedName name="PUNTAJEG" localSheetId="11">#REF!</definedName>
    <definedName name="PUNTAJEG" localSheetId="7">#REF!</definedName>
    <definedName name="PUNTAJEG" localSheetId="0">#REF!</definedName>
    <definedName name="PUNTAJEG" localSheetId="16">#REF!</definedName>
    <definedName name="PUNTAJEG" localSheetId="8">#REF!</definedName>
    <definedName name="PUNTAJEG">#REF!</definedName>
    <definedName name="q" localSheetId="2">#REF!</definedName>
    <definedName name="q" localSheetId="15">#REF!</definedName>
    <definedName name="q" localSheetId="12">#REF!</definedName>
    <definedName name="q" localSheetId="1">#REF!</definedName>
    <definedName name="q" localSheetId="10">#REF!</definedName>
    <definedName name="q" localSheetId="13">#REF!</definedName>
    <definedName name="q" localSheetId="14">#REF!</definedName>
    <definedName name="q" localSheetId="3">#REF!</definedName>
    <definedName name="q" localSheetId="11">#REF!</definedName>
    <definedName name="q" localSheetId="0">#REF!</definedName>
    <definedName name="q" localSheetId="16">#REF!</definedName>
    <definedName name="q" localSheetId="8">#REF!</definedName>
    <definedName name="q">#REF!</definedName>
    <definedName name="RELACIONADO" localSheetId="2">#REF!</definedName>
    <definedName name="RELACIONADO" localSheetId="15">#REF!</definedName>
    <definedName name="RELACIONADO" localSheetId="12">#REF!</definedName>
    <definedName name="RELACIONADO" localSheetId="1">#REF!</definedName>
    <definedName name="RELACIONADO" localSheetId="10">#REF!</definedName>
    <definedName name="RELACIONADO" localSheetId="13">#REF!</definedName>
    <definedName name="RELACIONADO" localSheetId="14">#REF!</definedName>
    <definedName name="RELACIONADO" localSheetId="3">#REF!</definedName>
    <definedName name="RELACIONADO" localSheetId="11">#REF!</definedName>
    <definedName name="RELACIONADO" localSheetId="0">#REF!</definedName>
    <definedName name="RELACIONADO" localSheetId="16">#REF!</definedName>
    <definedName name="RELACIONADO" localSheetId="8">#REF!</definedName>
    <definedName name="RELACIONADO">#REF!</definedName>
    <definedName name="RELACIONADOCON" localSheetId="2">#REF!</definedName>
    <definedName name="RELACIONADOCON" localSheetId="15">#REF!</definedName>
    <definedName name="RELACIONADOCON" localSheetId="12">#REF!</definedName>
    <definedName name="RELACIONADOCON" localSheetId="1">#REF!</definedName>
    <definedName name="RELACIONADOCON" localSheetId="10">#REF!</definedName>
    <definedName name="RELACIONADOCON" localSheetId="13">#REF!</definedName>
    <definedName name="RELACIONADOCON" localSheetId="14">#REF!</definedName>
    <definedName name="RELACIONADOCON" localSheetId="3">#REF!</definedName>
    <definedName name="RELACIONADOCON" localSheetId="11">#REF!</definedName>
    <definedName name="RELACIONADOCON" localSheetId="0">#REF!</definedName>
    <definedName name="RELACIONADOCON" localSheetId="16">#REF!</definedName>
    <definedName name="RELACIONADOCON" localSheetId="8">#REF!</definedName>
    <definedName name="RELACIONADOCON">#REF!</definedName>
    <definedName name="RELACIONADOS_INSTALACIONES" localSheetId="2">#REF!</definedName>
    <definedName name="RELACIONADOS_INSTALACIONES" localSheetId="15">#REF!</definedName>
    <definedName name="RELACIONADOS_INSTALACIONES" localSheetId="12">#REF!</definedName>
    <definedName name="RELACIONADOS_INSTALACIONES" localSheetId="1">#REF!</definedName>
    <definedName name="RELACIONADOS_INSTALACIONES" localSheetId="10">#REF!</definedName>
    <definedName name="RELACIONADOS_INSTALACIONES" localSheetId="13">#REF!</definedName>
    <definedName name="RELACIONADOS_INSTALACIONES" localSheetId="14">#REF!</definedName>
    <definedName name="RELACIONADOS_INSTALACIONES" localSheetId="3">#REF!</definedName>
    <definedName name="RELACIONADOS_INSTALACIONES" localSheetId="11">#REF!</definedName>
    <definedName name="RELACIONADOS_INSTALACIONES" localSheetId="0">#REF!</definedName>
    <definedName name="RELACIONADOS_INSTALACIONES" localSheetId="16">#REF!</definedName>
    <definedName name="RELACIONADOS_INSTALACIONES" localSheetId="8">#REF!</definedName>
    <definedName name="RELACIONADOS_INSTALACIONES">#REF!</definedName>
    <definedName name="RELACIONES_CON_EL_CLIENTE" localSheetId="2">#REF!</definedName>
    <definedName name="RELACIONES_CON_EL_CLIENTE" localSheetId="15">#REF!</definedName>
    <definedName name="RELACIONES_CON_EL_CLIENTE" localSheetId="12">#REF!</definedName>
    <definedName name="RELACIONES_CON_EL_CLIENTE" localSheetId="1">#REF!</definedName>
    <definedName name="RELACIONES_CON_EL_CLIENTE" localSheetId="10">#REF!</definedName>
    <definedName name="RELACIONES_CON_EL_CLIENTE" localSheetId="13">#REF!</definedName>
    <definedName name="RELACIONES_CON_EL_CLIENTE" localSheetId="14">#REF!</definedName>
    <definedName name="RELACIONES_CON_EL_CLIENTE" localSheetId="3">#REF!</definedName>
    <definedName name="RELACIONES_CON_EL_CLIENTE" localSheetId="11">#REF!</definedName>
    <definedName name="RELACIONES_CON_EL_CLIENTE" localSheetId="0">#REF!</definedName>
    <definedName name="RELACIONES_CON_EL_CLIENTE" localSheetId="16">#REF!</definedName>
    <definedName name="RELACIONES_CON_EL_CLIENTE" localSheetId="8">#REF!</definedName>
    <definedName name="RELACIONES_CON_EL_CLIENTE">#REF!</definedName>
    <definedName name="RELACIONES_CON_EL_USUARIO" localSheetId="2">#REF!</definedName>
    <definedName name="RELACIONES_CON_EL_USUARIO" localSheetId="15">#REF!</definedName>
    <definedName name="RELACIONES_CON_EL_USUARIO" localSheetId="12">#REF!</definedName>
    <definedName name="RELACIONES_CON_EL_USUARIO" localSheetId="1">#REF!</definedName>
    <definedName name="RELACIONES_CON_EL_USUARIO" localSheetId="10">#REF!</definedName>
    <definedName name="RELACIONES_CON_EL_USUARIO" localSheetId="13">#REF!</definedName>
    <definedName name="RELACIONES_CON_EL_USUARIO" localSheetId="14">#REF!</definedName>
    <definedName name="RELACIONES_CON_EL_USUARIO" localSheetId="3">#REF!</definedName>
    <definedName name="RELACIONES_CON_EL_USUARIO" localSheetId="11">#REF!</definedName>
    <definedName name="RELACIONES_CON_EL_USUARIO" localSheetId="0">#REF!</definedName>
    <definedName name="RELACIONES_CON_EL_USUARIO" localSheetId="16">#REF!</definedName>
    <definedName name="RELACIONES_CON_EL_USUARIO" localSheetId="8">#REF!</definedName>
    <definedName name="RELACIONES_CON_EL_USUARIO">#REF!</definedName>
    <definedName name="RELACIONES_CON_EL_USUSARIO" localSheetId="2">#REF!</definedName>
    <definedName name="RELACIONES_CON_EL_USUSARIO" localSheetId="15">#REF!</definedName>
    <definedName name="RELACIONES_CON_EL_USUSARIO" localSheetId="12">#REF!</definedName>
    <definedName name="RELACIONES_CON_EL_USUSARIO" localSheetId="1">#REF!</definedName>
    <definedName name="RELACIONES_CON_EL_USUSARIO" localSheetId="10">#REF!</definedName>
    <definedName name="RELACIONES_CON_EL_USUSARIO" localSheetId="13">#REF!</definedName>
    <definedName name="RELACIONES_CON_EL_USUSARIO" localSheetId="14">#REF!</definedName>
    <definedName name="RELACIONES_CON_EL_USUSARIO" localSheetId="3">#REF!</definedName>
    <definedName name="RELACIONES_CON_EL_USUSARIO" localSheetId="11">#REF!</definedName>
    <definedName name="RELACIONES_CON_EL_USUSARIO" localSheetId="0">#REF!</definedName>
    <definedName name="RELACIONES_CON_EL_USUSARIO" localSheetId="16">#REF!</definedName>
    <definedName name="RELACIONES_CON_EL_USUSARIO" localSheetId="8">#REF!</definedName>
    <definedName name="RELACIONES_CON_EL_USUSARIO">#REF!</definedName>
    <definedName name="RELACIONES_CON_USUARIO" localSheetId="2">#REF!</definedName>
    <definedName name="RELACIONES_CON_USUARIO" localSheetId="15">#REF!</definedName>
    <definedName name="RELACIONES_CON_USUARIO" localSheetId="12">#REF!</definedName>
    <definedName name="RELACIONES_CON_USUARIO" localSheetId="1">#REF!</definedName>
    <definedName name="RELACIONES_CON_USUARIO" localSheetId="10">#REF!</definedName>
    <definedName name="RELACIONES_CON_USUARIO" localSheetId="13">#REF!</definedName>
    <definedName name="RELACIONES_CON_USUARIO" localSheetId="14">#REF!</definedName>
    <definedName name="RELACIONES_CON_USUARIO" localSheetId="3">#REF!</definedName>
    <definedName name="RELACIONES_CON_USUARIO" localSheetId="11">#REF!</definedName>
    <definedName name="RELACIONES_CON_USUARIO" localSheetId="0">#REF!</definedName>
    <definedName name="RELACIONES_CON_USUARIO" localSheetId="16">#REF!</definedName>
    <definedName name="RELACIONES_CON_USUARIO" localSheetId="8">#REF!</definedName>
    <definedName name="RELACIONES_CON_USUARIO">#REF!</definedName>
    <definedName name="RELACIONES_LABORALES" localSheetId="2">#REF!</definedName>
    <definedName name="RELACIONES_LABORALES" localSheetId="15">#REF!</definedName>
    <definedName name="RELACIONES_LABORALES" localSheetId="12">#REF!</definedName>
    <definedName name="RELACIONES_LABORALES" localSheetId="1">#REF!</definedName>
    <definedName name="RELACIONES_LABORALES" localSheetId="10">#REF!</definedName>
    <definedName name="RELACIONES_LABORALES" localSheetId="13">#REF!</definedName>
    <definedName name="RELACIONES_LABORALES" localSheetId="14">#REF!</definedName>
    <definedName name="RELACIONES_LABORALES" localSheetId="3">#REF!</definedName>
    <definedName name="RELACIONES_LABORALES" localSheetId="11">#REF!</definedName>
    <definedName name="RELACIONES_LABORALES" localSheetId="0">#REF!</definedName>
    <definedName name="RELACIONES_LABORALES" localSheetId="16">#REF!</definedName>
    <definedName name="RELACIONES_LABORALES" localSheetId="8">#REF!</definedName>
    <definedName name="RELACIONES_LABORALES">#REF!</definedName>
    <definedName name="RESPUESTA" localSheetId="15">'[5]NO BORRAR'!$G$1:$G$5</definedName>
    <definedName name="RESPUESTA" localSheetId="14">'[6]NO BORRAR'!$G$1:$G$5</definedName>
    <definedName name="RESPUESTA" localSheetId="3">'[6]NO BORRAR'!$G$1:$G$5</definedName>
    <definedName name="RESPUESTA" localSheetId="11">'[5]NO BORRAR'!$G$1:$G$5</definedName>
    <definedName name="RESPUESTA" localSheetId="16">'[6]NO BORRAR'!$G$1:$G$5</definedName>
    <definedName name="RESPUESTA">'[5]NO BORRAR'!$G$1:$G$5</definedName>
    <definedName name="RIESGO_ASOCIADO" localSheetId="2">#REF!</definedName>
    <definedName name="RIESGO_ASOCIADO" localSheetId="15">#REF!</definedName>
    <definedName name="RIESGO_ASOCIADO" localSheetId="12">#REF!</definedName>
    <definedName name="RIESGO_ASOCIADO" localSheetId="6">#REF!</definedName>
    <definedName name="RIESGO_ASOCIADO" localSheetId="1">#REF!</definedName>
    <definedName name="RIESGO_ASOCIADO" localSheetId="5">#REF!</definedName>
    <definedName name="RIESGO_ASOCIADO" localSheetId="10">#REF!</definedName>
    <definedName name="RIESGO_ASOCIADO" localSheetId="13">#REF!</definedName>
    <definedName name="RIESGO_ASOCIADO" localSheetId="14">#REF!</definedName>
    <definedName name="RIESGO_ASOCIADO" localSheetId="3">#REF!</definedName>
    <definedName name="RIESGO_ASOCIADO" localSheetId="11">#REF!</definedName>
    <definedName name="RIESGO_ASOCIADO" localSheetId="7">#REF!</definedName>
    <definedName name="RIESGO_ASOCIADO" localSheetId="0">#REF!</definedName>
    <definedName name="RIESGO_ASOCIADO" localSheetId="4">#REF!</definedName>
    <definedName name="RIESGO_ASOCIADO" localSheetId="9">#REF!</definedName>
    <definedName name="RIESGO_ASOCIADO" localSheetId="16">#REF!</definedName>
    <definedName name="RIESGO_ASOCIADO" localSheetId="8">#REF!</definedName>
    <definedName name="RIESGO_ASOCIADO">#REF!</definedName>
    <definedName name="RIESGO_ASOCIADO_POR_CAUSA" localSheetId="15">[7]FUENTES!$A$11:$A$15</definedName>
    <definedName name="RIESGO_ASOCIADO_POR_CAUSA" localSheetId="14">[8]FUENTES!$A$11:$A$15</definedName>
    <definedName name="RIESGO_ASOCIADO_POR_CAUSA" localSheetId="3">[8]FUENTES!$A$11:$A$15</definedName>
    <definedName name="RIESGO_ASOCIADO_POR_CAUSA" localSheetId="11">[7]FUENTES!$A$11:$A$15</definedName>
    <definedName name="RIESGO_ASOCIADO_POR_CAUSA" localSheetId="16">[8]FUENTES!$A$11:$A$15</definedName>
    <definedName name="RIESGO_ASOCIADO_POR_CAUSA">[7]FUENTES!$A$11:$A$15</definedName>
    <definedName name="RIESGO_ASOCIADO_POR_IMPACTO" localSheetId="15">[7]FUENTES!$A$17:$A$22</definedName>
    <definedName name="RIESGO_ASOCIADO_POR_IMPACTO" localSheetId="14">[8]FUENTES!$A$17:$A$22</definedName>
    <definedName name="RIESGO_ASOCIADO_POR_IMPACTO" localSheetId="3">[8]FUENTES!$A$17:$A$22</definedName>
    <definedName name="RIESGO_ASOCIADO_POR_IMPACTO" localSheetId="11">[7]FUENTES!$A$17:$A$22</definedName>
    <definedName name="RIESGO_ASOCIADO_POR_IMPACTO" localSheetId="16">[8]FUENTES!$A$17:$A$22</definedName>
    <definedName name="RIESGO_ASOCIADO_POR_IMPACTO">[7]FUENTES!$A$17:$A$22</definedName>
    <definedName name="RIESGOESPECIFICO" localSheetId="2">#REF!</definedName>
    <definedName name="RIESGOESPECIFICO" localSheetId="15">#REF!</definedName>
    <definedName name="RIESGOESPECIFICO" localSheetId="12">#REF!</definedName>
    <definedName name="RIESGOESPECIFICO" localSheetId="6">#REF!</definedName>
    <definedName name="RIESGOESPECIFICO" localSheetId="1">#REF!</definedName>
    <definedName name="RIESGOESPECIFICO" localSheetId="5">#REF!</definedName>
    <definedName name="RIESGOESPECIFICO" localSheetId="10">#REF!</definedName>
    <definedName name="RIESGOESPECIFICO" localSheetId="13">#REF!</definedName>
    <definedName name="RIESGOESPECIFICO" localSheetId="14">#REF!</definedName>
    <definedName name="RIESGOESPECIFICO" localSheetId="3">#REF!</definedName>
    <definedName name="RIESGOESPECIFICO" localSheetId="11">#REF!</definedName>
    <definedName name="RIESGOESPECIFICO" localSheetId="7">#REF!</definedName>
    <definedName name="RIESGOESPECIFICO" localSheetId="0">#REF!</definedName>
    <definedName name="RIESGOESPECIFICO" localSheetId="4">#REF!</definedName>
    <definedName name="RIESGOESPECIFICO" localSheetId="9">#REF!</definedName>
    <definedName name="RIESGOESPECIFICO" localSheetId="16">#REF!</definedName>
    <definedName name="RIESGOESPECIFICO" localSheetId="8">#REF!</definedName>
    <definedName name="RIESGOESPECIFICO">#REF!</definedName>
    <definedName name="RIESGOESPECIFICO2" localSheetId="2">#REF!</definedName>
    <definedName name="RIESGOESPECIFICO2" localSheetId="15">#REF!</definedName>
    <definedName name="RIESGOESPECIFICO2" localSheetId="12">#REF!</definedName>
    <definedName name="RIESGOESPECIFICO2" localSheetId="6">#REF!</definedName>
    <definedName name="RIESGOESPECIFICO2" localSheetId="1">#REF!</definedName>
    <definedName name="RIESGOESPECIFICO2" localSheetId="10">#REF!</definedName>
    <definedName name="RIESGOESPECIFICO2" localSheetId="13">#REF!</definedName>
    <definedName name="RIESGOESPECIFICO2" localSheetId="14">#REF!</definedName>
    <definedName name="RIESGOESPECIFICO2" localSheetId="3">#REF!</definedName>
    <definedName name="RIESGOESPECIFICO2" localSheetId="11">#REF!</definedName>
    <definedName name="RIESGOESPECIFICO2" localSheetId="7">#REF!</definedName>
    <definedName name="RIESGOESPECIFICO2" localSheetId="0">#REF!</definedName>
    <definedName name="RIESGOESPECIFICO2" localSheetId="16">#REF!</definedName>
    <definedName name="RIESGOESPECIFICO2" localSheetId="8">#REF!</definedName>
    <definedName name="RIESGOESPECIFICO2">#REF!</definedName>
    <definedName name="RIESGOS" localSheetId="2">#REF!</definedName>
    <definedName name="RIESGOS" localSheetId="15">#REF!</definedName>
    <definedName name="RIESGOS" localSheetId="12">#REF!</definedName>
    <definedName name="RIESGOS" localSheetId="6">#REF!</definedName>
    <definedName name="RIESGOS" localSheetId="1">#REF!</definedName>
    <definedName name="RIESGOS" localSheetId="10">#REF!</definedName>
    <definedName name="RIESGOS" localSheetId="13">#REF!</definedName>
    <definedName name="RIESGOS" localSheetId="14">#REF!</definedName>
    <definedName name="RIESGOS" localSheetId="3">#REF!</definedName>
    <definedName name="RIESGOS" localSheetId="11">#REF!</definedName>
    <definedName name="RIESGOS" localSheetId="7">#REF!</definedName>
    <definedName name="RIESGOS" localSheetId="0">#REF!</definedName>
    <definedName name="RIESGOS" localSheetId="16">#REF!</definedName>
    <definedName name="RIESGOS" localSheetId="8">#REF!</definedName>
    <definedName name="RIESGOS">#REF!</definedName>
    <definedName name="SE" localSheetId="2">#REF!</definedName>
    <definedName name="SE" localSheetId="15">#REF!</definedName>
    <definedName name="SE" localSheetId="12">#REF!</definedName>
    <definedName name="SE" localSheetId="1">#REF!</definedName>
    <definedName name="SE" localSheetId="10">#REF!</definedName>
    <definedName name="SE" localSheetId="13">#REF!</definedName>
    <definedName name="SE" localSheetId="14">#REF!</definedName>
    <definedName name="SE" localSheetId="3">#REF!</definedName>
    <definedName name="SE" localSheetId="11">#REF!</definedName>
    <definedName name="SE" localSheetId="0">#REF!</definedName>
    <definedName name="SE" localSheetId="16">#REF!</definedName>
    <definedName name="SE" localSheetId="8">#REF!</definedName>
    <definedName name="SE">#REF!</definedName>
    <definedName name="SI_NO" localSheetId="15">'[9]NO BORRAR'!$F$1:$F$2</definedName>
    <definedName name="SI_NO" localSheetId="14">'[10]NO BORRAR'!$F$1:$F$2</definedName>
    <definedName name="SI_NO" localSheetId="3">'[10]NO BORRAR'!$F$1:$F$2</definedName>
    <definedName name="SI_NO" localSheetId="11">'[9]NO BORRAR'!$F$1:$F$2</definedName>
    <definedName name="SI_NO" localSheetId="16">'[10]NO BORRAR'!$F$1:$F$2</definedName>
    <definedName name="SI_NO">'[9]NO BORRAR'!$F$1:$F$2</definedName>
    <definedName name="SINO" localSheetId="2">#REF!</definedName>
    <definedName name="SINO" localSheetId="15">#REF!</definedName>
    <definedName name="SINO" localSheetId="12">#REF!</definedName>
    <definedName name="SINO" localSheetId="6">#REF!</definedName>
    <definedName name="SINO" localSheetId="1">#REF!</definedName>
    <definedName name="SINO" localSheetId="5">#REF!</definedName>
    <definedName name="SINO" localSheetId="10">#REF!</definedName>
    <definedName name="SINO" localSheetId="13">#REF!</definedName>
    <definedName name="SINO" localSheetId="14">#REF!</definedName>
    <definedName name="SINO" localSheetId="3">#REF!</definedName>
    <definedName name="SINO" localSheetId="11">#REF!</definedName>
    <definedName name="SINO" localSheetId="7">#REF!</definedName>
    <definedName name="SINO" localSheetId="0">#REF!</definedName>
    <definedName name="SINO" localSheetId="4">#REF!</definedName>
    <definedName name="SINO" localSheetId="9">#REF!</definedName>
    <definedName name="SINO" localSheetId="16">#REF!</definedName>
    <definedName name="SINO" localSheetId="8">#REF!</definedName>
    <definedName name="SINO">#REF!</definedName>
    <definedName name="SISTEMAS" localSheetId="2">#REF!</definedName>
    <definedName name="SISTEMAS" localSheetId="15">#REF!</definedName>
    <definedName name="SISTEMAS" localSheetId="12">#REF!</definedName>
    <definedName name="SISTEMAS" localSheetId="6">#REF!</definedName>
    <definedName name="SISTEMAS" localSheetId="1">#REF!</definedName>
    <definedName name="SISTEMAS" localSheetId="10">#REF!</definedName>
    <definedName name="SISTEMAS" localSheetId="13">#REF!</definedName>
    <definedName name="SISTEMAS" localSheetId="14">#REF!</definedName>
    <definedName name="SISTEMAS" localSheetId="3">#REF!</definedName>
    <definedName name="SISTEMAS" localSheetId="11">#REF!</definedName>
    <definedName name="SISTEMAS" localSheetId="7">#REF!</definedName>
    <definedName name="SISTEMAS" localSheetId="0">#REF!</definedName>
    <definedName name="SISTEMAS" localSheetId="16">#REF!</definedName>
    <definedName name="SISTEMAS" localSheetId="8">#REF!</definedName>
    <definedName name="SISTEMAS">#REF!</definedName>
    <definedName name="SISTEMAS_DE_INFORMACION" localSheetId="2">#REF!</definedName>
    <definedName name="SISTEMAS_DE_INFORMACION" localSheetId="15">#REF!</definedName>
    <definedName name="SISTEMAS_DE_INFORMACION" localSheetId="12">#REF!</definedName>
    <definedName name="SISTEMAS_DE_INFORMACION" localSheetId="6">#REF!</definedName>
    <definedName name="SISTEMAS_DE_INFORMACION" localSheetId="1">#REF!</definedName>
    <definedName name="SISTEMAS_DE_INFORMACION" localSheetId="10">#REF!</definedName>
    <definedName name="SISTEMAS_DE_INFORMACION" localSheetId="13">#REF!</definedName>
    <definedName name="SISTEMAS_DE_INFORMACION" localSheetId="14">#REF!</definedName>
    <definedName name="SISTEMAS_DE_INFORMACION" localSheetId="3">#REF!</definedName>
    <definedName name="SISTEMAS_DE_INFORMACION" localSheetId="11">#REF!</definedName>
    <definedName name="SISTEMAS_DE_INFORMACION" localSheetId="7">#REF!</definedName>
    <definedName name="SISTEMAS_DE_INFORMACION" localSheetId="0">#REF!</definedName>
    <definedName name="SISTEMAS_DE_INFORMACION" localSheetId="16">#REF!</definedName>
    <definedName name="SISTEMAS_DE_INFORMACION" localSheetId="8">#REF!</definedName>
    <definedName name="SISTEMAS_DE_INFORMACION">#REF!</definedName>
    <definedName name="TECNOLOGIA" localSheetId="2">#REF!</definedName>
    <definedName name="TECNOLOGIA" localSheetId="15">#REF!</definedName>
    <definedName name="TECNOLOGIA" localSheetId="12">#REF!</definedName>
    <definedName name="TECNOLOGIA" localSheetId="1">#REF!</definedName>
    <definedName name="TECNOLOGIA" localSheetId="10">#REF!</definedName>
    <definedName name="TECNOLOGIA" localSheetId="13">#REF!</definedName>
    <definedName name="TECNOLOGIA" localSheetId="14">#REF!</definedName>
    <definedName name="TECNOLOGIA" localSheetId="3">#REF!</definedName>
    <definedName name="TECNOLOGIA" localSheetId="11">#REF!</definedName>
    <definedName name="TECNOLOGIA" localSheetId="0">#REF!</definedName>
    <definedName name="TECNOLOGIA" localSheetId="16">#REF!</definedName>
    <definedName name="TECNOLOGIA" localSheetId="8">#REF!</definedName>
    <definedName name="TECNOLOGIA">#REF!</definedName>
    <definedName name="TECNOLOGIA_" localSheetId="2">#REF!</definedName>
    <definedName name="TECNOLOGIA_" localSheetId="15">#REF!</definedName>
    <definedName name="TECNOLOGIA_" localSheetId="12">#REF!</definedName>
    <definedName name="TECNOLOGIA_" localSheetId="1">#REF!</definedName>
    <definedName name="TECNOLOGIA_" localSheetId="10">#REF!</definedName>
    <definedName name="TECNOLOGIA_" localSheetId="13">#REF!</definedName>
    <definedName name="TECNOLOGIA_" localSheetId="14">#REF!</definedName>
    <definedName name="TECNOLOGIA_" localSheetId="3">#REF!</definedName>
    <definedName name="TECNOLOGIA_" localSheetId="11">#REF!</definedName>
    <definedName name="TECNOLOGIA_" localSheetId="0">#REF!</definedName>
    <definedName name="TECNOLOGIA_" localSheetId="16">#REF!</definedName>
    <definedName name="TECNOLOGIA_" localSheetId="8">#REF!</definedName>
    <definedName name="TECNOLOGIA_">#REF!</definedName>
    <definedName name="TIPOACCION" localSheetId="15">'[5]NO BORRAR'!$I$1:$I$9</definedName>
    <definedName name="TIPOACCION" localSheetId="14">'[6]NO BORRAR'!$I$1:$I$9</definedName>
    <definedName name="TIPOACCION" localSheetId="3">'[6]NO BORRAR'!$I$1:$I$9</definedName>
    <definedName name="TIPOACCION" localSheetId="11">'[5]NO BORRAR'!$I$1:$I$9</definedName>
    <definedName name="TIPOACCION" localSheetId="16">'[6]NO BORRAR'!$I$1:$I$9</definedName>
    <definedName name="TIPOACCION">'[5]NO BORRAR'!$I$1:$I$9</definedName>
    <definedName name="_xlnm.Print_Titles" localSheetId="13">FIN!#REF!</definedName>
    <definedName name="TOTAL_PUNTAJE_RIESGO" localSheetId="2">#REF!</definedName>
    <definedName name="TOTAL_PUNTAJE_RIESGO" localSheetId="15">#REF!</definedName>
    <definedName name="TOTAL_PUNTAJE_RIESGO" localSheetId="12">#REF!</definedName>
    <definedName name="TOTAL_PUNTAJE_RIESGO" localSheetId="6">#REF!</definedName>
    <definedName name="TOTAL_PUNTAJE_RIESGO" localSheetId="1">#REF!</definedName>
    <definedName name="TOTAL_PUNTAJE_RIESGO" localSheetId="5">#REF!</definedName>
    <definedName name="TOTAL_PUNTAJE_RIESGO" localSheetId="10">#REF!</definedName>
    <definedName name="TOTAL_PUNTAJE_RIESGO" localSheetId="13">#REF!</definedName>
    <definedName name="TOTAL_PUNTAJE_RIESGO" localSheetId="14">#REF!</definedName>
    <definedName name="TOTAL_PUNTAJE_RIESGO" localSheetId="3">#REF!</definedName>
    <definedName name="TOTAL_PUNTAJE_RIESGO" localSheetId="11">#REF!</definedName>
    <definedName name="TOTAL_PUNTAJE_RIESGO" localSheetId="7">#REF!</definedName>
    <definedName name="TOTAL_PUNTAJE_RIESGO" localSheetId="0">#REF!</definedName>
    <definedName name="TOTAL_PUNTAJE_RIESGO" localSheetId="4">#REF!</definedName>
    <definedName name="TOTAL_PUNTAJE_RIESGO" localSheetId="9">#REF!</definedName>
    <definedName name="TOTAL_PUNTAJE_RIESGO" localSheetId="16">#REF!</definedName>
    <definedName name="TOTAL_PUNTAJE_RIESGO" localSheetId="8">#REF!</definedName>
    <definedName name="TOTAL_PUNTAJE_RIESGO">#REF!</definedName>
    <definedName name="TRATAMIENTO" localSheetId="2">#REF!</definedName>
    <definedName name="TRATAMIENTO" localSheetId="15">#REF!</definedName>
    <definedName name="TRATAMIENTO" localSheetId="12">#REF!</definedName>
    <definedName name="TRATAMIENTO" localSheetId="6">#REF!</definedName>
    <definedName name="TRATAMIENTO" localSheetId="1">#REF!</definedName>
    <definedName name="TRATAMIENTO" localSheetId="10">#REF!</definedName>
    <definedName name="TRATAMIENTO" localSheetId="13">#REF!</definedName>
    <definedName name="TRATAMIENTO" localSheetId="14">#REF!</definedName>
    <definedName name="TRATAMIENTO" localSheetId="3">#REF!</definedName>
    <definedName name="TRATAMIENTO" localSheetId="11">#REF!</definedName>
    <definedName name="TRATAMIENTO" localSheetId="7">#REF!</definedName>
    <definedName name="TRATAMIENTO" localSheetId="0">#REF!</definedName>
    <definedName name="TRATAMIENTO" localSheetId="16">#REF!</definedName>
    <definedName name="TRATAMIENTO" localSheetId="8">#REF!</definedName>
    <definedName name="TRATAMIENTO">#REF!</definedName>
    <definedName name="TRATAMIENTO_RIESGO" localSheetId="15">'[9]NO BORRAR'!$G$1:$G$5</definedName>
    <definedName name="TRATAMIENTO_RIESGO" localSheetId="14">'[10]NO BORRAR'!$G$1:$G$5</definedName>
    <definedName name="TRATAMIENTO_RIESGO" localSheetId="3">'[10]NO BORRAR'!$G$1:$G$5</definedName>
    <definedName name="TRATAMIENTO_RIESGO" localSheetId="11">'[9]NO BORRAR'!$G$1:$G$5</definedName>
    <definedName name="TRATAMIENTO_RIESGO" localSheetId="16">'[10]NO BORRAR'!$G$1:$G$5</definedName>
    <definedName name="TRATAMIENTO_RIESGO">'[9]NO BORRAR'!$G$1:$G$5</definedName>
    <definedName name="USUARIO" localSheetId="2">#REF!</definedName>
    <definedName name="USUARIO" localSheetId="15">#REF!</definedName>
    <definedName name="USUARIO" localSheetId="12">#REF!</definedName>
    <definedName name="USUARIO" localSheetId="6">#REF!</definedName>
    <definedName name="USUARIO" localSheetId="1">#REF!</definedName>
    <definedName name="USUARIO" localSheetId="5">#REF!</definedName>
    <definedName name="USUARIO" localSheetId="10">#REF!</definedName>
    <definedName name="USUARIO" localSheetId="13">#REF!</definedName>
    <definedName name="USUARIO" localSheetId="14">#REF!</definedName>
    <definedName name="USUARIO" localSheetId="3">#REF!</definedName>
    <definedName name="USUARIO" localSheetId="11">#REF!</definedName>
    <definedName name="USUARIO" localSheetId="7">#REF!</definedName>
    <definedName name="USUARIO" localSheetId="0">#REF!</definedName>
    <definedName name="USUARIO" localSheetId="4">#REF!</definedName>
    <definedName name="USUARIO" localSheetId="9">#REF!</definedName>
    <definedName name="USUARIO" localSheetId="16">#REF!</definedName>
    <definedName name="USUARIO" localSheetId="8">#REF!</definedName>
    <definedName name="USUARIO">#REF!</definedName>
    <definedName name="VALORES_ETICOS" localSheetId="2">#REF!</definedName>
    <definedName name="VALORES_ETICOS" localSheetId="15">#REF!</definedName>
    <definedName name="VALORES_ETICOS" localSheetId="12">#REF!</definedName>
    <definedName name="VALORES_ETICOS" localSheetId="6">#REF!</definedName>
    <definedName name="VALORES_ETICOS" localSheetId="1">#REF!</definedName>
    <definedName name="VALORES_ETICOS" localSheetId="10">#REF!</definedName>
    <definedName name="VALORES_ETICOS" localSheetId="13">#REF!</definedName>
    <definedName name="VALORES_ETICOS" localSheetId="14">#REF!</definedName>
    <definedName name="VALORES_ETICOS" localSheetId="3">#REF!</definedName>
    <definedName name="VALORES_ETICOS" localSheetId="11">#REF!</definedName>
    <definedName name="VALORES_ETICOS" localSheetId="7">#REF!</definedName>
    <definedName name="VALORES_ETICOS" localSheetId="0">#REF!</definedName>
    <definedName name="VALORES_ETICOS" localSheetId="16">#REF!</definedName>
    <definedName name="VALORES_ETICOS" localSheetId="8">#REF!</definedName>
    <definedName name="VALORES_ETICOS">#REF!</definedName>
    <definedName name="X" localSheetId="2">#REF!</definedName>
    <definedName name="X" localSheetId="15">#REF!</definedName>
    <definedName name="X" localSheetId="12">#REF!</definedName>
    <definedName name="X" localSheetId="6">#REF!</definedName>
    <definedName name="X" localSheetId="1">#REF!</definedName>
    <definedName name="X" localSheetId="10">#REF!</definedName>
    <definedName name="X" localSheetId="13">#REF!</definedName>
    <definedName name="X" localSheetId="14">#REF!</definedName>
    <definedName name="X" localSheetId="3">#REF!</definedName>
    <definedName name="X" localSheetId="11">#REF!</definedName>
    <definedName name="X" localSheetId="7">#REF!</definedName>
    <definedName name="X" localSheetId="0">#REF!</definedName>
    <definedName name="X" localSheetId="16">#REF!</definedName>
    <definedName name="X" localSheetId="8">#REF!</definedName>
    <definedName name="X">#REF!</definedName>
    <definedName name="Y" localSheetId="2">#REF!</definedName>
    <definedName name="Y" localSheetId="15">#REF!</definedName>
    <definedName name="Y" localSheetId="12">#REF!</definedName>
    <definedName name="Y" localSheetId="1">#REF!</definedName>
    <definedName name="Y" localSheetId="10">#REF!</definedName>
    <definedName name="Y" localSheetId="13">#REF!</definedName>
    <definedName name="Y" localSheetId="14">#REF!</definedName>
    <definedName name="Y" localSheetId="3">#REF!</definedName>
    <definedName name="Y" localSheetId="11">#REF!</definedName>
    <definedName name="Y" localSheetId="0">#REF!</definedName>
    <definedName name="Y" localSheetId="16">#REF!</definedName>
    <definedName name="Y" localSheetId="8">#REF!</definedName>
    <definedName name="Y">#REF!</definedName>
    <definedName name="Z" localSheetId="2">#REF!</definedName>
    <definedName name="Z" localSheetId="15">#REF!</definedName>
    <definedName name="Z" localSheetId="12">#REF!</definedName>
    <definedName name="Z" localSheetId="1">#REF!</definedName>
    <definedName name="Z" localSheetId="10">#REF!</definedName>
    <definedName name="Z" localSheetId="13">#REF!</definedName>
    <definedName name="Z" localSheetId="14">#REF!</definedName>
    <definedName name="Z" localSheetId="3">#REF!</definedName>
    <definedName name="Z" localSheetId="11">#REF!</definedName>
    <definedName name="Z" localSheetId="0">#REF!</definedName>
    <definedName name="Z" localSheetId="16">#REF!</definedName>
    <definedName name="Z" localSheetId="8">#REF!</definedName>
    <definedName name="Z">#REF!</definedName>
    <definedName name="zona" localSheetId="2">#REF!</definedName>
    <definedName name="zona" localSheetId="15">#REF!</definedName>
    <definedName name="zona" localSheetId="12">#REF!</definedName>
    <definedName name="zona" localSheetId="1">#REF!</definedName>
    <definedName name="zona" localSheetId="10">#REF!</definedName>
    <definedName name="zona" localSheetId="13">#REF!</definedName>
    <definedName name="zona" localSheetId="14">#REF!</definedName>
    <definedName name="zona" localSheetId="3">#REF!</definedName>
    <definedName name="zona" localSheetId="11">#REF!</definedName>
    <definedName name="zona" localSheetId="0">#REF!</definedName>
    <definedName name="zona" localSheetId="16">#REF!</definedName>
    <definedName name="zona" localSheetId="8">#REF!</definedName>
    <definedName name="z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20" l="1"/>
  <c r="E34" i="20"/>
  <c r="B34" i="20"/>
  <c r="G33" i="20"/>
  <c r="E33" i="20"/>
  <c r="B33" i="20"/>
  <c r="G29" i="20"/>
  <c r="E29" i="20"/>
  <c r="B29" i="20"/>
  <c r="G28" i="20"/>
  <c r="E28" i="20"/>
  <c r="B28" i="20"/>
  <c r="G27" i="20"/>
  <c r="E27" i="20"/>
  <c r="B27" i="20"/>
  <c r="G26" i="20"/>
  <c r="E26" i="20"/>
  <c r="B26" i="20"/>
  <c r="G25" i="20"/>
  <c r="E25" i="20"/>
  <c r="E30" i="20" s="1"/>
  <c r="B25" i="20"/>
  <c r="G24" i="20"/>
  <c r="G30" i="20" s="1"/>
  <c r="E24" i="20"/>
  <c r="B24" i="20"/>
  <c r="B30" i="20" s="1"/>
  <c r="E120" i="19"/>
  <c r="E119" i="19"/>
  <c r="E118" i="19"/>
  <c r="E114" i="19"/>
  <c r="E113" i="19"/>
  <c r="E112" i="19"/>
  <c r="E111" i="19"/>
  <c r="E110" i="19"/>
  <c r="E109" i="19"/>
  <c r="E115" i="19" s="1"/>
  <c r="B105" i="19"/>
  <c r="G104" i="19"/>
  <c r="E104" i="19"/>
  <c r="B104" i="19"/>
  <c r="G103" i="19"/>
  <c r="G105" i="19" s="1"/>
  <c r="E103" i="19"/>
  <c r="E105" i="19" s="1"/>
  <c r="B103" i="19"/>
  <c r="G99" i="19"/>
  <c r="E99" i="19"/>
  <c r="B99" i="19"/>
  <c r="G98" i="19"/>
  <c r="E98" i="19"/>
  <c r="B98" i="19"/>
  <c r="G97" i="19"/>
  <c r="E97" i="19"/>
  <c r="B97" i="19"/>
  <c r="G96" i="19"/>
  <c r="E96" i="19"/>
  <c r="E100" i="19" s="1"/>
  <c r="B96" i="19"/>
  <c r="G95" i="19"/>
  <c r="E95" i="19"/>
  <c r="B95" i="19"/>
  <c r="G94" i="19"/>
  <c r="G100" i="19" s="1"/>
  <c r="E94" i="19"/>
  <c r="B94" i="19"/>
  <c r="B100" i="19" s="1"/>
  <c r="E81" i="18" l="1"/>
  <c r="E80" i="18"/>
  <c r="E82" i="18" s="1"/>
  <c r="E77" i="18"/>
  <c r="E76" i="18"/>
  <c r="E75" i="18"/>
  <c r="E74" i="18"/>
  <c r="E73" i="18"/>
  <c r="E72" i="18"/>
  <c r="E78" i="18" s="1"/>
  <c r="G69" i="18"/>
  <c r="E69" i="18"/>
  <c r="B69" i="18"/>
  <c r="G68" i="18"/>
  <c r="E68" i="18"/>
  <c r="B68" i="18"/>
  <c r="G64" i="18"/>
  <c r="E64" i="18"/>
  <c r="B64" i="18"/>
  <c r="G63" i="18"/>
  <c r="E63" i="18"/>
  <c r="B63" i="18"/>
  <c r="G62" i="18"/>
  <c r="E62" i="18"/>
  <c r="B62" i="18"/>
  <c r="G61" i="18"/>
  <c r="E61" i="18"/>
  <c r="B61" i="18"/>
  <c r="B65" i="18" s="1"/>
  <c r="G60" i="18"/>
  <c r="E60" i="18"/>
  <c r="B60" i="18"/>
  <c r="G59" i="18"/>
  <c r="G65" i="18" s="1"/>
  <c r="E59" i="18"/>
  <c r="E65" i="18" s="1"/>
  <c r="B59" i="18"/>
  <c r="E124" i="16"/>
  <c r="I123" i="16"/>
  <c r="I122" i="16"/>
  <c r="G122" i="16"/>
  <c r="E122" i="16"/>
  <c r="B122" i="16"/>
  <c r="I121" i="16"/>
  <c r="I124" i="16" s="1"/>
  <c r="G121" i="16"/>
  <c r="G124" i="16" s="1"/>
  <c r="E121" i="16"/>
  <c r="B121" i="16"/>
  <c r="B124" i="16" s="1"/>
  <c r="I118" i="16"/>
  <c r="G118" i="16"/>
  <c r="E117" i="16"/>
  <c r="B117" i="16"/>
  <c r="I116" i="16"/>
  <c r="G116" i="16"/>
  <c r="E116" i="16"/>
  <c r="B116" i="16"/>
  <c r="I115" i="16"/>
  <c r="G115" i="16"/>
  <c r="E115" i="16"/>
  <c r="B115" i="16"/>
  <c r="I114" i="16"/>
  <c r="G114" i="16"/>
  <c r="E114" i="16"/>
  <c r="B114" i="16"/>
  <c r="I113" i="16"/>
  <c r="G113" i="16"/>
  <c r="E113" i="16"/>
  <c r="B113" i="16"/>
  <c r="I112" i="16"/>
  <c r="G112" i="16"/>
  <c r="E112" i="16"/>
  <c r="E118" i="16" s="1"/>
  <c r="B112" i="16"/>
  <c r="B118" i="16" s="1"/>
  <c r="F62" i="15"/>
  <c r="C62" i="15"/>
  <c r="F61" i="15"/>
  <c r="F63" i="15" s="1"/>
  <c r="C61" i="15"/>
  <c r="C63" i="15" s="1"/>
  <c r="F57" i="15"/>
  <c r="C57" i="15"/>
  <c r="F56" i="15"/>
  <c r="C56" i="15"/>
  <c r="F55" i="15"/>
  <c r="C55" i="15"/>
  <c r="F54" i="15"/>
  <c r="C54" i="15"/>
  <c r="F53" i="15"/>
  <c r="C53" i="15"/>
  <c r="F52" i="15"/>
  <c r="F58" i="15" s="1"/>
  <c r="C52" i="15"/>
  <c r="C58" i="15" s="1"/>
  <c r="F25" i="14"/>
  <c r="C25" i="14"/>
  <c r="F24" i="14"/>
  <c r="F26" i="14" s="1"/>
  <c r="C24" i="14"/>
  <c r="C26" i="14" s="1"/>
  <c r="F20" i="14"/>
  <c r="C20" i="14"/>
  <c r="F19" i="14"/>
  <c r="C19" i="14"/>
  <c r="F18" i="14"/>
  <c r="C18" i="14"/>
  <c r="F17" i="14"/>
  <c r="C17" i="14"/>
  <c r="F16" i="14"/>
  <c r="C16" i="14"/>
  <c r="F15" i="14"/>
  <c r="F21" i="14" s="1"/>
  <c r="C15" i="14"/>
  <c r="C21" i="14" s="1"/>
  <c r="I75" i="13"/>
  <c r="G75" i="13"/>
  <c r="E75" i="13"/>
  <c r="B75" i="13"/>
  <c r="I74" i="13"/>
  <c r="I76" i="13" s="1"/>
  <c r="G74" i="13"/>
  <c r="G76" i="13" s="1"/>
  <c r="E74" i="13"/>
  <c r="E76" i="13" s="1"/>
  <c r="B74" i="13"/>
  <c r="B76" i="13" s="1"/>
  <c r="I70" i="13"/>
  <c r="G70" i="13"/>
  <c r="E70" i="13"/>
  <c r="B70" i="13"/>
  <c r="I69" i="13"/>
  <c r="G69" i="13"/>
  <c r="E69" i="13"/>
  <c r="B69" i="13"/>
  <c r="I68" i="13"/>
  <c r="G68" i="13"/>
  <c r="E68" i="13"/>
  <c r="B68" i="13"/>
  <c r="I67" i="13"/>
  <c r="G67" i="13"/>
  <c r="E67" i="13"/>
  <c r="B67" i="13"/>
  <c r="I66" i="13"/>
  <c r="G66" i="13"/>
  <c r="E66" i="13"/>
  <c r="B66" i="13"/>
  <c r="I65" i="13"/>
  <c r="I71" i="13" s="1"/>
  <c r="G65" i="13"/>
  <c r="G71" i="13" s="1"/>
  <c r="E65" i="13"/>
  <c r="E71" i="13" s="1"/>
  <c r="B65" i="13"/>
  <c r="B71" i="13" s="1"/>
  <c r="AA27" i="13"/>
  <c r="E55" i="12" l="1"/>
  <c r="C55" i="12"/>
  <c r="E54" i="12"/>
  <c r="E56" i="12" s="1"/>
  <c r="C54" i="12"/>
  <c r="C56" i="12" s="1"/>
  <c r="C51" i="12"/>
  <c r="C50" i="12"/>
  <c r="E49" i="12"/>
  <c r="C49" i="12"/>
  <c r="E48" i="12"/>
  <c r="C48" i="12"/>
  <c r="E47" i="12"/>
  <c r="C47" i="12"/>
  <c r="E46" i="12"/>
  <c r="C46" i="12"/>
  <c r="E45" i="12"/>
  <c r="E51" i="12" s="1"/>
  <c r="C45" i="12"/>
  <c r="F31" i="11"/>
  <c r="C31" i="11"/>
  <c r="F30" i="11"/>
  <c r="F32" i="11" s="1"/>
  <c r="C30" i="11"/>
  <c r="C32" i="11" s="1"/>
  <c r="F26" i="11"/>
  <c r="C26" i="11"/>
  <c r="F25" i="11"/>
  <c r="C25" i="11"/>
  <c r="F24" i="11"/>
  <c r="C24" i="11"/>
  <c r="F23" i="11"/>
  <c r="C23" i="11"/>
  <c r="F22" i="11"/>
  <c r="C22" i="11"/>
  <c r="F21" i="11"/>
  <c r="F27" i="11" s="1"/>
  <c r="C21" i="11"/>
  <c r="C27" i="11" s="1"/>
  <c r="E145" i="10"/>
  <c r="E144" i="10"/>
  <c r="E143" i="10"/>
  <c r="E139" i="10"/>
  <c r="E138" i="10"/>
  <c r="E137" i="10"/>
  <c r="E136" i="10"/>
  <c r="E135" i="10"/>
  <c r="E140" i="10" s="1"/>
  <c r="E134" i="10"/>
  <c r="G127" i="10"/>
  <c r="E127" i="10"/>
  <c r="G126" i="10"/>
  <c r="G129" i="10" s="1"/>
  <c r="E126" i="10"/>
  <c r="E129" i="10" s="1"/>
  <c r="G122" i="10"/>
  <c r="E122" i="10"/>
  <c r="G121" i="10"/>
  <c r="E121" i="10"/>
  <c r="G120" i="10"/>
  <c r="E120" i="10"/>
  <c r="G119" i="10"/>
  <c r="E119" i="10"/>
  <c r="G118" i="10"/>
  <c r="E118" i="10"/>
  <c r="G117" i="10"/>
  <c r="G123" i="10" s="1"/>
  <c r="E117" i="10"/>
  <c r="E123" i="10" s="1"/>
  <c r="E113" i="10"/>
  <c r="B112" i="10"/>
  <c r="G111" i="10"/>
  <c r="E111" i="10"/>
  <c r="B111" i="10"/>
  <c r="G110" i="10"/>
  <c r="G113" i="10" s="1"/>
  <c r="E110" i="10"/>
  <c r="B110" i="10"/>
  <c r="G106" i="10"/>
  <c r="E106" i="10"/>
  <c r="B106" i="10"/>
  <c r="G105" i="10"/>
  <c r="E105" i="10"/>
  <c r="B105" i="10" s="1"/>
  <c r="G104" i="10"/>
  <c r="B104" i="10" s="1"/>
  <c r="E104" i="10"/>
  <c r="G103" i="10"/>
  <c r="E103" i="10"/>
  <c r="B103" i="10" s="1"/>
  <c r="G102" i="10"/>
  <c r="G107" i="10" s="1"/>
  <c r="E102" i="10"/>
  <c r="B102" i="10"/>
  <c r="E147" i="9"/>
  <c r="E146" i="9"/>
  <c r="E145" i="9"/>
  <c r="E148" i="9" s="1"/>
  <c r="E141" i="9"/>
  <c r="E140" i="9"/>
  <c r="E139" i="9"/>
  <c r="E138" i="9"/>
  <c r="E137" i="9"/>
  <c r="E142" i="9" s="1"/>
  <c r="I131" i="9"/>
  <c r="G131" i="9"/>
  <c r="E131" i="9"/>
  <c r="B131" i="9"/>
  <c r="I130" i="9"/>
  <c r="I132" i="9" s="1"/>
  <c r="G130" i="9"/>
  <c r="G132" i="9" s="1"/>
  <c r="E130" i="9"/>
  <c r="E132" i="9" s="1"/>
  <c r="B130" i="9"/>
  <c r="B132" i="9" s="1"/>
  <c r="I126" i="9"/>
  <c r="G126" i="9"/>
  <c r="E126" i="9"/>
  <c r="B126" i="9"/>
  <c r="I125" i="9"/>
  <c r="G125" i="9"/>
  <c r="E125" i="9"/>
  <c r="B125" i="9"/>
  <c r="I124" i="9"/>
  <c r="G124" i="9"/>
  <c r="E124" i="9"/>
  <c r="B124" i="9"/>
  <c r="I123" i="9"/>
  <c r="G123" i="9"/>
  <c r="E123" i="9"/>
  <c r="B123" i="9"/>
  <c r="I122" i="9"/>
  <c r="G122" i="9"/>
  <c r="E122" i="9"/>
  <c r="B122" i="9"/>
  <c r="I121" i="9"/>
  <c r="I127" i="9" s="1"/>
  <c r="G121" i="9"/>
  <c r="G127" i="9" s="1"/>
  <c r="E121" i="9"/>
  <c r="E127" i="9" s="1"/>
  <c r="B121" i="9"/>
  <c r="B127" i="9" s="1"/>
  <c r="B42" i="8"/>
  <c r="B43" i="8" s="1"/>
  <c r="B41" i="8"/>
  <c r="B37" i="8"/>
  <c r="B36" i="8"/>
  <c r="B35" i="8"/>
  <c r="B34" i="8"/>
  <c r="B33" i="8"/>
  <c r="B32" i="8"/>
  <c r="B38" i="8" s="1"/>
  <c r="B107" i="10" l="1"/>
  <c r="E107" i="10"/>
  <c r="G56" i="7"/>
  <c r="E56" i="7"/>
  <c r="G55" i="7"/>
  <c r="E55" i="7"/>
  <c r="B55" i="7"/>
  <c r="G54" i="7"/>
  <c r="E54" i="7"/>
  <c r="B54" i="7"/>
  <c r="B56" i="7" s="1"/>
  <c r="G50" i="7"/>
  <c r="E50" i="7"/>
  <c r="B50" i="7"/>
  <c r="G49" i="7"/>
  <c r="E49" i="7"/>
  <c r="B49" i="7"/>
  <c r="G48" i="7"/>
  <c r="E48" i="7"/>
  <c r="B48" i="7"/>
  <c r="G47" i="7"/>
  <c r="G51" i="7" s="1"/>
  <c r="E47" i="7"/>
  <c r="B47" i="7"/>
  <c r="G46" i="7"/>
  <c r="E46" i="7"/>
  <c r="B46" i="7"/>
  <c r="G45" i="7"/>
  <c r="E45" i="7"/>
  <c r="E51" i="7" s="1"/>
  <c r="B45" i="7"/>
  <c r="B51" i="7" s="1"/>
  <c r="B84" i="6"/>
  <c r="G83" i="6"/>
  <c r="E83" i="6"/>
  <c r="B83" i="6"/>
  <c r="G82" i="6"/>
  <c r="G84" i="6" s="1"/>
  <c r="E82" i="6"/>
  <c r="E84" i="6" s="1"/>
  <c r="B82" i="6"/>
  <c r="G78" i="6"/>
  <c r="E78" i="6"/>
  <c r="B78" i="6"/>
  <c r="G77" i="6"/>
  <c r="E77" i="6"/>
  <c r="B77" i="6"/>
  <c r="G76" i="6"/>
  <c r="E76" i="6"/>
  <c r="B76" i="6"/>
  <c r="G75" i="6"/>
  <c r="E75" i="6"/>
  <c r="E79" i="6" s="1"/>
  <c r="B75" i="6"/>
  <c r="B79" i="6" s="1"/>
  <c r="G74" i="6"/>
  <c r="E74" i="6"/>
  <c r="B74" i="6"/>
  <c r="G73" i="6"/>
  <c r="G79" i="6" s="1"/>
  <c r="E73" i="6"/>
  <c r="B73" i="6"/>
  <c r="I131" i="5"/>
  <c r="G131" i="5"/>
  <c r="E131" i="5"/>
  <c r="B131" i="5"/>
  <c r="I130" i="5"/>
  <c r="I132" i="5" s="1"/>
  <c r="G130" i="5"/>
  <c r="G132" i="5" s="1"/>
  <c r="E130" i="5"/>
  <c r="E132" i="5" s="1"/>
  <c r="B130" i="5"/>
  <c r="B132" i="5" s="1"/>
  <c r="I126" i="5"/>
  <c r="G126" i="5"/>
  <c r="E126" i="5"/>
  <c r="B126" i="5"/>
  <c r="I125" i="5"/>
  <c r="G125" i="5"/>
  <c r="E125" i="5"/>
  <c r="B125" i="5"/>
  <c r="I124" i="5"/>
  <c r="G124" i="5"/>
  <c r="E124" i="5"/>
  <c r="B124" i="5"/>
  <c r="I123" i="5"/>
  <c r="G123" i="5"/>
  <c r="E123" i="5"/>
  <c r="B123" i="5"/>
  <c r="I122" i="5"/>
  <c r="G122" i="5"/>
  <c r="E122" i="5"/>
  <c r="B122" i="5"/>
  <c r="I121" i="5"/>
  <c r="I127" i="5" s="1"/>
  <c r="G121" i="5"/>
  <c r="G127" i="5" s="1"/>
  <c r="E121" i="5"/>
  <c r="E127" i="5" s="1"/>
  <c r="B121" i="5"/>
  <c r="B12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MSI PC</author>
  </authors>
  <commentList>
    <comment ref="D22" authorId="0" shapeId="0" xr:uid="{00000000-0006-0000-0700-000001000000}">
      <text>
        <r>
          <rPr>
            <b/>
            <sz val="9"/>
            <color indexed="81"/>
            <rFont val="Tahoma"/>
            <family val="2"/>
          </rPr>
          <t>MSI PC:</t>
        </r>
        <r>
          <rPr>
            <sz val="9"/>
            <color indexed="81"/>
            <rFont val="Tahoma"/>
            <family val="2"/>
          </rPr>
          <t xml:space="preserve">
Pendiente Revison porque ahora el cierre es de  VP </t>
        </r>
      </text>
    </comment>
    <comment ref="E46" authorId="0" shapeId="0" xr:uid="{00000000-0006-0000-0700-000002000000}">
      <text>
        <r>
          <rPr>
            <b/>
            <sz val="9"/>
            <color indexed="81"/>
            <rFont val="Tahoma"/>
            <family val="2"/>
          </rPr>
          <t>MSI PC:</t>
        </r>
        <r>
          <rPr>
            <sz val="9"/>
            <color indexed="81"/>
            <rFont val="Tahoma"/>
            <family val="2"/>
          </rPr>
          <t xml:space="preserve">
</t>
        </r>
        <r>
          <rPr>
            <sz val="14"/>
            <color indexed="81"/>
            <rFont val="Tahoma"/>
            <family val="2"/>
          </rPr>
          <t>Por que accion se deberia modificar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10" authorId="0" shapeId="0" xr:uid="{00000000-0006-0000-0900-000001000000}">
      <text>
        <r>
          <rPr>
            <b/>
            <sz val="9"/>
            <color indexed="81"/>
            <rFont val="Tahoma"/>
            <family val="2"/>
          </rPr>
          <t>día-mes-año de la realización del seguimiento.</t>
        </r>
      </text>
    </comment>
    <comment ref="M10" authorId="0" shapeId="0" xr:uid="{00000000-0006-0000-0900-000002000000}">
      <text>
        <r>
          <rPr>
            <b/>
            <sz val="9"/>
            <color indexed="81"/>
            <rFont val="Tahoma"/>
            <family val="2"/>
          </rPr>
          <t>Nombre y apellido del servidor que realizó el seguimiento de la acción.</t>
        </r>
        <r>
          <rPr>
            <sz val="9"/>
            <color indexed="81"/>
            <rFont val="Tahoma"/>
            <family val="2"/>
          </rPr>
          <t xml:space="preserve">
</t>
        </r>
      </text>
    </comment>
    <comment ref="N10" authorId="0" shapeId="0" xr:uid="{00000000-0006-0000-0900-000003000000}">
      <text>
        <r>
          <rPr>
            <b/>
            <sz val="9"/>
            <color indexed="81"/>
            <rFont val="Tahoma"/>
            <family val="2"/>
          </rPr>
          <t>Descripción del resultado de la eficiencia y eficacia de la acción.</t>
        </r>
      </text>
    </comment>
    <comment ref="O10" authorId="0" shapeId="0" xr:uid="{00000000-0006-0000-0900-000004000000}">
      <text>
        <r>
          <rPr>
            <b/>
            <sz val="9"/>
            <color indexed="81"/>
            <rFont val="Tahoma"/>
            <family val="2"/>
          </rPr>
          <t>Porcentaje de cumplimiento de la acción con respecto a la meta establecida.</t>
        </r>
      </text>
    </comment>
    <comment ref="Q10" authorId="0" shapeId="0" xr:uid="{00000000-0006-0000-0900-000005000000}">
      <text>
        <r>
          <rPr>
            <b/>
            <sz val="9"/>
            <color indexed="81"/>
            <rFont val="Tahoma"/>
            <family val="2"/>
          </rPr>
          <t>Descripción de las novedades encontradas y concepto de la Oficina de Control Interno.</t>
        </r>
      </text>
    </comment>
    <comment ref="R10" authorId="0" shapeId="0" xr:uid="{00000000-0006-0000-0900-000006000000}">
      <text>
        <r>
          <rPr>
            <b/>
            <sz val="9"/>
            <color indexed="81"/>
            <rFont val="Tahoma"/>
            <family val="2"/>
          </rPr>
          <t>Abierto o Cerrado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Maicol Stiven Zipamocha Murcia</author>
  </authors>
  <commentList>
    <comment ref="Q28" authorId="0" shapeId="0" xr:uid="{00000000-0006-0000-0C00-000001000000}">
      <text>
        <r>
          <rPr>
            <b/>
            <sz val="11"/>
            <color rgb="FF000000"/>
            <rFont val="Tahoma"/>
            <family val="2"/>
          </rPr>
          <t>Maicol Stiven Zipamocha Murcia:</t>
        </r>
        <r>
          <rPr>
            <sz val="11"/>
            <color rgb="FF000000"/>
            <rFont val="Tahoma"/>
            <family val="2"/>
          </rPr>
          <t xml:space="preserve">
</t>
        </r>
        <r>
          <rPr>
            <sz val="11"/>
            <color rgb="FF000000"/>
            <rFont val="Tahoma"/>
            <family val="2"/>
          </rPr>
          <t xml:space="preserve">No se observa cual es la validación de la efectividad. Cómo se llega a la conclusión de que no existen debilidades en la numeración de resoluciones  y circulares. Por favor detallar más sobre la prueba de efectividad.
</t>
        </r>
        <r>
          <rPr>
            <sz val="11"/>
            <color rgb="FF000000"/>
            <rFont val="Tahoma"/>
            <family val="2"/>
          </rPr>
          <t xml:space="preserve">
</t>
        </r>
        <r>
          <rPr>
            <sz val="11"/>
            <color rgb="FF000000"/>
            <rFont val="Tahoma"/>
            <family val="2"/>
          </rPr>
          <t>De otra parte, tratemos de ser consecuentes con el detalle de la información de esta celda, busquemos mantener en esta solo conclusiones generales (cumplimiento y efectividad) y detalle de seguimientos anteriores en la celda de avance cualitativo</t>
        </r>
      </text>
    </comment>
  </commentList>
</comments>
</file>

<file path=xl/sharedStrings.xml><?xml version="1.0" encoding="utf-8"?>
<sst xmlns="http://schemas.openxmlformats.org/spreadsheetml/2006/main" count="6430" uniqueCount="2642">
  <si>
    <t>Indice Planes de Mejoramiento suscritos con la Oficina de Control Interno</t>
  </si>
  <si>
    <t>PROCESO / ACTIVIDAD AUDITADA</t>
  </si>
  <si>
    <t>INFORME</t>
  </si>
  <si>
    <t>CANTIDAD HALLAZGOS</t>
  </si>
  <si>
    <t>CANTIDAD ACCIÓN(ES)</t>
  </si>
  <si>
    <t>ESTADO ACCIONES</t>
  </si>
  <si>
    <t>ESTADO HALLAZGOS</t>
  </si>
  <si>
    <t>CUMPLIDA</t>
  </si>
  <si>
    <t>INCUMPLIDA Y VENCIDA</t>
  </si>
  <si>
    <t>ABIERTAS
VIGENTES</t>
  </si>
  <si>
    <t>CERRADO</t>
  </si>
  <si>
    <t>ABIERTO</t>
  </si>
  <si>
    <t>HALLAZGOS NO ACEPTADOS</t>
  </si>
  <si>
    <t>EFECTIVA</t>
  </si>
  <si>
    <t>PENDIENTE DE EFECTIVIDAD</t>
  </si>
  <si>
    <t>INEFECTIVA</t>
  </si>
  <si>
    <t>Dirección Asistencia Técnica</t>
  </si>
  <si>
    <t>Fortalecimiento a la Prestación del Servicio Público de Extensión Agropecuaria (EPSEA)</t>
  </si>
  <si>
    <t>OCI-2019-036</t>
  </si>
  <si>
    <t>OCI-2022-029</t>
  </si>
  <si>
    <t>OCI-2024-023</t>
  </si>
  <si>
    <t>Dirección Adecuación de Tierras</t>
  </si>
  <si>
    <t>Prestación y Apoyo del Servicio Público Adecuación de Tierras (ADT)</t>
  </si>
  <si>
    <t>OCI-2018-028</t>
  </si>
  <si>
    <t>OCI-2019-031</t>
  </si>
  <si>
    <t>OCI-2021-030</t>
  </si>
  <si>
    <t>Gestión de la Cartera generada con ocasión de la Prestación del Servicio Público de Adecuación de Tierras (Gest Cartera)</t>
  </si>
  <si>
    <t>OCI-2020-022</t>
  </si>
  <si>
    <t>OCI-2022-025</t>
  </si>
  <si>
    <t>OCI-2023-031</t>
  </si>
  <si>
    <t>Auditoría Especial - Inventario de Distritos de Adecuación de Tierras (INV DAT)</t>
  </si>
  <si>
    <t>OCI-2022-010</t>
  </si>
  <si>
    <t>Facturación   y   Recaudo   de   Tarifas  en   la Prestación   del   Servicio   Público   de Adecuación de Tierras (FACT&amp;REC)</t>
  </si>
  <si>
    <t>OCI-2022-015</t>
  </si>
  <si>
    <t>Gestiones de Pre inversión e inversión en Proyectos Estratégicos y Distritos de Adecuación de Tierras (Mantenimiento, Conservación y Rehabilitación</t>
  </si>
  <si>
    <t>OCI-2023-027</t>
  </si>
  <si>
    <t>Dirección de Acceso a Activos Productivos</t>
  </si>
  <si>
    <t>Estructuración y Formulación de Proyectos Integrales de Desarrollo Agropecuario y Rural (EFP)</t>
  </si>
  <si>
    <t>OCI-2018-016</t>
  </si>
  <si>
    <t>OCI-2020-014</t>
  </si>
  <si>
    <t>OCI-2022-011</t>
  </si>
  <si>
    <t>OCI-2024-011</t>
  </si>
  <si>
    <t>Implementación de Proyectos Integrales (IMP)</t>
  </si>
  <si>
    <t>OCI-2018-026</t>
  </si>
  <si>
    <t>OCI-2019-028</t>
  </si>
  <si>
    <t>OCI-2021-014</t>
  </si>
  <si>
    <t>OCI-2022-028</t>
  </si>
  <si>
    <t>OCI-2024-025</t>
  </si>
  <si>
    <t>Auditoría Interna -  Supervisión de Convenios de Cooperación Internacional (Superv Conv. Coop)</t>
  </si>
  <si>
    <t>OCI-2021-025</t>
  </si>
  <si>
    <t>Estructuración de Planes Integrales de Desarrollo Agropecuario y Rural (PID)</t>
  </si>
  <si>
    <t>OCI-2019-011</t>
  </si>
  <si>
    <t>OCI-2023-013</t>
  </si>
  <si>
    <t>Dirección de Comercialización</t>
  </si>
  <si>
    <t>Fortalecimiento Competitivo para la Comercialización de Productos de Origen Agropecuario (FCC)</t>
  </si>
  <si>
    <t>OCI-2023-014</t>
  </si>
  <si>
    <t>Supervisión de contratos y/o Convenios</t>
  </si>
  <si>
    <t>OCI-2024-022</t>
  </si>
  <si>
    <t>Secretaria General</t>
  </si>
  <si>
    <t>Gestión Talento Humano (GTH)</t>
  </si>
  <si>
    <t>OCI-2018-017</t>
  </si>
  <si>
    <t>OCI-2023-026</t>
  </si>
  <si>
    <t>Gestión Financiera (FIN)</t>
  </si>
  <si>
    <t>OCI-2022-024</t>
  </si>
  <si>
    <t>0CI-2023-030</t>
  </si>
  <si>
    <t>Gestión Administrativa (GAD)</t>
  </si>
  <si>
    <t>OCI-2019-015</t>
  </si>
  <si>
    <t>OCI-2021-029</t>
  </si>
  <si>
    <t>OCI-2023-029</t>
  </si>
  <si>
    <t>Servicio al Ciudadano (SC)</t>
  </si>
  <si>
    <t>OCI-2024-013</t>
  </si>
  <si>
    <t>ABIERTA</t>
  </si>
  <si>
    <t>CUMPLIDA - EFECTIVA</t>
  </si>
  <si>
    <t>INCUMPLIDA - VENCIDA</t>
  </si>
  <si>
    <t xml:space="preserve">VENCIDO </t>
  </si>
  <si>
    <t>CUMPLIDA - PENDIENTE EFECTIVIDAD</t>
  </si>
  <si>
    <t>PENDIENTE EFECTIVIDAD</t>
  </si>
  <si>
    <t>CUMPLIDA - INEFECTIVA</t>
  </si>
  <si>
    <t>INCALIFICABLE</t>
  </si>
  <si>
    <t>PLAN DE MEJORAMIENTO</t>
  </si>
  <si>
    <t>Código: F-EVI-015</t>
  </si>
  <si>
    <t>Versión: 6</t>
  </si>
  <si>
    <t>Página 1 de 1</t>
  </si>
  <si>
    <t>N° 
INFORME DE AUDITORIA</t>
  </si>
  <si>
    <t>UNIDAD AUDITADA</t>
  </si>
  <si>
    <t>N° DEL HALLAZGO</t>
  </si>
  <si>
    <t>TITULO Y DESCRIPCIÓN DEL HALLAZGO</t>
  </si>
  <si>
    <t>CAUSA(S)</t>
  </si>
  <si>
    <t>ACCIÓN(ES) PROPUESTA(S)</t>
  </si>
  <si>
    <t>META(S)</t>
  </si>
  <si>
    <t>TIPO DE ACCIÓN</t>
  </si>
  <si>
    <t>RESPONSABLE(S)</t>
  </si>
  <si>
    <t>FECHA INICIAL</t>
  </si>
  <si>
    <t>FECHA FINAL</t>
  </si>
  <si>
    <t>RESULTADOS DEL ANÁLISIS REALIZADO POR LA OFICINA DE CONTROL INTERNO</t>
  </si>
  <si>
    <t>FECHA</t>
  </si>
  <si>
    <t>AUDITOR</t>
  </si>
  <si>
    <t>AVANCE CUALITATIVO EVIDENCIADO POR EL AUDITOR</t>
  </si>
  <si>
    <r>
      <t xml:space="preserve">AVANCE CUANTITATIVO
</t>
    </r>
    <r>
      <rPr>
        <b/>
        <i/>
        <sz val="14"/>
        <rFont val="Arial"/>
        <family val="2"/>
      </rPr>
      <t>(Porcentaje de Avance)</t>
    </r>
  </si>
  <si>
    <t>ESTADO DE LA ACCIÓN</t>
  </si>
  <si>
    <t>OBSERVACION(ES) Y/O CONCLUSIÓN(ES)</t>
  </si>
  <si>
    <t>ESTADO DEL HALLAZGO</t>
  </si>
  <si>
    <t>Servicio al Ciudadano</t>
  </si>
  <si>
    <t>Omisión de lineamientos procedimentales y desactualización de la documentación relacionada con la oferta institucional, Trámites y Servicios</t>
  </si>
  <si>
    <t>►Debilidades en la planeación de las actividades propias del proceso.
►Desconocimiento y/o falta de socialización de los lineamientos asociados al control documental de la Entidad.
►Aplicación inadecuada de los lineamientos procedimentales establecidos para la divulgación de la oferta institucional, trámites y servicios.
►Aplicación inadecuada o desconocimiento de la normatividad relacionada con el tratamiento de datos personales.
►Debilidad en la ejecución de los controles establecidos en el procedimiento.</t>
  </si>
  <si>
    <t xml:space="preserve">Actualizar el procedimiento
y sus documentos
</t>
  </si>
  <si>
    <t xml:space="preserve">1 procedimiento
actualizado </t>
  </si>
  <si>
    <t xml:space="preserve">CORRECTIVA
</t>
  </si>
  <si>
    <t>Secretaria General
– Servicio al
Ciudadano</t>
  </si>
  <si>
    <t>Maria Paula Urquijo</t>
  </si>
  <si>
    <r>
      <rPr>
        <b/>
        <sz val="14"/>
        <color theme="1"/>
        <rFont val="Arial"/>
        <family val="2"/>
      </rPr>
      <t>Seguimiento Junio 2025:</t>
    </r>
    <r>
      <rPr>
        <sz val="14"/>
        <color theme="1"/>
        <rFont val="Arial"/>
        <family val="2"/>
      </rPr>
      <t xml:space="preserve"> Se indica en mesa de trabajo del 08/07/2025 se cuenta con el procedimiento en borrador y revisión , no obstante el mismo no se encuentra aprobado en el sistema de información.</t>
    </r>
  </si>
  <si>
    <t>Incumplimiento de los lineamientos establecidos en la Norma Técnica Colombiana 6047, específicamente en la zona de atención al ciudadano.
De acuerdo con el artículo 2.1.1.2.2.3 Accesibilidad a espacios físicos para población en situación de discapacidad del Decreto 1081 de 2015, la Oficina de Control Interno procedió a evaluar el cumplimiento de dichas especificaciones en los espacios físicos destinados para el servicio al ciudadano, como lo son: zona de recepción, permanencia y atención, de las Unidades Técnicas Territoriales No. 02 y 09 ubicadas en Cartagena y Popayán respectivamente; resultado del ejercicio auditor se evidenciaron incumplimientos en este caso a la UTT 02 Cartagena veinte (20) y la UTT 9 Popayán veinti dos (22) incumplimientos. 
Señalización, baños accesibles, interruptores, accesorios para audición y lectura de labios.</t>
  </si>
  <si>
    <t xml:space="preserve">1.Desconocimiento de la normatividad asociada con Accesibilidad de Medios Físicos. (Norma Técnica Colombiana 6047).
</t>
  </si>
  <si>
    <t>1. Realizar un análisis de los linemamientos y requisitos establecidos en la normatividad NTC 6047.</t>
  </si>
  <si>
    <t>Realizar el diagnóstico con su respectivo listado de verificación (checklist) que incluya los ítems de la norma para las Unidades Técnicas Territoriales (UTT) y del nivel central de propiedad de la Agencia</t>
  </si>
  <si>
    <t xml:space="preserve">PREVENTIVA
</t>
  </si>
  <si>
    <t>ADMINISTRATIVA</t>
  </si>
  <si>
    <r>
      <t xml:space="preserve">Seguimiento diciembre 2024: </t>
    </r>
    <r>
      <rPr>
        <sz val="12"/>
        <rFont val="Arial"/>
        <family val="2"/>
      </rPr>
      <t>Plan de mejoramiento reformulado por solicitud realziada mediante memorando 20246000104203 del 17 de diciembre de 2024</t>
    </r>
  </si>
  <si>
    <t>2. Elaborar informe con destino a la Secretaría General identificando las necesidades producto de los diagnosticos para que sean presentados en el comité de Contratación.</t>
  </si>
  <si>
    <t xml:space="preserve">Informe con las necesidades </t>
  </si>
  <si>
    <t xml:space="preserve">Código </t>
  </si>
  <si>
    <t>F-EVI-015</t>
  </si>
  <si>
    <t>Versión</t>
  </si>
  <si>
    <t>Clasificación de la Información</t>
  </si>
  <si>
    <t xml:space="preserve"> Pública ☒   Reservada ☐   Clasificada ☐ </t>
  </si>
  <si>
    <r>
      <t xml:space="preserve">AVANCE CUANTITATIVO
</t>
    </r>
    <r>
      <rPr>
        <b/>
        <i/>
        <sz val="10"/>
        <rFont val="Calibri"/>
        <family val="2"/>
        <scheme val="minor"/>
      </rPr>
      <t>(Porcentaje de Avance)</t>
    </r>
  </si>
  <si>
    <t>CORRECTIVA</t>
  </si>
  <si>
    <t>ACCIONES AGRUPADAS</t>
  </si>
  <si>
    <t>CUMPLIDA - PENDIENTE DE EFECTIVIDAD</t>
  </si>
  <si>
    <t>CUMPLIDA INEFECTIVA</t>
  </si>
  <si>
    <t>TOTAL</t>
  </si>
  <si>
    <t>HALLAZGOS AGRUPADOS</t>
  </si>
  <si>
    <t>HALLAZGOS</t>
  </si>
  <si>
    <t>PREVENTIVA</t>
  </si>
  <si>
    <t>CERRADA</t>
  </si>
  <si>
    <t>MEJORA</t>
  </si>
  <si>
    <t>VENCIDA</t>
  </si>
  <si>
    <r>
      <t xml:space="preserve">AVANCE CUANTITATIVO
</t>
    </r>
    <r>
      <rPr>
        <b/>
        <i/>
        <sz val="12"/>
        <rFont val="Arial"/>
        <family val="2"/>
      </rPr>
      <t>(Porcentaje de Avance)</t>
    </r>
  </si>
  <si>
    <t>Iván Arturo Márquez Rincón</t>
  </si>
  <si>
    <t>Maicol Stiven Zipamocha Murcia</t>
  </si>
  <si>
    <t>Richard Rangel Vergel</t>
  </si>
  <si>
    <t>Una vez revisada la evidencia suministrada, la Oficina de Control Interno considera que se cumplió con las acciones de mejoramiento establecidas y por lo tanto considera procedente determinar el cierre del hallazgo.</t>
  </si>
  <si>
    <t>Una (1) matriz del Mapa de Riesgos de Gestión</t>
  </si>
  <si>
    <t>Correctiva</t>
  </si>
  <si>
    <t>Preventiva</t>
  </si>
  <si>
    <t>ABIERTOS</t>
  </si>
  <si>
    <t>CERRADOS</t>
  </si>
  <si>
    <t>REPORTE DE LOS RESPONSABLES</t>
  </si>
  <si>
    <t>AUDITORÍA VIGENCIA 2019 (INFORME OCI-2019-015)</t>
  </si>
  <si>
    <t>Gestión Administrativa</t>
  </si>
  <si>
    <t>Inconsistencias en la administración de los bienes devolutivos (Propiedad, Planta y Equipo) y de consumo (Inventarios) de la Entidad, relacionadas con la inobservancia normativa y procedimental para su registro en inventario, almacenamiento y custodia.</t>
  </si>
  <si>
    <t>Desconocimiento de los lineamientos procedimentales por parte de los actores que se involucran en la gestión relacionada con bienes devolutivos
Incumplimiento de controles establecidos, que además se encuentran desactualizados a la realidad operativa del proceso.</t>
  </si>
  <si>
    <t>Plan de mejoramiento reformulado por solicitud realziada mediante memorando 20236000066403 del 20 de diciembre de 2023
Realizar actualización de los lineamientos procedimentales relacionados con los bienes devolutivos, con el objetivo de definir los controles que se adapten a la realidad operativa de la entidad.</t>
  </si>
  <si>
    <t>Procedimiento adoptado y aprobado.</t>
  </si>
  <si>
    <t>Gestor T1 Grado 09 – Contratista Profesional Logística de Bienes y Servicios</t>
  </si>
  <si>
    <r>
      <rPr>
        <b/>
        <sz val="12"/>
        <rFont val="Arial"/>
        <family val="2"/>
      </rPr>
      <t>Seguimiento Diciembre 2024:</t>
    </r>
    <r>
      <rPr>
        <sz val="12"/>
        <rFont val="Arial"/>
        <family val="2"/>
      </rPr>
      <t xml:space="preserve">  En mesas de verificación se informo "Durante la vigencia se construyo el procedimiento sin embargo no se logro su aprobación en la herramienta ISOLUCIÓN se solicita ampliar fecha para la vigencia 30 de junio del 2025." sin embargo no se remiten soportes para validación del cumplimiento de la meta por tanto esta acción continuará en estado incumplida- vencida.
Plan de mejoramiento reformulado por solicitud realziada mediante memorando 20246000104203 del 17 de diciembre de 2024 </t>
    </r>
  </si>
  <si>
    <r>
      <t xml:space="preserve">Seguimiento diciembre 2024: </t>
    </r>
    <r>
      <rPr>
        <sz val="12"/>
        <rFont val="Arial"/>
        <family val="2"/>
      </rPr>
      <t>Teniendo en cuenta que no se remitio información que permitiera determianr el cierre del hallazgo, y a lo establecido por parte del proceso a ampliar la fecha para la vigencia 2025, esta Oficina insta al proceso a realiar la solciitud de manera formal, mediante memorando dirigido al Jefe de la Oficina de Control Interno, por loanterior el hallazgo continuara abierto.</t>
    </r>
  </si>
  <si>
    <t>Plan de mejoramiento reformulado por solicitud realziada mediante memorando 20236000066403 del 20 de diciembre de 2023
Capacitaciones en los procedimientos de bienes devolutivos a las Unidades Técnica Territorial, Distritos de adecuación de tierras asiendo extensiva a los representantes legales de las asociaciones que los administran.</t>
  </si>
  <si>
    <t>Listado de asistencia o grabación de reunión</t>
  </si>
  <si>
    <t>Ausencia de un monitoreo periódico frente al estado de los activos de la Entidad</t>
  </si>
  <si>
    <t>Plan de mejoramiento reformulado por solicitud realziada mediante memorando 20236000066403 del 20 de diciembre de 2023
Adoptar un formato para el reporte periódico de las novedades presentadas en las UTT y Distritos de Adecuación de Tierras que tengan a cargo bienes devolutivos de la entidad y documentar esta actividad en el procedimiento correspondiente.</t>
  </si>
  <si>
    <t>Formato adoptado y aprobado</t>
  </si>
  <si>
    <r>
      <rPr>
        <b/>
        <sz val="12"/>
        <rFont val="Arial"/>
        <family val="2"/>
      </rPr>
      <t>Seguimiento Diciembre 2024</t>
    </r>
    <r>
      <rPr>
        <sz val="12"/>
        <rFont val="Arial"/>
        <family val="2"/>
      </rPr>
      <t xml:space="preserve">:  En mesas de verificación se informo "Se realizo propuesta de formato para el control en las UTT´S y Distritos sin embargo no se logro incluir en procediemiento que se viene trabajando realcionado con inventarios por lo tanto se solicita la ampliación para el 30 de junio del 2025." sin embargo no se remiten soportes para validación del cumplimiento de la meta por tanto esta acción continuará en estado incumplida- vencida.
Plan de mejoramiento reformulado por solicitud realziada mediante memorando 20246000104203 del 17 de diciembre de 2024 </t>
    </r>
  </si>
  <si>
    <r>
      <t xml:space="preserve">Seguimiento diciembre 2024: </t>
    </r>
    <r>
      <rPr>
        <sz val="12"/>
        <rFont val="Arial"/>
        <family val="2"/>
      </rPr>
      <t>Teniendo en cuenta que no se remitio evidendia de cumplimiento de  las acciones y metas propuestas, esta oficina sugiere la verificación del plan de mejoramiento propuesto de tal forma que se establezcan acciones tendientes a atacar la causa raiz del hallazgo dado que han pasado dos vigencias sin aportar avances significativos.</t>
    </r>
  </si>
  <si>
    <t>Inadecuado o inoportuno seguimiento y reporte por parte de las Unidades Técnicas Territoriales de las adquisiciones, bajas, movimientos y demás gestiones relacionadas con activos de la Entidad</t>
  </si>
  <si>
    <t>Falta de parametrización del sistema de administración y control de inventarios, que se adapte a la realidad operativa de la Entidad.</t>
  </si>
  <si>
    <t>Gestionar desde la Secretaria General la adquisición de un aplicativo de inventarios.</t>
  </si>
  <si>
    <t>Contrato de adquisición del aplicativo.</t>
  </si>
  <si>
    <t>16/12/2024
10/07/2025</t>
  </si>
  <si>
    <t>Maria Paula Urquijo
Carolina Saavedra manco</t>
  </si>
  <si>
    <r>
      <rPr>
        <b/>
        <sz val="12"/>
        <rFont val="Arial"/>
        <family val="2"/>
      </rPr>
      <t xml:space="preserve">Seguimiento Diciembre 2024: </t>
    </r>
    <r>
      <rPr>
        <sz val="12"/>
        <rFont val="Arial"/>
        <family val="2"/>
      </rPr>
      <t xml:space="preserve"> Para validación al cumplimiento de esta acción se remitio acta de inicio del contrato de prestación de servicios orden de compra No. 121845 - No, Interno 14392023 y cuyo objeto establece "ADQUIRIR EL LICENCIAMIENTO, CONFIGURACIÓN, MIGRACIÓN, SOPORTE, CAPACITACIÓN Y ACTUALIZACIÓN DE UN SOFTWARE DE NÓMINA Y UN SOFTWARE DE INVENTARIO, PARA LA AGENCIA DE DESARROLLO RURAL ADR."
Por lo anterior y teniendo en cuenta que se establecia la adquisición de un nuevo aplicativo se otorga un avance cuantitativo del 100%
Plan de mejoramiento reformulado por solicitud realizada mediante memorando 20246000104203 del 17 de diciembre de 2024 
</t>
    </r>
    <r>
      <rPr>
        <b/>
        <sz val="12"/>
        <rFont val="Arial"/>
        <family val="2"/>
      </rPr>
      <t xml:space="preserve">Seguimiento julio 2025:
</t>
    </r>
    <r>
      <rPr>
        <sz val="12"/>
        <rFont val="Arial"/>
        <family val="2"/>
      </rPr>
      <t>Al respecto la dependencia de Gestión Administrativa aportó acta de inicio de la Orden de Compra No. 121845 del 14 de diciembre de 2023, cuyo objeto hace alusión a Adquirir el Licenciamiento, Configuración, Migración, Soporte, Capacitación y Actualización de un software de nómina y un software de inventario, para la Agencia de Desarrollo Rural.
Por lo anterior, la oficina de Control Interno determina el cumplimiento de la acción propuesta por la oficina de Gestión Administrativa.</t>
    </r>
    <r>
      <rPr>
        <b/>
        <sz val="12"/>
        <rFont val="Arial"/>
        <family val="2"/>
      </rPr>
      <t xml:space="preserve">
Efectividad:  </t>
    </r>
    <r>
      <rPr>
        <sz val="12"/>
        <rFont val="Arial"/>
        <family val="2"/>
      </rPr>
      <t>Frente a la efectividad de la acción se solicitó a Secretaría General mediante correo electrónico institucional el aporte de la salida de bienes de consumo del mes de julio, quienes respondieron así:</t>
    </r>
    <r>
      <rPr>
        <i/>
        <sz val="12"/>
        <rFont val="Arial"/>
        <family val="2"/>
      </rPr>
      <t xml:space="preserve"> "Esta información también se puede corroborar con los soportes que se entregaron para el reporte de austeridad el día 4 de agosto de la presente vigencia.".  
</t>
    </r>
    <r>
      <rPr>
        <sz val="12"/>
        <rFont val="Arial"/>
        <family val="2"/>
      </rPr>
      <t xml:space="preserve">Al respecto se procedió a verificar la información suministrada, identificando el formato Movimiento de Almacén por Mes correspondiente al periodo desde el 4 de enero de 2025 hasta el 30 de junio de 2025, en el cual se detallan los productos entregados, la cantidad y el valor.  
En cuanto al manejo de bienes devolutivos, se procedió a verificar la compra de elementos de oficina en el mes de abril de 2025, en la que se observó factura electrónica de venta CRE-4986 por un total de $418.916.494,81, a fin de validar el ingreso de los elementos en el aplicativo SEVEN,  se verificó el movimiento de inventarios del 22 de abril de 2025 en el cual se registró el ingreso de los elementos de oficina, al respecto se observó el ingreso de escritorios, sillas, superficies planas y cajoneras.  En cuanto a la cantidad de cajoneras registradas en la factura y en el ingreso en el aplicativo SEVEN,  se observó que las cantidades ingresadas no coincidían con la factura, por lo tanto, se procedió a indagar a Secretaría General sobre dicha diferencia, quienes justificaron de la siguiente manera:
</t>
    </r>
    <r>
      <rPr>
        <i/>
        <sz val="12"/>
        <rFont val="Arial"/>
        <family val="2"/>
      </rPr>
      <t>De acuerdo a la consulta realizada vía WhatsApp por parte de la OCI con el enlace de la Secretaria General @Monica Marcela Monje Patarroyo y luego por llamada telefónica con el suscrito, me permito enviar por este medio la explicación dada a la editora Carolina Saavedra con respecto al hallazgo OCI-2019-015 hallazgo 1. 
Que de acuerdo con el ingreso No. 52 de la factura No. CRE-4986, realizado en el aplicativo de inventarios SEVEN ERP el pasado 22 de abril del 2025:
se procedió con la conformación de 145 escritorios conformados por el ítem 5 "superficie recta de 1.20m x 0.60m x 30mm y el ítem 8 "cajonera archivador metálico".
 se procedió con la conformación de 10 escritorios conformados por el ítem 6 "superficie en L de 1.60 m + 0.30m x 0.60m x 0.30 mm" y el ítem 8 "cajonera archivador metálico".
se procedió con la conformación de 6 escritorios conformados por el ítem 7 "Escritorio directivo de 2.20 M X 0.90M X 30 MM y el ítem 8 "cajonera archivador metálico".
De acuerdo a lo anterior se registró un total de 161 escritorios conformados por superficies y cajoneras de la factura CRE-4986, y se registraron 13 cajoneras metálicas individuales las cuales fueron adquiridas por el grupo de mantenimiento como un backup para el arreglo o conformación de nuevos espacios de almacenamiento. 
Por último el ítem 11 de la factura CRE-4986 "pata metálica para escritorio" fue registrado como un elemento de consumo. 
Adjunto la factura y los respectivos ingresos en el aplicativo de inventarios SEVEN ERP.
Teniendo en cuenta lo informado se logró corroborar que los elementos adquiridos fueron ingresados al aplicativo SEVEN, por lo tanto, se determina la acción como cumplida-efectiva.</t>
    </r>
    <r>
      <rPr>
        <i/>
        <sz val="12"/>
        <color rgb="FFFF0000"/>
        <rFont val="Arial"/>
        <family val="2"/>
      </rPr>
      <t xml:space="preserve">
</t>
    </r>
  </si>
  <si>
    <r>
      <t xml:space="preserve">Seguimiento diciembre 2024: </t>
    </r>
    <r>
      <rPr>
        <sz val="12"/>
        <rFont val="Arial"/>
        <family val="2"/>
      </rPr>
      <t xml:space="preserve">Si bien las acciones presentan un avance cuantitativo del 100%, se establecen en estado cumplidas pendientes de efectividad teniendo en cuenta que la acción 1, 2, 3 se encuentran incumplidas vencidas, por lo anterior el hhalazgo continuara en estado abierto hasta que se remita la documentación pertinente para evidenciar el cumplimiento de las acciones y metas propuestas.
</t>
    </r>
    <r>
      <rPr>
        <b/>
        <sz val="12"/>
        <rFont val="Arial"/>
        <family val="2"/>
      </rPr>
      <t xml:space="preserve">Seguimiento agosto 2025: </t>
    </r>
    <r>
      <rPr>
        <sz val="12"/>
        <rFont val="Arial"/>
        <family val="2"/>
      </rPr>
      <t>La Secretaría General aportó los soportes requeridos para determinar la acción como cumplida.  Asímismo, a fin de corroborar efectividad se procedió a validar el funcionamiento del aplicativo SEVEN contrastando una factura de compra con el registro de ingreso de los elementos de oficina, validando que los elementos fueron ingresos de acuerdo con el precio y cantidad adquirido.  Por lo tanto, las acciones fueron efectivas.</t>
    </r>
  </si>
  <si>
    <t>Omisión de lineamientos y/o falta de oportunidad en los trámites necesarios para el análisis de baja de bienes de la Entidad.</t>
  </si>
  <si>
    <t>Capacitación sobre el nuevo procedimiento de baja de bienes adoptado el 5 octubre del 2023 versión 2 acompañado del cronograma en el que se les indica las fechas para la presentación de los bienes para dar de baja.</t>
  </si>
  <si>
    <t>Capacitación</t>
  </si>
  <si>
    <t>Carolina Saavedra manco</t>
  </si>
  <si>
    <r>
      <t xml:space="preserve">Plan de mejoramiento reformulado por solicitud realizada mediante memorando 20246000104203 del 17 de diciembre de 2024 
</t>
    </r>
    <r>
      <rPr>
        <b/>
        <sz val="12"/>
        <rFont val="Arial"/>
        <family val="2"/>
      </rPr>
      <t xml:space="preserve">Seguimiento julio 2025:
</t>
    </r>
    <r>
      <rPr>
        <sz val="12"/>
        <rFont val="Arial"/>
        <family val="2"/>
      </rPr>
      <t>Frente a la presente acción, la dependencia Gestión Administrativa remitió los siguientes documentos: 
-Archivo denominado "Capacitación" el cual corresponde a una captura de pantalla del personal que asistió a la capacitación
-Archivo denominado "Capacitación y divulgación del procedimiento de baja PR-GAD-008" hace referencia al correo electrónico remitido el día 28 de noviembre de 2024 con la programación de la capacitación.
-Presentación procedimiento de baja
-Solicitud coordinación capacitación
La información aportada determina el cumplimiento de la acción propuesta.</t>
    </r>
    <r>
      <rPr>
        <b/>
        <sz val="12"/>
        <rFont val="Arial"/>
        <family val="2"/>
      </rPr>
      <t xml:space="preserve">
Efectividad:  </t>
    </r>
    <r>
      <rPr>
        <sz val="12"/>
        <rFont val="Arial"/>
        <family val="2"/>
      </rPr>
      <t xml:space="preserve">Frente a la efectividad de la acción se solicitó a Secretaría General mediante correo electrónico institucional el aporte de la salida de bienes de consumo del mes de julio, quienes respondieron así: </t>
    </r>
    <r>
      <rPr>
        <i/>
        <sz val="12"/>
        <rFont val="Arial"/>
        <family val="2"/>
      </rPr>
      <t xml:space="preserve">"Esta información también se puede corroborar con los soportes que se entregaron para el reporte de austeridad el día 4 de agosto de la presente vigencia.".  </t>
    </r>
    <r>
      <rPr>
        <sz val="12"/>
        <rFont val="Arial"/>
        <family val="2"/>
      </rPr>
      <t xml:space="preserve">
Al respecto se procedió a verificar la información suministrada, identificando el formato Movimiento de Almacén por Mes correspondiente al periodo desde el 4 de enero de 2025 hasta el 30 de junio de 2025, en el cual se detallan los productos entregados, la cantidad y el valor.  
En cuanto al manejo de bienes devolutivos, se procedió a verificar la compra de elementos de oficina en el mes de abril de 2025, en la que se observó factura electrónica de venta CRE-4986 por un total de $418.916.494,81, a fin de validar el ingreso de los elementos en el aplicativo SEVEN,  se verificó el movimiento de inventarios del 22 de abril de 2025 en el cual se registró el ingreso de los elementos de oficina, al respecto se observó el ingreso de escritorios, sillas, superficies planas y cajoneras.  En cuanto a la cantidad de cajoneras registradas en la factura y en el ingreso en el aplicativo SEVEN,  se observó que las cantidades ingresadas no coincidían con la factura, por lo tanto, se procedió a indagar a Secretaría General sobre dicha diferencia, quienes justificaron de la siguiente manera:
</t>
    </r>
    <r>
      <rPr>
        <i/>
        <sz val="12"/>
        <rFont val="Arial"/>
        <family val="2"/>
      </rPr>
      <t>De acuerdo a la consulta realizada vía WhatsApp por parte de la OCI con el enlace de la Secretaria General @Monica Marcela Monje Patarroyo y luego por llamada telefónica con el suscrito, me permito enviar por este medio la explicación dada a la editora Carolina Saavedra con respecto al hallazgo OCI-2019-015 hallazgo 1. 
Que de acuerdo con el ingreso No. 52 de la factura No. CRE-4986, realizado en el aplicativo de inventarios SEVEN ERP el pasado 22 de abril del 2025:
se procedió con la conformación de 145 escritorios conformados por el ítem 5 "superficie recta de 1.20m x 0.60m x 30mm y el ítem 8 "cajonera archivador metálico".
 se procedió con la conformación de 10 escritorios conformados por el ítem 6 "superficie en L de 1.60 m + 0.30m x 0.60m x 0.30 mm" y el ítem 8 "cajonera archivador metálico".
se procedió con la conformación de 6 escritorios conformados por el ítem 7 "Escritorio directivo de 2.20 M X 0.90M X 30 MM y el ítem 8 "cajonera archivador metálico".
De acuerdo a lo anterior se registró un total de 161 escritorios conformados por superficies y cajoneras de la factura CRE-4986, y se registraron 13 cajoneras metálicas individuales las cuales fueron adquiridas por el grupo de mantenimiento como un backup para el arreglo o conformación de nuevos espacios de almacenamiento. 
Por último el ítem 11 de la factura CRE-4986 "pata metálica para escritorio" fue registrado como un elemento de consumo. 
Adjunto la factura y los respectivos ingresos en el aplicativo de inventarios SEVEN ERP.</t>
    </r>
    <r>
      <rPr>
        <sz val="12"/>
        <rFont val="Arial"/>
        <family val="2"/>
      </rPr>
      <t xml:space="preserve">
Teniendo en cuenta lo informado se logró corroborar que los elementos adquiridos fueron ingresados al aplicativo SEVEN, por lo tanto, se determina la acción como cumplida-efectiva.
</t>
    </r>
  </si>
  <si>
    <t>Inconsistencias y deficiencias en la información reportada de bienes devolutivos (Propiedad Planta y Equipo) y de consumo (Inventarios), a partir de las conciliaciones de información de los bienes frente a los registros en la base de datos de inventarios (Aplicativo Apoteosys) y los saldos reportados en los Estados Financieros al cierre de la vigencia 2018.</t>
  </si>
  <si>
    <t>Insuficiencia de personal para realizar la recopilación, depuración y registro de información de los bienes de la Entidad para la cantidad de bienes a controlar.</t>
  </si>
  <si>
    <r>
      <rPr>
        <b/>
        <sz val="12"/>
        <color theme="1"/>
        <rFont val="Arial"/>
        <family val="2"/>
      </rPr>
      <t xml:space="preserve">1. </t>
    </r>
    <r>
      <rPr>
        <sz val="12"/>
        <color theme="1"/>
        <rFont val="Arial"/>
        <family val="2"/>
      </rPr>
      <t>Contratar personal de la Dirección Administrativa y Financiera – Gestión Financiera – Contabilidad, que se encargue de las conciliaciones mensuales.</t>
    </r>
  </si>
  <si>
    <t>Contratos la Dirección Administrativa y Financiera – Gestión Financiera – Contabilidad firmados</t>
  </si>
  <si>
    <t xml:space="preserve">Diego E. Tiuzo - Secretario General  
Luis Tovar - Vicepresidente de Gestión Contractual </t>
  </si>
  <si>
    <t>30-jul-2019
26-mar-2020</t>
  </si>
  <si>
    <t>Iván Arturo Márquez Rincón
Maicol Stiven Zipamocha Murcia</t>
  </si>
  <si>
    <r>
      <t>Fue suscrito el 20 de mayo de 2019 el contrato 328 de 2019, y Contrato No. 3682020 los cuales tienen por objeto: "</t>
    </r>
    <r>
      <rPr>
        <i/>
        <sz val="12"/>
        <rFont val="Arial"/>
        <family val="2"/>
      </rPr>
      <t xml:space="preserve">Prestar los servicios profesionales para apoyar a la Dirección Administrativa y Financiera en todas las actividades relacionadas con la gestión contable y financiera desarrollada en la entidad, </t>
    </r>
    <r>
      <rPr>
        <sz val="12"/>
        <rFont val="Arial"/>
        <family val="2"/>
      </rPr>
      <t xml:space="preserve">(...)" y que establece en el numeral 14 de la clausula 4 la obligación de "(...) </t>
    </r>
    <r>
      <rPr>
        <i/>
        <sz val="12"/>
        <rFont val="Arial"/>
        <family val="2"/>
      </rPr>
      <t>14. Preparar conciliaciones de información Contable con las diferentes dependencias de la entidad relacionadas con los procesos contables.</t>
    </r>
    <r>
      <rPr>
        <sz val="12"/>
        <rFont val="Arial"/>
        <family val="2"/>
      </rPr>
      <t xml:space="preserve"> (...)".
Al respecto la Oficina de Control Interno observó en el informe de actividades presentado el 2 de julio de 2019 por la contratista para el segundo pago que durante junio la contratista reportó que "</t>
    </r>
    <r>
      <rPr>
        <i/>
        <sz val="12"/>
        <rFont val="Arial"/>
        <family val="2"/>
      </rPr>
      <t>Se realizó la conciliación con la base de activos fijos vs información del programa SIIF Nación de la Propiedad, Planta y Equipo y bienes de consumo de los meses de enero a mayo de 2019.</t>
    </r>
    <r>
      <rPr>
        <sz val="12"/>
        <rFont val="Arial"/>
        <family val="2"/>
      </rPr>
      <t>". Conciliación que fue presentada por los responsables del proceso mediante mesa de trabajo adelantada el 13 de agosto de 2019.
Adicional mente se evidenció la realización de las siguientes conciliaciones:
Conciliación No. 010 del 19 de septiembre de 2019
Conciliación No. 011 del 28 de octubre de 2019
Conciliación No. 012 del 28 de novimebre de 2019.
Conciliación No. 013 del 27 de diciembre de 2019.</t>
    </r>
  </si>
  <si>
    <t>En primera medida se debe señalar que en el seguimiento realizado en las vigencias 2019 a 2023, se corroboró el cumplimiento de seis (6) de las siete (7) acciones de mejoramiento propuestas. Además, teniendiendo en cuenta que la situación descrita en el presente hallazgo fue reiterada en la auditoría 2021, se consideró conveniente validar la subsanación de las situaciones observadas con el plan de mejoramiento de dicha vigencia (2021), de lo cual se obtuvo lo siguiente:
De acuerdo con la evidencia aportada por el proceso de Gestión Administrativa, esta Oficina de Control Interno concluye que:
Se verificó la actualización de los procedimientos PR-GAD-005, PR-GAD-006 en el aplicativo Isolucion el día 15 de junio 2022 con su respectiva socialización, por lo tanto se corrobora el cumplimiento de la acción propuesta. 
Se evidenciò el cronograma aprobado de las visitas a las UTT y Nivel Central de la vigencia 2023 y los resultados generados de estas visitas de enero a mayo 2023, para la validación de los bienes muebles en las distintas áreas de la ADR, por lo que se corrobora el cumplimiento de la acción propuesta.
Se corroboró la aplicación de los formato F-SAD-010 Entrega y devolución de bienes asignados y el F-SAD 012 Formato de Solicitud, salida y devolución de bienes muebles descritos dentro del procedimiento PR-GAD-005 Inventario de Bienes Devolutivos.
Se evidenció el pantallazo del repositorio de la Dirección Administrativa carpeta de Inventarios donde se encuentran consolidadas las actividades que se llevan a cabo dentro de esta área y las conciliaciones realizadas entre Logística de Bienes y Servicios y contabilidad
De otra parte, y de acuerdo con la verificación realizada por la Oficina de Control Interno se verificò:
Los soportes de las conciliaciones realizadas de enero a marzo de la vigencia 2023 de la cuenta contable Propiedad, Planta y Equipo donde esta OCI constató que los valores conciliados coincidieran con el valor revelado en los Estados Financieros a 31 marzo 2023 (Papel de Trabajo - Verificación Efectividad EEFF Marzo 2023), por lo anterior se evidenció una efectividad frente a la causa del hallazgo, no obstante es importante seguir implementando los controles necesarios para que la revelación de los Estados Financieros de los siguientes trimestres de la vigencia 2023 se encuentren revelando la realidad económica de la Agencia de Desarrollo Rural.
En la actualización del procedimiento PR-GAD-005 en el numeral 6. Desarrollo, actividad 3. El responsable del centro de costo y/o el jefe de cada dependencia deberá realizar la solicitud del bien que requiera", actividad que se realiza a través del formato F-SAD-012, por lo tanto se aportaron las solicitudes de los bienes devolutivos del primer cuatrimestre de 2023 de las àreas que hayan requerido los mismos durante este periodo.
En la actualización del procedimiento PR-GAD-005 en el numeral 6. Desarrollo  actividad 6, establece: "Alistar y entregar la solicitud o separar el espacio físico. (...). La asignación se realizará de manera individual en la sede central  y para las UTT se realizará la asignación al responsable del centro de costo. Quien  recibe el bien verifica la cantidad, estado del mismo y firma el acta de asignación del  bien (documento que genera el aplicativo Apoteosys) (…)" actividad que se realiza a través del formato F-SAD-010, por lo tanto se aportaron las actas de asignación de bienes del primer cuatrimestre de 2023 de las àreas que hayan requerido los mismos durante este periodo.
Las solicitudes de ingresos de bienes muebles del primer trimestre de 2023 allegadas a la Dirección Administrativa correspondientes al Distrito de Adecuación de Tierras RUT y Tucurinca a través de los memorandos Nª 20233510007193 y 20233590009533, donde esta OCI verificó que estos ingresos se registrarán en al aplicativo Apoteosys en el mismo periodo para mantener actualizado el inventario de la Agencia de Desarrollo Rural (Papel de Trabajo - Efectividad verificación ingresos Apoteosys)
- Adicionalmente se aportó a esta OCI las actas de las visitas que tienen como objetivo "Realizar la identificación de las necesidades de mantenimiento y adecuación de las Sedes UTT´s N° 2,5,6,7,8,9 y la Sede Central de Bogotá", donde se evidenciaron las necesidades y mantenimientos que se deben realizar dentro de las mismas.
Dado lo anterior, se observaron por parte de la OCI correctivos derivados de la actualización procedimental. No obstante, el presente hallazgo detalla situaciones derivadas del control de bienes consumibles, por lo tanto, hasta tanto no se corrobore dicho correctivo, no es viable el cierre del presente hallazgo.</t>
  </si>
  <si>
    <t>Debilidades en la conservación documental</t>
  </si>
  <si>
    <t>2. Implementar una carpeta dentro del repositorio (SHARE POINT) de la secretaria general, donde se guarden las conciliaciones realizadas entre Logística de Bienes y Servicios y contabilidad</t>
  </si>
  <si>
    <t>Carpeta SHARE POINT con las conciliaciones</t>
  </si>
  <si>
    <t>Contratistas o Funcionario Logística de Bienes y servicios</t>
  </si>
  <si>
    <t>31/05/2022
06/06/2023</t>
  </si>
  <si>
    <r>
      <rPr>
        <b/>
        <sz val="12"/>
        <rFont val="Arial"/>
        <family val="2"/>
      </rPr>
      <t xml:space="preserve">
Junio 2023:</t>
    </r>
    <r>
      <rPr>
        <sz val="12"/>
        <rFont val="Arial"/>
        <family val="2"/>
      </rPr>
      <t xml:space="preserve"> De acuerdo a la evidencia aportada el área de Gestión Administrativa esta Oficina de Control Interno evidenció que:
- Se evidenció el pantallazo del repositorio de la Dirección Administrativa carpeta de </t>
    </r>
    <r>
      <rPr>
        <u/>
        <sz val="12"/>
        <rFont val="Arial"/>
        <family val="2"/>
      </rPr>
      <t>Inventarios</t>
    </r>
    <r>
      <rPr>
        <sz val="12"/>
        <rFont val="Arial"/>
        <family val="2"/>
      </rPr>
      <t xml:space="preserve"> donde se encuentran consolidadas las actividades que se llevan a cabo dentro de esta área y las conciliaciones realizadas entre Logística de Bienes y Servicios y contabilidad
Respecto con las evidencias aportadas y de acuerdo a lo evidenciado por la Oficina de Control Interno en el seguimiento a junio 2023 se considera que la acción propuesta se cumple.
</t>
    </r>
    <r>
      <rPr>
        <b/>
        <sz val="12"/>
        <rFont val="Arial"/>
        <family val="2"/>
      </rPr>
      <t xml:space="preserve">Efectividad: </t>
    </r>
    <r>
      <rPr>
        <sz val="12"/>
        <rFont val="Arial"/>
        <family val="2"/>
      </rPr>
      <t xml:space="preserve"> Frente a la efectividad de la acción propuesta la Oficina de Control Interno corroboró que se realizaron las siguientes conciliaciones suscritas a través de actas de reunión así:
- Conciliación cuenta contable Propiedad, Planta y Equipo con corte a los meses de enero, febrero, marzo 2023 realizadas los días 24 marzo, 27 abril 2023 respectivamente.</t>
    </r>
  </si>
  <si>
    <t>Eventuales reprocesos de información o incorrecto registro de información en las bases de datos de almacén e inventarios (Aplicativo Apoteosys).</t>
  </si>
  <si>
    <r>
      <rPr>
        <b/>
        <sz val="12"/>
        <color theme="1"/>
        <rFont val="Arial"/>
        <family val="2"/>
      </rPr>
      <t xml:space="preserve">3. </t>
    </r>
    <r>
      <rPr>
        <sz val="12"/>
        <color theme="1"/>
        <rFont val="Arial"/>
        <family val="2"/>
      </rPr>
      <t>Solicitar a los supervisores la entrega del acta de aprobación y facturas de los bienes muebles individualizados que han sido adquiridos en la Agencia de Desarrollo Rural, así como también la facturación que contenga los valores de la infraestructura.</t>
    </r>
  </si>
  <si>
    <t xml:space="preserve">Una (1) Circular </t>
  </si>
  <si>
    <t xml:space="preserve">Jeisson Parada - Técnico Asistencial
Andrés Rodríguez - Técnico Asistencial
Contratista Carlos Ávila </t>
  </si>
  <si>
    <r>
      <t>El 27 de junio de 2019 fue emitida por la Secretaría General la Circular 071 de 2019, la cual tiene por asunto: "</t>
    </r>
    <r>
      <rPr>
        <i/>
        <sz val="12"/>
        <rFont val="Arial"/>
        <family val="2"/>
      </rPr>
      <t>Registro de Bienes en el Área de Logística de Bienes y Servicios de la ADR</t>
    </r>
    <r>
      <rPr>
        <sz val="12"/>
        <rFont val="Arial"/>
        <family val="2"/>
      </rPr>
      <t>".
En este sentido, mediante mesa de trabajo adelantada el 13 de agosto de 2019, los responsables del proceso suministraron el soporte de la entrada al almacén el 25 de julio de 2019 de un (1) ítem identificado con placa N°. 9395, reportado mediante memorando N°. 20193300024813 del 2 de julio de 2019 remitido por el supervisor del convenio 862 de 2015.
Adicionalmente se observó, que mediante radicado No. 20193540044193 del 23 de octubre de 2019 enviado a la Secretaria General, La Unidad Técnica Territorial No.4 Informó sobre la donación realizada por el programa Colombia Transforma- MSI a la Agencia de desarrollo Rural de los siguientes bienes:
-CARPA No. Placa 9556
-CARPA No. Placa 9557
-MESA POP UP No. Placa 9558
-BACKING No. Placa 9559
-COMPUITADOR No. Placa 9560
Para lo cual se procedió a consultar en la base de datos de propiedad, planta y equipo sustraida de Apoteosys suministrada con corte a 31 de diciembre de 2019, observando que dichos bienes ya se encuentran incorporados en el aplicativo de control de bienes.</t>
    </r>
  </si>
  <si>
    <t>Falta de habilitación del registro de bienes de consumo en el aplicativo de inventarios (APOTEOSYS)</t>
  </si>
  <si>
    <t>4. Adquisición del nevo aplicativo, en el que se requiere realizar el control y registro de bienes de consumo</t>
  </si>
  <si>
    <t>Registro de bienes de consumo en el nuevo aplicativo</t>
  </si>
  <si>
    <t>16/12/2024
12/07/2025</t>
  </si>
  <si>
    <t>Maria Paula Urquijo
Carolina Saavedra Manco</t>
  </si>
  <si>
    <r>
      <rPr>
        <b/>
        <sz val="12"/>
        <rFont val="Arial"/>
        <family val="2"/>
      </rPr>
      <t xml:space="preserve">Seguimieto 2023: </t>
    </r>
    <r>
      <rPr>
        <sz val="12"/>
        <rFont val="Arial"/>
        <family val="2"/>
      </rPr>
      <t>Plan de mejoramiento reformulado por solicitud realziada mediante memorando 20236000066403 del 20 de diciembre de 2023</t>
    </r>
    <r>
      <rPr>
        <b/>
        <sz val="12"/>
        <rFont val="Arial"/>
        <family val="2"/>
      </rPr>
      <t xml:space="preserve">
Seguimiento diciembre 2024: </t>
    </r>
    <r>
      <rPr>
        <sz val="12"/>
        <rFont val="Arial"/>
        <family val="2"/>
      </rPr>
      <t xml:space="preserve"> El proceso remitio para validación al cumplimiento de la meta el borrador del formato por nombre "reporte de novedades adquisiones de bienes en territoriales y distritos"
 Para validación al cumplimiento de esta acción se remitio acta de inicio del contrato de prestación de servicios orden de compra No. 121845 - No, Interno 14392023 y cuyo objeto establece "ADQUIRIR EL LICENCIAMIENTO, CONFIGURACIÓN, MIGRACIÓN, SOPORTE, CAPACITACIÓN Y ACTUALIZACIÓN DE UN SOFTWARE DE NÓMINA Y UN SOFTWARE DE INVENTARIO, PARA LA AGENCIA DE DESARROLLO RURAL ADR."
Por lo anterior y teniendo en cuenta que se establecia la adquisición de un nuevo aplicativo se otorga un avance cuantitativo del 100%</t>
    </r>
    <r>
      <rPr>
        <b/>
        <sz val="12"/>
        <rFont val="Arial"/>
        <family val="2"/>
      </rPr>
      <t xml:space="preserve">
Seguimiento Julio 2025</t>
    </r>
    <r>
      <rPr>
        <sz val="12"/>
        <rFont val="Arial"/>
        <family val="2"/>
      </rPr>
      <t xml:space="preserve">
La oficina Gestión Administrativa aportó el documento denominado Acta de inicio del Contrato de prestación de servicios Orden de Compra No. 121845 cuyo objeto es Adquirir el Licenciamiento, Configuración, Migración, Soporte, Capacitación y Actualización de un software de nómina y un software de inventario, para la Agencia de Desarrollo Rural.
Dado lo anterior, para esta auditoría el soporte remitido da cuenta del cumplimiento de la acción, sin embargo, no se aportó evidencia sobre la meta planteada correspondiente a Registro de bienes de consumo en el nuevo aplicativo, por lo tanto, mediante correo electrónico se solicitó información correspondiente.
</t>
    </r>
    <r>
      <rPr>
        <b/>
        <sz val="12"/>
        <rFont val="Arial"/>
        <family val="2"/>
      </rPr>
      <t xml:space="preserve">
Efectividad: </t>
    </r>
    <r>
      <rPr>
        <sz val="12"/>
        <rFont val="Arial"/>
        <family val="2"/>
      </rPr>
      <t xml:space="preserve"> Frente a la efectividad de la acción se solicitó a Secretaría General mediante correo electrónico institucional el aporte de la salida de bienes de consumo del mes de julio, quienes respondieron así: </t>
    </r>
    <r>
      <rPr>
        <i/>
        <sz val="12"/>
        <rFont val="Arial"/>
        <family val="2"/>
      </rPr>
      <t>" Teniendo en cuanta la auditoría OCI-2019-015 el hallazgo 2 la acción 4, para el cumplimiento de la efectividad se indica que actualmente el nuevo sistema SEVEN que entró a funcionar en el año 2024 actualmente registra los bienes consumibles, evidencias están cargadas en el repositorio relacionado con el seguimiento de austeridad el cual fue entregado el día 4 de agosto del 2025."</t>
    </r>
    <r>
      <rPr>
        <sz val="12"/>
        <rFont val="Arial"/>
        <family val="2"/>
      </rPr>
      <t xml:space="preserve">
Al respecto se procedió a verificar la información suministrada, identificando el formato Movimiento de Almacén por Mes correspondiente al periodo desde el 4 de enero de 2025 hasta el 30 de junio de 2025, en el cual se detallan los productos entregados, la cantidad y el valor.  
Teniendo en cuenta lo anterior, se modifica la acción a estado cumplida-efectiva.
</t>
    </r>
  </si>
  <si>
    <r>
      <t xml:space="preserve">Plan de mejoramiento reformulado por solicitud realziada mediante memorando 20236000066403 del 20 de diciembre de 2023 
</t>
    </r>
    <r>
      <rPr>
        <b/>
        <sz val="12"/>
        <rFont val="Arial"/>
        <family val="2"/>
      </rPr>
      <t>Seguimiento Julio 2025:</t>
    </r>
    <r>
      <rPr>
        <sz val="12"/>
        <rFont val="Arial"/>
        <family val="2"/>
      </rPr>
      <t xml:space="preserve"> El proceso aportó los soportes requeridos para determinar la acción como cumplida. Frente a la efectividad esta fue corroborada con el documento Movimiento de Almacén por Mes del aplicativo SEVEN,  en el que se identificó el funcionamiento adecuado del aplicativo adquirido.  Por lo anterior se establece la efectividad de la acción.</t>
    </r>
  </si>
  <si>
    <t>Existencia de diferencias contables entre las resoluciones y las actas de levantamientos de inventarios de los Distritos de Adecuación de Tierras - DAT</t>
  </si>
  <si>
    <r>
      <rPr>
        <b/>
        <sz val="12"/>
        <color theme="1"/>
        <rFont val="Arial"/>
        <family val="2"/>
      </rPr>
      <t xml:space="preserve">5. </t>
    </r>
    <r>
      <rPr>
        <sz val="12"/>
        <color theme="1"/>
        <rFont val="Arial"/>
        <family val="2"/>
      </rPr>
      <t>Presentar a la Secretaría del Comité Técnico de Sostenibilidad del Sistema de Información Financiera, el informe de las diferencias contables encontradas entre las resoluciones y las actas de levantamientos de inventarios de los Distritos de Adecuación de Tierras - DAT</t>
    </r>
  </si>
  <si>
    <t>Presentación ante el Comité el Informe de las diferencias encontradas</t>
  </si>
  <si>
    <t>Jeisson Parada - Técnico Asistencial
Andrés Rodríguez - Técnico Asistencial
Catherine Martin - Técnico Asistencial
 Contratista Carlos Ávila
Contratista Antonio Mayorga</t>
  </si>
  <si>
    <t>30-jul-2019
23-jun-2020</t>
  </si>
  <si>
    <r>
      <rPr>
        <b/>
        <sz val="12"/>
        <rFont val="Arial"/>
        <family val="2"/>
      </rPr>
      <t>Seguimiento jul-2019</t>
    </r>
    <r>
      <rPr>
        <sz val="12"/>
        <rFont val="Arial"/>
        <family val="2"/>
      </rPr>
      <t xml:space="preserve">
Si bien fue remitido el 28 de junio de 2019 al Secretario Técnico del Comité de Sostenibilidad de la ADR el memorando con N° de radicado 20196100024613 junto a diez (10) archivos adjuntos, uno de ellos la presentación del "</t>
    </r>
    <r>
      <rPr>
        <i/>
        <sz val="12"/>
        <rFont val="Arial"/>
        <family val="2"/>
      </rPr>
      <t>Levantamiento físico de inventarios Vs entrega INCODER resol. 1275 de 2016 DAT Gran y Mediana escala</t>
    </r>
    <r>
      <rPr>
        <sz val="12"/>
        <rFont val="Arial"/>
        <family val="2"/>
      </rPr>
      <t xml:space="preserve">", la Oficina de Control Interno no observó en el Orden del Día registrado en el Acta N°. 001 del 9 de mayo de 2019 la presentación de las diferencias contables encontradas entre las resoluciones y las actas de levantamiento de inventarios de los Distritos de Adecuación de Tierras - DAT.
</t>
    </r>
    <r>
      <rPr>
        <b/>
        <sz val="12"/>
        <rFont val="Arial"/>
        <family val="2"/>
      </rPr>
      <t xml:space="preserve">
Seguimiento jun-2020
</t>
    </r>
    <r>
      <rPr>
        <sz val="12"/>
        <rFont val="Arial"/>
        <family val="2"/>
      </rPr>
      <t xml:space="preserve">se aportó Acta N° 3 del  Comité Tecnico de Sostenibilidad del Sistema de información Financiera de la ADR del 23 de agosto de 2020, en la cual, en el numeral 3 del orden del día se observó </t>
    </r>
    <r>
      <rPr>
        <i/>
        <sz val="12"/>
        <rFont val="Arial"/>
        <family val="2"/>
      </rPr>
      <t xml:space="preserve">"Presentación diferencias encontradas entre lo entregado por parte del Incoder vs el inventario físico realizado por la ADR", </t>
    </r>
    <r>
      <rPr>
        <sz val="12"/>
        <rFont val="Arial"/>
        <family val="2"/>
      </rPr>
      <t xml:space="preserve">junto con el listado de asistencia de quienes participaron en el citado comité.
Adicionalmente se </t>
    </r>
    <r>
      <rPr>
        <i/>
        <sz val="12"/>
        <rFont val="Arial"/>
        <family val="2"/>
      </rPr>
      <t>aportó Resolución ADR 903 del 20 de diciembre de 2019 "Por la cual se ordena el ajuste contable de algunos bienes muebles de la Agencia de Desarrollo Rural transferidos a título gratuito por extinto INCODER sobre los Distritos de Adecuación de Tierras y se dictan otras disposiciones"</t>
    </r>
    <r>
      <rPr>
        <sz val="12"/>
        <rFont val="Arial"/>
        <family val="2"/>
      </rPr>
      <t xml:space="preserve">, en la cual en su artículo primero se ordenó </t>
    </r>
    <r>
      <rPr>
        <i/>
        <sz val="12"/>
        <rFont val="Arial"/>
        <family val="2"/>
      </rPr>
      <t>"a la Dirección Financera la incorporación del ajuste contable de las diferencias encontradas en los Distritos de Adecuación de Tierras de los bienes muebles de propiedad de la ADR (...)".</t>
    </r>
  </si>
  <si>
    <t xml:space="preserve">
Una vez revisada la evidencia suministrada, la Oficina de Control Interno considera que se cumplió con la acción de mejoramiento establecida y por lo tanto se considera que se dio cumplimiento de la acción.
</t>
  </si>
  <si>
    <r>
      <rPr>
        <b/>
        <sz val="12"/>
        <color theme="1"/>
        <rFont val="Arial"/>
        <family val="2"/>
      </rPr>
      <t xml:space="preserve">6. </t>
    </r>
    <r>
      <rPr>
        <sz val="12"/>
        <color theme="1"/>
        <rFont val="Arial"/>
        <family val="2"/>
      </rPr>
      <t>Aprobación del informe por parte del  Comité Técnico de Sostenibilidad del Sistema de Información Financiera de las diferencias contables encontradas entre las resoluciones y las actas de levantamientos de inventarios de los Distritos de Adecuación de Tierras - DAT</t>
    </r>
  </si>
  <si>
    <t>Un (1) acta del Comité Técnico de Sostenibilidad del Sistema de Información Financiera</t>
  </si>
  <si>
    <t>Comité Técnico de Sostenibilidad del Sistema de Información Financiera</t>
  </si>
  <si>
    <t>Maicol Stiven Zipamocha Murica</t>
  </si>
  <si>
    <r>
      <t xml:space="preserve">se aportó Acta N° 3 del  Comité Tecnico de Sostenibilidad del Sistema de información Financiera de la ADR del 23 de agosto de 2020, en la cual, en el numeral 3 del orden del día se observó "Presentación diferencias encontradas entre lo entregado por parte del Incoder vs el inventario físico realizado por la ADR". 
Adicionalmente se aportó Resolución ADR 903 del 20 de diciembre de 2019 </t>
    </r>
    <r>
      <rPr>
        <i/>
        <sz val="12"/>
        <rFont val="Arial"/>
        <family val="2"/>
      </rPr>
      <t>"Por la cual se ordena el ajuste contable de algunos bienes muebles de la Agencia de Desarrollo Rural transferidos a título gratuito por extinto INCODER sobre los Distritos de Adecuación de Tierras y se dictan otras disposiciones"</t>
    </r>
    <r>
      <rPr>
        <sz val="12"/>
        <rFont val="Arial"/>
        <family val="2"/>
      </rPr>
      <t xml:space="preserve">, en la cual en su artículo primero se ordenó </t>
    </r>
    <r>
      <rPr>
        <i/>
        <sz val="12"/>
        <rFont val="Arial"/>
        <family val="2"/>
      </rPr>
      <t>"a la Dirección Financera la incorporación del ajuste contable de las diferencias encontradas en los Distritos de Adecuación de Tierras de los bienes muebles de propiedad de la ADR (...)"</t>
    </r>
  </si>
  <si>
    <r>
      <rPr>
        <b/>
        <sz val="12"/>
        <color theme="1"/>
        <rFont val="Arial"/>
        <family val="2"/>
      </rPr>
      <t xml:space="preserve">7. </t>
    </r>
    <r>
      <rPr>
        <sz val="12"/>
        <color theme="1"/>
        <rFont val="Arial"/>
        <family val="2"/>
      </rPr>
      <t>Incluir los bienes de manera individual en Apoteosys de los bienes muebles  de los Distritos de Adecuación de Tierras aprobados por el Comité Técnico de Sostenibilidad del Sistema de Información Financiera.</t>
    </r>
  </si>
  <si>
    <t>Un (1) informe de inventarios de bienes muebles</t>
  </si>
  <si>
    <t xml:space="preserve">Jeisson Parada - Técnico Asistencial
Andrés Rodríguez - Técnico Asistencial
Catherine Martin - Técnico Asistencial
 Contratista Carlos Ávila  
Contratista Antonio Mayorga </t>
  </si>
  <si>
    <t>la Secretaría General - Direcicón Administrativa y Financiera aportó como evidencia de ejecución, Acta de conciliación 014 del 21 de febrero de 2020 y archivo Excel "CIERRE DEFINIT DICIEMBRE 2019" sustraido del aplicativo Apoteosys con la información de activos fijos de la Entidad.
Adicionalmente, se suministró documento denominado "Informe de ingresos y retiros de bienes muebles DAT", en el cual se relacionan los elementos que, de conformidad con lo estipulado en la resolución 0903 del 20 de diciembre de 2019, se procedió a incluir de manera individual en el aplicativo de APTEOSYS, un total de 4316 bienes. 
Producto de lo anterior, se realizó una busqueda aleatoria de los bienes con placa ADR 10076, 10149, 10219, 10324, 10363, 10506, 10418, 10514 y 10547, observando que los datos del informe tales como N° placa, tipo de elemento  y número de serie (Ubicación) coincidían VS la información sustraida del aplicativo Apoteosys con corte a 31 de diciembre de 2019.</t>
  </si>
  <si>
    <t>Deficiencias en el aseguramiento de bienes de la Agencia de Desarrollo Rural (ADR), respecto a bienes que no estaban amparados con una póliza de seguros, inadecuada cuantificación de los montos a asegurar de los bienes e incumplimiento de compromisos contractuales por parte del intermediario de seguros.</t>
  </si>
  <si>
    <t>Falta de lineamientos que definan cómo se determina el valor asegurado.</t>
  </si>
  <si>
    <t xml:space="preserve">1. Revisar, ajustar y actualizar el procedimiento de plan de seguros teniendo en cuenta la operatividad del proceso, fortaleciendo la actividad de control de identificación de bienes a asegurar y definición del presupuesto para asegurar los bienes de la entidad. Así mismo, ajustar los controles y lineamientos para el cumplimiento en donde se determina el responsable, periodicidad. </t>
  </si>
  <si>
    <t xml:space="preserve">Procedimiento actualizado  </t>
  </si>
  <si>
    <t xml:space="preserve">Contratista responsable de los seguros de la entidad </t>
  </si>
  <si>
    <r>
      <rPr>
        <b/>
        <sz val="12"/>
        <rFont val="Arial"/>
        <family val="2"/>
      </rPr>
      <t>Mayo 2022:</t>
    </r>
    <r>
      <rPr>
        <sz val="12"/>
        <rFont val="Arial"/>
        <family val="2"/>
      </rPr>
      <t xml:space="preserve"> Se evidenció la expedición del procedimiento de Plan de Seguros PR-GAD-004, donde el mismo se aprueba el 23 marzo 2022 en Isolucion.</t>
    </r>
    <r>
      <rPr>
        <b/>
        <sz val="12"/>
        <rFont val="Arial"/>
        <family val="2"/>
      </rPr>
      <t xml:space="preserve">
Junio 2023:</t>
    </r>
    <r>
      <rPr>
        <sz val="12"/>
        <rFont val="Arial"/>
        <family val="2"/>
      </rPr>
      <t xml:space="preserve"> De acuerdo a la evidencia aportada el área de Gestión Administrativa esta Oficina de Control Interno evidenció que:
- En el aplicativo Isolucion se actualizó el procedimiento PR-GAD-004 V3 Plan de Seguros el día 23 de Marzo 2022.
Respecto con las evidencias aportadas y de acuerdo a lo evidenciado por la Oficina de Control Interno en el seguimiento a junio 2023 se considera que la acción propuesta se cumple.
</t>
    </r>
    <r>
      <rPr>
        <b/>
        <sz val="12"/>
        <rFont val="Arial"/>
        <family val="2"/>
      </rPr>
      <t xml:space="preserve">
Efectividad: </t>
    </r>
    <r>
      <rPr>
        <sz val="12"/>
        <rFont val="Arial"/>
        <family val="2"/>
      </rPr>
      <t xml:space="preserve">Frente a la efectividad de la acción propuesta la Oficina de Control Interno corroboró que se realizó el avalúo y pólizas de los siguientes bienes inmuebles de la Agencia de Desarrollo Rural así:
</t>
    </r>
    <r>
      <rPr>
        <i/>
        <sz val="12"/>
        <rFont val="Arial"/>
        <family val="2"/>
      </rPr>
      <t>Avalúos</t>
    </r>
    <r>
      <rPr>
        <sz val="12"/>
        <rFont val="Arial"/>
        <family val="2"/>
      </rPr>
      <t xml:space="preserve">
- Avalúo de la Unidad Técnica Territorial No. 1 Cartagena del 20 de noviembre de 2020
- Avalúo de la Unidad Técnica Territorial No. 6 Manizales del 20 de noviembre de 2020
- Avalúo de la Unidad Técnica Territorial No. 8 Ibague del 20 de noviembre de 2020
- Avalúo de la Unidad Técnica Territorial No. 9 Popayán del 20 de noviembre de 2020
- Avalúo de la Unidad Técnica Territorial No. 11 Neiva del 20 de noviembre de 2020
- Avalúo del Proyecto Estratégico Río Ranchería del 30 de julio de 2020
- Avalúo del Proyecto Estratégico Triángulo del Tolima del 18 noviembre 2020
</t>
    </r>
    <r>
      <rPr>
        <i/>
        <sz val="12"/>
        <rFont val="Arial"/>
        <family val="2"/>
      </rPr>
      <t xml:space="preserve">Pólizas
- </t>
    </r>
    <r>
      <rPr>
        <sz val="12"/>
        <rFont val="Arial"/>
        <family val="2"/>
      </rPr>
      <t xml:space="preserve">Póliza No. 1003394 de Seguro de Equipo Móvil y Maquinaria del 16 de diciembre 2021.
- Póliza No. 12258 de Seguro Multiriesgo del 16 de diciembre 2021, Otro si del 08 de septiembre 2022, Otro si No. 2 del 23 febrero 2023, Otro si No. 3 del 14 abril 2023, otro si No. 4 del 23 mayo 2023, Otro si No. 5 26 mayo 2023.
- Póliza No. AVPL-44792087-1 de Seguro Vehículo Aérero del 18 mayo 2022.
- Póliza No. 1003798 de Seguro Daños Materiales Combinados del 15 de diciembre 2022.
- Póliza No. 1011745 de Seguros Automóviles del 31 mayo 2023
</t>
    </r>
  </si>
  <si>
    <r>
      <t xml:space="preserve">De acuerdo a la evidencia aportada el área de Gestión Administrativa esta Oficina de Control Interno concluye que:
Respecto con la verificación realizada por la OCI se corroboró la actualización de los procedimientos PR-GAD-004 Plan de Seguros V4, en el aplicativo Isolucion el día 23 de junio 2022, y a su vez se realizó la socialización del mismo, por lo tanto, se considera que se dio cumplimiento a las aciciones propuestas.
De otra parte, y de acuerdo con la verificación realizada por la Oficina de Control Interno para probar la efectividad de la acción propuesta se requirió lo siguiente:
- De acuerdo a lo mencionado en el informe OCI-2021-029 la desviación descrita en el hallazgo "Deficiencias en la identificación y valor asegurado de los bienes muebles e inmuebles de la Entidad" se encontraba enmarcada en la falta de de pòlizas de seguros de los bienes de la ADR por lo tanto se aportó a esta OCI las pólizas Todo Riesgos daños materiales y avalúos aportados por la Secretaría General de las Unidades Técnicas Territoriales de la ADR, Proyectos Estratégicos y bienes de la ADR donde se cuente con su respectivo cubrimiento.
Adicionalmente se evidenciaron las solicitudes de ingresos de bienes muebles del primer trimestre de 2023 allegadas a la Dirección Administrativa correspondientes al Distrito de Adecuación de Tierras RUT y Tucurinca a través de los memorandos Nª 20233510007193 y 20233590009533 , donde esta OCI verificó que estos ingresos se registrarán en al aplicativo Apoteosys en el mismo periodo para mantener actualizado el inventario de la Agencia de Desarrollo Rural </t>
    </r>
    <r>
      <rPr>
        <i/>
        <sz val="12"/>
        <rFont val="Arial"/>
        <family val="2"/>
      </rPr>
      <t xml:space="preserve">(Papel de Trabajo - Efectividad verificación ingresos Apoteosys) </t>
    </r>
    <r>
      <rPr>
        <sz val="12"/>
        <rFont val="Arial"/>
        <family val="2"/>
      </rPr>
      <t>por lo que esto se encuentra alineado a la emisión de 4 Otro si en lo corrido de la vigencia 2023
Como resultado la Oficina de Control Interno corroboró la efectividad de los controles adoptados al realizar los avalúos y las pólizas de seguros de los bienes asociados a la Agencia de Desarrollo Rural que se encuentran a cargo del proceso de Gestión Administrativa, por lo cual se consdiero viable el cierre del hallazgo.</t>
    </r>
  </si>
  <si>
    <t xml:space="preserve">2. Socializar el procedimiento al interior de la Entidad a través de correo electrónico. </t>
  </si>
  <si>
    <t xml:space="preserve">Correo electrónico </t>
  </si>
  <si>
    <t xml:space="preserve">Correctiva </t>
  </si>
  <si>
    <t xml:space="preserve">Contratista encargado de seguros </t>
  </si>
  <si>
    <r>
      <rPr>
        <b/>
        <sz val="12"/>
        <rFont val="Arial"/>
        <family val="2"/>
      </rPr>
      <t>Mayo 2022:</t>
    </r>
    <r>
      <rPr>
        <sz val="12"/>
        <rFont val="Arial"/>
        <family val="2"/>
      </rPr>
      <t xml:space="preserve"> Se evidenció la socialización del procedimiento de Plan de Seguros PR-GAD-004, a través de correo electrónico del día 23 marzo de 2022.
Respecto con las evidencias aportadas y de acuerdo a lo evidenciado por la Oficina de Control Interno en el seguimiento a junio 2023 se considera que la acción propuesta se cumple.</t>
    </r>
  </si>
  <si>
    <r>
      <t>Falta de soporte documental</t>
    </r>
    <r>
      <rPr>
        <sz val="12"/>
        <color rgb="FF4472C4"/>
        <rFont val="Arial"/>
        <family val="2"/>
      </rPr>
      <t xml:space="preserve"> </t>
    </r>
  </si>
  <si>
    <t xml:space="preserve">3. Cargar la información al repositorio creado por Secretaria General que soporte las actividades de control ejecutadas en el marco del procedimiento de plan de seguros. </t>
  </si>
  <si>
    <t xml:space="preserve">Repositorio SHARE POINT. </t>
  </si>
  <si>
    <t>Contratista encargado de seguros</t>
  </si>
  <si>
    <r>
      <rPr>
        <b/>
        <sz val="12"/>
        <rFont val="Arial"/>
        <family val="2"/>
      </rPr>
      <t>Mayo 2022:</t>
    </r>
    <r>
      <rPr>
        <sz val="12"/>
        <rFont val="Arial"/>
        <family val="2"/>
      </rPr>
      <t xml:space="preserve"> Esta Oficina de Control Interno evidenció y tuvo acceso al SharePoint o Repositorio donde se corroboró las pólizas de 2019, 2020, Parque Automotor, las pólizas de los Distritos, entre otros.
Respecto con las evidencias aportadas y de acuerdo a lo evidenciado por la Oficina de Control Interno en el seguimiento a junio 2023 se considera que la acción propuesta se cumple.</t>
    </r>
  </si>
  <si>
    <t>Inobservancia de lineamientos establecidos por parte del Comité para la Gerencia y Administración de bienes muebles e inmuebles de la Agencia de Desarrollo Rural, debido al incumplimiento en la realización de reuniones ordinarias del Comité, a la falta e inconsistencias en la emisión de Conceptos Técnicos para determinar la baja de bienes muebles y duplicidad en el registro de bienes dados de baja en la base de datos de inventario (aplicativo Apoteosys).</t>
  </si>
  <si>
    <t>Falta realizar el cargue de los bienes muebles en el aplicativo Apoteosys de los Distritos de Adecuación de Tierras - DAT y realizar la actualización los inventarios que permita identificar la totalidad de bienes con los que cuenta la Agencia de Desarrollo Rural (ADR).</t>
  </si>
  <si>
    <r>
      <rPr>
        <b/>
        <sz val="12"/>
        <rFont val="Arial"/>
        <family val="2"/>
      </rPr>
      <t xml:space="preserve">1. </t>
    </r>
    <r>
      <rPr>
        <sz val="12"/>
        <rFont val="Arial"/>
        <family val="2"/>
      </rPr>
      <t>Cargar los bienes muebles en el aplicativo Apoteosys de los Distritos de Adecuación de Tierras – DAT y actualizar los inventarios.</t>
    </r>
  </si>
  <si>
    <t>Inventario de bienes muebles actualizado en Apoteosys</t>
  </si>
  <si>
    <t>Área Logística, 
Jeisson Parada
Contratista Carlos Ávila 
Contratista Javier Mayorga</t>
  </si>
  <si>
    <t>la Secretaría General - Direcicón Administrativa y Financiera aportó como evidencia de la ejecución de la presenta acción, "Acta de conciliación de diciembre de 2019" , el cual contempla la conciliación de los saldos de Propiedad, Planta y Equipo según el aplicativo Apoteosys y Estado de Situación Financiera con corte a 31 de diciembre de 2019, así como archivo denominado "Cierre deficit diciembre de 2019", con la relación de activos fijos de la Entidad a 31 de diciembre de 2019, en el que se pueden identificar los bienes que han sido ingresados en el aplicativo APoteosys.
Adicionalmente se observó, que mediante radicado No. 20193540044193 del 23 de octubre de 2019 enviado a la Secretaria General, La Unidad Técnica Territorial No.4 Informó sobre la donación realizada por el programa Colombia Transforma- MSI a la Agencia de desarrollo Rural de los siguientes bienes:
-CARPA No. Placa 9556
-CARPA No. Placa 9557
-MESA POP UP No. Placa 9558
-BACKING No. Placa 9559
-COMPUITADOR No. Placa 9560
Para lo cual se procedió a consultar en la base de datos de propiedad, planta y equipo sustraida de Apoteosys suministrada con corte a 31 de diciembre de 2019, observando que dichos bienes ya se encuentran incorporados en el aplicativo de control de bienes.</t>
  </si>
  <si>
    <t xml:space="preserve">
Una vez revisada la evidencia suministrada, la Oficina de Control Interno considera que se cumplió con la acción de mejoramiento establecida y por lo tanto se considera que se dio cumplimiento de la acción.</t>
  </si>
  <si>
    <t>No se han identificado los responsables de la individualización de bienes para la administración y custodia de los mismos.</t>
  </si>
  <si>
    <r>
      <rPr>
        <b/>
        <sz val="12"/>
        <rFont val="Arial"/>
        <family val="2"/>
      </rPr>
      <t xml:space="preserve">2. </t>
    </r>
    <r>
      <rPr>
        <sz val="12"/>
        <rFont val="Arial"/>
        <family val="2"/>
      </rPr>
      <t>Actualizar el Procedimiento Inventario de Bienes, que incluya los centros de costo y la asignación al responsable del centro de costo, quien será la persona que asigne los bienes individualizados.</t>
    </r>
  </si>
  <si>
    <t xml:space="preserve">Un (1) Procedimiento actualizado </t>
  </si>
  <si>
    <t xml:space="preserve">Área Logística, 
Jeisson Parada
Catherine Martin
Contratista Henry Vallejo
Contratista Carlos Ávila </t>
  </si>
  <si>
    <t xml:space="preserve">Se observó en el Sistema Integrado de Gestión (isolución) que el 11 de julio de 2019 se adoptó la versión 3 del procedimiento PR-GAD-005 "Inventario de Bienes Devolutivos", en el cual se actualizó el nombre al procedimiento a “INVENTARIO DE BIENES DEVOLUTIVOS”, se incluyen obligatoriedad por parte de los supervisores para enviar los documentos de las UTT's, 15 DAT, 3 Proyectos y otros, para poder ingresar al inventario los activos. En las condiciones Especiales Se incluyen los centros de costo y la asignación al responsable del centro de costo para la asignación de los bienes individualizados. </t>
  </si>
  <si>
    <t>Falta de lineamientos para la baja de bienes</t>
  </si>
  <si>
    <t>3. Implementar un procedimiento para la baja de los bienes devolutivos de propiedad de la ADR teniendo en cuenta la operatividad del proceso, implementando los controles de verificación y revisión para su cumplimiento se fortalecerá los lineamientos para definir el concepto técnico y/o justificación con los respectivos soportes, donde se determinará responsables periodicidad y se defina como se realiza cada una de las actividades, especificando la evidencia que soporte su cumplimiento.</t>
  </si>
  <si>
    <t>Procedimiento baja de bienes implementado</t>
  </si>
  <si>
    <r>
      <rPr>
        <b/>
        <sz val="12"/>
        <rFont val="Arial"/>
        <family val="2"/>
      </rPr>
      <t xml:space="preserve">Mayo 2022: </t>
    </r>
    <r>
      <rPr>
        <sz val="12"/>
        <rFont val="Arial"/>
        <family val="2"/>
      </rPr>
      <t xml:space="preserve">Se evidenció la expedición del procedimiento de baja de bienes PR-GAD-008, donde el mismo se aprueba el 17 marzo 2022 en Isolucion.
</t>
    </r>
    <r>
      <rPr>
        <b/>
        <sz val="12"/>
        <rFont val="Arial"/>
        <family val="2"/>
      </rPr>
      <t>Junio 2023:</t>
    </r>
    <r>
      <rPr>
        <sz val="12"/>
        <rFont val="Arial"/>
        <family val="2"/>
      </rPr>
      <t xml:space="preserve"> De acuerdo a la evidencia aportada el área de Gestión Administrativa esta Oficina de Control Interno evidenció que:
- En el aplicativo Isolucion se actualizó el procedimiento PR-GAD-008 V1 Baja de Bienes Devolutivos y solicitud de depuración de los valores contables el día 17 de Marzo 2022.
Respecto con las evidencias aportadas y de acuerdo a lo evidenciado por la Oficina de Control Interno en el seguimiento a junio 2023 se considera que la acción propuesta se encuentra cumplida.
Efectividad: Frente a la efectividad de la acción propuesta la Oficina de Control Interno corroboró que se solicitó la baja de bienes de las UTT´s a través del formato F-SAD-026 y a Nivel Central a través del formato F-SAD-027 así:
- Formato F-SAD-027 del 11 de mayo 2023 donde se describe la baja de un computador con su respectivo concepto técnico para dar de baja "RENOVACIÓN TECNOLÓGICA DE COMPUTADORES: LA AGENCIA DE DESARROLLO RURAL A TRAVÉS DE LA OFICINA DE  TECNOLOGÍA DE LA INFORMACIÓN SE ENCUENTRA RENOVANDO SU PLATAFORMA COMPUTACIONAL, SU OBJETIVO  PRINCIPAL ES LOGRAR LA EFICIENCIA Y PRODUCTIVIDAD EN TODA LA AGENCIA DE DESARROLLO RURAL, Y A UN MEDIANO  PLAZO OBTENER UN AHORRO DE GASTOS DERIVADOS DE LA REDUCCIÓN DE MANTENIMIENTO E INSUMOS DE LOS EQUIPOS VIEJOS." ubicado en la bodega externa de la Sede Central ADR.
- Formato F-SAD-026 del 18 noviembre 2022 donde se describe la baja de un aire acondicionado con su respectivo concepto técnico para dar de baja "La unidad esta soplando aire caliente, las bobibas del aireestan dañadas, el ventilador esta dañado, el split no enciende, y la unidad presenta fugas" ubicado en la UTT No. 2 Cartagena.
- Formato F-SAD-026 del 26 de abril 2023 donde se describe la baja de un computador portátil con su respectivo concepto técnico para dar de baja "El fabricante del equipo de computo (...) se ha superado su periodo de soporte y garantía (...)" ubicado en la UTT No. 11 Neiva.
- Formato F-SAD-026 del 01 de diciembre 2022 donde se describe la baja de una engrasadora con su respectivo concepto técnico para dar de baja "Presenta Fuga en la bomba de presión no permitiendo la elevación de la grasa a la boquilla" ubicado en el Distrito de Adecuación de Tierras RUT.
- Formato F-SAD-026 del 11 de mayo 2023 donde se describe la baja del Distrito de Adecuación de Tierras de Pequeña Escala "Bonguito" perteneciente a la UTT No. 2 Cartagena donde en el mismo no se cuenta con infraestructura.
</t>
    </r>
  </si>
  <si>
    <r>
      <t xml:space="preserve">En primera medida se debe señalar que en el seguimiento realizado en las vigencias 2020 a 2023, se corroboró el cumplimiento de cuatro (4) de cinco (5) acciones de mejoramiento propuestas. Además, teniendiendo en cuenta que la situación descrita en el presente hallazgo fue reiterada en el hallazgo N° 2 de la auditoría 2021, se consideró conveniente validar la subsanación de las situaciones observadas con el plan de mejoramiento de dicha vigencia (2021), de lo cual se obtuvo lo siguiente:
De acuerdo con la evidencia aportada por el proceso de Gestión Administrativa, esta Oficina de Control Interno concluye que:
</t>
    </r>
    <r>
      <rPr>
        <b/>
        <sz val="12"/>
        <rFont val="Arial"/>
        <family val="2"/>
      </rPr>
      <t xml:space="preserve">Seguimieto 2022: </t>
    </r>
    <r>
      <rPr>
        <sz val="12"/>
        <rFont val="Arial"/>
        <family val="2"/>
      </rPr>
      <t xml:space="preserve">- Con respecto al literal a. El Comité no sesionó durante el primer semestre de la vigencia 2020, y en el literal c. Inconsistencias en los soportes documentales de los bienes dados de baja en los Comités celebrados en 2019 y 2020 del hallazgo No. 2 del informe OCI-2021-029, se verificó que:
Se diligenciaron como soportes documentales los formatos F-SAD- 026 Concepto Técnico para baja de bienes devolutivos UTT´s y F-SAD-027 Concepto Técnico para baja de bienes devolutivos Sede Central según lo establecido en el procedimiento PR-GAD-008 numero 6, actividad 1 Solicitud de Baja donde menciona que "Elaborar memorando para solicitar la baja de bienes devolutivos del inventario de la entidad y la depuración de los valores contables. Al memorando deberán adjuntarse los soportes indicados en el numeral 4 “CONDICIONES ESPECIALES” del presente documento", donde dentro de cada uno de estos formatos se describen los conceptos para dar de baja de bienes muebles de las UTT´s, Nivel Central y Distritos de Adecuación de Tierras en la vigencia 2022, los cuales se presentaron en los Comitès para la Gerencia y Administración de bienes muebles e inmuebles de la ADR llevados a cabo en los meses de junio y diciembre 2022 para su aprobación.
- Con respecto al literal b. Inconsistencias en la cantidad de bienes dados de baja en la Resolución 753 del 30 de octubre de 2019 del hallazgo No. 2 del informe OCI-2021-029, se verificó que:
De acuerdo con los bienes presentandos ante el Comité para la Gerencia y Administración de bienes muebles e inmuebles de la ADR para dar de baja en la vigencia 2022, se tomó una muestra de bienes y se validó que los mismos no se encontraban registrados dentro de la base de datos o estatus tomado del aplicativo Apoteosys, inventario de bienes con corte a 31 marzo 2023  (Papel de Trabajo - Efectividad Baja Bienes Apoteosys).
Como resultado la Oficina de Control Interno corroboró la efectividad de los controles adoptados al realizar la actualización de los procedimientos PR-GAD-003, PR-GAD-005, PR-GAD-006 dentro del proceso de Gestión Administrativa, por ende se dan por efectivas las gestiones registradas.
Asì mismo se corroboró la efectividad de los controles adoptados al realizar los comités para la Gerencia y Administración de bienes muebles e inmuebles de la ADR en la vigencia 2022 y se cuente con los formatos F-SAD-026 Y F-SAD-027 como documentación necesaria para la baja de los bienes..
</t>
    </r>
    <r>
      <rPr>
        <b/>
        <sz val="12"/>
        <rFont val="Arial"/>
        <family val="2"/>
      </rPr>
      <t xml:space="preserve">Seguimiento 2024: </t>
    </r>
    <r>
      <rPr>
        <sz val="12"/>
        <rFont val="Arial"/>
        <family val="2"/>
      </rPr>
      <t xml:space="preserve">Teniendo en cuenta la solicitud de eliminación de la acción 3 para este seguimiento se realizo la elimanación, dado que esta no guardaba correlación de atacar la causa raiz que genero el hallazgo, se conceptua sobre el cierre del mismo  teniendo en cuenta que para validación de efectividad se identificó la implementación del procedimiento (PR-GAD-006) V2, procedimiento inventario de bienes consumibles en el que se observan actividades para el registro y control de entrada del bienes.
Así mismo se solicito información para validación de efectividad  en la que el proceso allego la pimera sesión ordinaria de comite para la gerencia y administración de bienes e inmuebles de la ADR del 15 de mayo del 2023 y comite del 12 de diciembre del 2023 lo cual valida la periodicicidad de sesiones de comite establecidas, asi mismo se remitio resolución de baja de bienes y se tomo la muestra de 10 bienes dados de baja en la cual se evidecio corresponde con la documentación requerida par tal fin ademas de los conceptos tecnicos par los mismos. Por lo anterior esta Oficina determina dar por cerrado el hallazgo debido a las justificaciones plasmadas en los entregables, adicional se valido el ingreso en el aplcativo SEVEN en el que se evidencio el seguimiento de ingreso a los bienes consumibles.
</t>
    </r>
  </si>
  <si>
    <t>5. Socializar los procedimientos al interior de la entidad a través de correo electrónico.</t>
  </si>
  <si>
    <t>Correo electrónico</t>
  </si>
  <si>
    <r>
      <rPr>
        <b/>
        <sz val="12"/>
        <rFont val="Arial"/>
        <family val="2"/>
      </rPr>
      <t>Mayo 2022:</t>
    </r>
    <r>
      <rPr>
        <sz val="12"/>
        <rFont val="Arial"/>
        <family val="2"/>
      </rPr>
      <t xml:space="preserve"> Se evidenció la socialización del procedimiento de baja de bienes PR-GAD-008, a través de correo electrónico del día 23 marzo de 2022 .
</t>
    </r>
    <r>
      <rPr>
        <b/>
        <sz val="12"/>
        <rFont val="Arial"/>
        <family val="2"/>
      </rPr>
      <t>Junio 2023:</t>
    </r>
    <r>
      <rPr>
        <sz val="12"/>
        <rFont val="Arial"/>
        <family val="2"/>
      </rPr>
      <t xml:space="preserve"> De acuerdo a la evidencia aportada el área de Gestión Administrativa esta Oficina de Control Interno evidenció que:
- Se evidenció la socialización de la actualización del procedimiento PR-GAD-008 del proceso de Gestión Administrativa a través de la circular 046 de 2022 del 07 de julio 2022 y se difunde por cápsula informativa el día 21 de julio 2022 a todos los colaboradores de la ADR.
Respecto con las evidencias aportadas y de acuerdo a lo evidenciado por la Oficina de Control Interno en el seguimiento a junio 2023 se considera que la acción propuesta se encuentra cumplida.</t>
    </r>
  </si>
  <si>
    <t>Incumplimiento a lineamientos normativos y procedimentales establecidos para la solicitud, conferimiento, legalización y liquidación de comisiones y/u órdenes de desplazamiento; además, de inadecuada clasificación del nivel de riesgo ante la Administradora de Riesgos Laborales (ARL) para la realización de comisiones y/o desplazamientos.</t>
  </si>
  <si>
    <t>Inadecuada interpretación y aplicación de la normatividad existente para la liquidación de las comisiones y/o desplazamientos.</t>
  </si>
  <si>
    <r>
      <rPr>
        <b/>
        <sz val="12"/>
        <rFont val="Arial"/>
        <family val="2"/>
      </rPr>
      <t xml:space="preserve">1. </t>
    </r>
    <r>
      <rPr>
        <sz val="12"/>
        <rFont val="Arial"/>
        <family val="2"/>
      </rPr>
      <t>Derogar la Resolución N° 0181 de 2018.</t>
    </r>
  </si>
  <si>
    <t>Un (1) Acto Administrativo derogando la Resolución N° 0181 de 2018.</t>
  </si>
  <si>
    <t xml:space="preserve">Diego E. Tiuzo García - Secretario General (E) </t>
  </si>
  <si>
    <r>
      <t>El 30 de mayo de 2019 fue expedida por el Secretario general (E) la Resolución 0334 de 2019 "</t>
    </r>
    <r>
      <rPr>
        <i/>
        <sz val="12"/>
        <rFont val="Arial"/>
        <family val="2"/>
      </rPr>
      <t>Por la cual se deroga la Resolución N° 181 del 20 de marzo de 2018</t>
    </r>
    <r>
      <rPr>
        <sz val="12"/>
        <rFont val="Arial"/>
        <family val="2"/>
      </rPr>
      <t>", específicamente el Articulo Primero de la Resolución N° 181 del 20 de marzo de 2018 que establecía el pago diferencial de viáticos y gastos de viaje a los contratistas adscritos a la Unidades Técnicas Territoriales.
En este sentido, y considerando que el hallazgo emitido por la Oficina de Control Interno en el desarrollo de la auditoria correspondía a la mayor liquidación y pago de viáticos y gastos de viaje, se considera que con el derogamiento de tal lineamiento contravenido se cierra la acción.</t>
    </r>
  </si>
  <si>
    <t>Una vez revisada la evidencia suministrada, la Oficina de Control Interno considera que se cumplió con la acción de mejoramiento establecida y por lo tanto se considera que se dio cumplimiento de la acción.</t>
  </si>
  <si>
    <r>
      <rPr>
        <b/>
        <sz val="12"/>
        <rFont val="Arial"/>
        <family val="2"/>
      </rPr>
      <t xml:space="preserve">2. </t>
    </r>
    <r>
      <rPr>
        <sz val="12"/>
        <rFont val="Arial"/>
        <family val="2"/>
      </rPr>
      <t>Actualizar los Formatos de Justificación  Comisión - Orden de Desplazamiento y Solicitud de Comisión o Desplazamiento Extemporánea, incluyendo el campo para indicar en el caso de no requerir viáticos, el nombre de la entidad que sufragará los costos asociados de la comisión de servicios.</t>
    </r>
  </si>
  <si>
    <t>Un (1) Formato de Justificación  Comisión - Orden de Desplazamiento actualizado
Un (1) Formato Solicitud de Comisión o Desplazamiento Extemporánea actualizado.</t>
  </si>
  <si>
    <t>Andrés Lizarralde – Contratista de la Secretaría General (Dirección Administrativa y Financiera)</t>
  </si>
  <si>
    <t>La Oficina de Control Interno observó en el Sistema Integrado de Gestión (ISOLUCION)  que el  8 de mayo de 2020 se aprobó la adopción del formato F-SAD-022 "JUSTIFICACIÓN DE COMISIÓN - ORDEN DE DESPLAZAMIENTO AL INTERIOR  (ORDINARIA O EXTEMPORÁNEA)", en el cual se observó la inclusión de un espacio para indicar si se requieren viáticos o no, y en caso de no requerir viáticos, un campo adicional para que se indique la entidad que asumirá los gastos que genere la comisión de servicios. Así se señala que, si no se suministra esta información se asumirá que desiste de percibir viaticos.</t>
  </si>
  <si>
    <r>
      <rPr>
        <b/>
        <sz val="12"/>
        <rFont val="Arial"/>
        <family val="2"/>
      </rPr>
      <t xml:space="preserve">3. </t>
    </r>
    <r>
      <rPr>
        <sz val="12"/>
        <rFont val="Arial"/>
        <family val="2"/>
      </rPr>
      <t>Mediante muestra aleatoria verificar que las comisiones  realizadas  durante el primer semestre del año 2022, se encuentren liquidadas de acuerdo con la escala de viaticos vigente tanto para funcionarios como para contratistas de la Entidad.</t>
    </r>
  </si>
  <si>
    <t>Un (1) Archivo de verificación de las comisiones efectuadas en el primer semestre de 2022.</t>
  </si>
  <si>
    <t>Patricia Siabato Técnico Asistencial 01 – Grado 12
  Secretaría General (Dirección Administrativa y Financiera)</t>
  </si>
  <si>
    <r>
      <rPr>
        <b/>
        <sz val="12"/>
        <rFont val="Arial"/>
        <family val="2"/>
      </rPr>
      <t>Junio 2023:</t>
    </r>
    <r>
      <rPr>
        <sz val="12"/>
        <rFont val="Arial"/>
        <family val="2"/>
      </rPr>
      <t xml:space="preserve"> De acuerdo a la evidencia aportada el área de Gestión Administrativa esta Oficina de Control Interno evidenció que:
- Se cuenta con el reporte de las comisiones realizadas en la vigencia 2022 donde se describen los campos de identificación de contratista o funcionario área, CDP, ruta, objeto, destinos, días, número de planilla de pago donde se evidenciaron los valores de viàticos asignados según la escala de honorarios de acuerdo con lo estipulado en la Resolución 052 de 2022 para contratistas y el Decreto 460 de 2022 para los funcionarios de planta de la ADR.
Respecto con las evidencias aportadas y de acuerdo a lo evidenciado por la Oficina de Control Interno en el seguimiento a junio 2023 se considera que la acción propuesta se cumple.</t>
    </r>
  </si>
  <si>
    <r>
      <t xml:space="preserve">De acuerdo a la evidencia aportada el área de Gestión Administrativa esta Oficina de Control Interno concluye que:
Se cuenta con el reporte de las comisiones realizadas en la vigencia 2022 donde se describen los campos de identificación de contratista o funcionario área, CDP, ruta, objeto, destinos, días, número de planilla de pago donde se evidenciaron los valores de viàticos asignados según la escala de honorarios de acuerdo con lo estipulado en la Resolución 052 de 2022 para contratistas y el decreto 460 de 2022 para los funcionarios de planta de la ADR.
De otra parte, y de acuerdo con la verificación realizada por la Oficina de Control Interno para probar la efectividad de la acción propuesta se verificó:
- Con respecto al literal </t>
    </r>
    <r>
      <rPr>
        <u/>
        <sz val="12"/>
        <rFont val="Arial"/>
        <family val="2"/>
      </rPr>
      <t>d.</t>
    </r>
    <r>
      <rPr>
        <sz val="12"/>
        <rFont val="Arial"/>
        <family val="2"/>
      </rPr>
      <t xml:space="preserve"> Incumplimientodeloslineamientosestablecidosenelprocedimiento“Viáticos,Gastos de Manutención, Comisiones y Desplazamientos al Interior (PR-GAD-002)” de hallazgo No. 5 del informe OCI-2019-015,  se verificó lo siguiente:
A través del informe OCI-2023-015 Auditoria de Cumplimiento a la Austeridad y Eficiencia en el Gasto Público – Primer trimestre 2023 se cororboró que las comisiones otorgadas fueron debidamente justificadas respecto a su necesidad de viaje, número de personas comisiones y el rol desempeñado, información que se evidenció en el formato F-SAD-022 Justificación de Comisión - Orden de desplazamiento al interior (ordinario o extemporànea) cargados y gestionados en el aplicativo ULISES.
Como resultado la Oficina de Control Interno corroboró la efectividad de los controles adoptados al realizar la actualización de los procedimientos PR-GAD-002 dentro del proceso de Gestión Administrativa, por ende se dan por efectivas las acciones 3 y 6.</t>
    </r>
  </si>
  <si>
    <r>
      <rPr>
        <b/>
        <sz val="12"/>
        <rFont val="Arial"/>
        <family val="2"/>
      </rPr>
      <t xml:space="preserve">4. </t>
    </r>
    <r>
      <rPr>
        <sz val="12"/>
        <rFont val="Arial"/>
        <family val="2"/>
      </rPr>
      <t>Mediante muestra aleatoria verificar que los contratistas  que comisionan se encuentran en la clasificación de riesgos de ARL de acuerdo con las actividades que desarrollan.</t>
    </r>
  </si>
  <si>
    <t xml:space="preserve">Un (1) Archivo de verificación </t>
  </si>
  <si>
    <t>Diego E. Tiuzo García - Secretario General (E)</t>
  </si>
  <si>
    <t>31/07/2023
16/12/2024</t>
  </si>
  <si>
    <t>Richard Rangel Vergel
Maria Paula Urquijo</t>
  </si>
  <si>
    <r>
      <t xml:space="preserve">Julio 2023: </t>
    </r>
    <r>
      <rPr>
        <sz val="12"/>
        <rFont val="Arial"/>
        <family val="2"/>
      </rPr>
      <t>La Secretaría General aportó matriz con la relación de funcionarios y contratistas con su nivel de riesgo en la afiliación a la ARL</t>
    </r>
    <r>
      <rPr>
        <b/>
        <sz val="12"/>
        <rFont val="Arial"/>
        <family val="2"/>
      </rPr>
      <t xml:space="preserve">
Seguimiento diciembre 2024: </t>
    </r>
    <r>
      <rPr>
        <sz val="12"/>
        <rFont val="Arial"/>
        <family val="2"/>
      </rPr>
      <t>Si bien la acción se encuentra como cumplida pendiente de efectividad, la secretaria general remitio correo electronico por parte del area de viaticos en la que se establece que los contratistas con riesgo en ARL I pueden comisionar siempre y cuando el lugar de destino sean las unidades tecnicas territoriales, además en mesas con el proceso se establece que el responsable de la verificación y del cumplimiento esta ligado a Klic y cuyo responsable es Vicepresidencia de Gestión Contractual quien tiene la labor de verificar para los contratistas cuenten con la obligación de comisionar</t>
    </r>
  </si>
  <si>
    <t>Seguimiento diciembre 2024: Si bien la acción se encuentra cumplida, esta Oficina determina viable establecer el cierre teniendo en cuenta que el nuevo sistema adoptado por la entidad para el cargue de solicitudes de comisiones (KLIC) es manejado por la Vicepresidencia de Gestión Contractual la cual a su vez tiene la obligación de establecer la configuración de cada uno de los contratistas previo a la firma del acta de incio y la verificación de contener en el clausulado esta obligación, así mismo se solciito la comunicación por parte de Seguridad y Salud en el trabajo por la cual se evidencio la directriz y autorización de aprobar comisiones a personal con Riesgo I..
Dado lo anterior, el presente hallazgo se cierra toda vez que se establecieron controles y nuevos lineamientos para la aprobación de comisiones.</t>
  </si>
  <si>
    <t xml:space="preserve">Desconocimiento por parte de los funcionarios y/o contratistas de los lineamientos normativos y procedimentales establecidos para la solicitud de comisiones y desplazamientos. </t>
  </si>
  <si>
    <r>
      <rPr>
        <b/>
        <sz val="12"/>
        <rFont val="Arial"/>
        <family val="2"/>
      </rPr>
      <t xml:space="preserve">5. </t>
    </r>
    <r>
      <rPr>
        <sz val="12"/>
        <rFont val="Arial"/>
        <family val="2"/>
      </rPr>
      <t>Crear Formato “Recibo de Caja Menor Gasto de Viaje” con el fin de estandarizar los campos a diligenciar y así evitar que se presenten fallas en la idoneidad de diversos recibos de caja con la información incompleta.</t>
    </r>
  </si>
  <si>
    <t>Una (1) Formato de Recibo de Caja Menor.</t>
  </si>
  <si>
    <t>Los responsables del proceso informaron que, se creo formato de recibo de caja menor Codigo: F-SAD-020 versión 1, aprobado el 31 de julio de 2019, con el cual se busca estandarizar la información requerida para el proceso de legalización de las comisiones.</t>
  </si>
  <si>
    <t>Desconocimiento por parte de los funcionarios y/o contratistas de los lineamientos normativos y procedimentales establecidos para la solicitud de comisiones y desplazamientos. 
Desconocimiento de las implicaciones que puedan tener los incumplimientos de los lineamientos procedimentales establecidos para la solicitud y legalización de comisiones y/o desplazamientos.</t>
  </si>
  <si>
    <r>
      <rPr>
        <b/>
        <sz val="12"/>
        <rFont val="Arial"/>
        <family val="2"/>
      </rPr>
      <t xml:space="preserve">6. </t>
    </r>
    <r>
      <rPr>
        <sz val="12"/>
        <rFont val="Arial"/>
        <family val="2"/>
      </rPr>
      <t>Realizar capacitaciones con el fin de recordar la actualización del procedimiento PR-GAD-002 (Versión 9), frente a: cancelación, comisiones extemporáneas, días de legalización, diligenciamiento completo de formatos, oportunidad de comisiones.</t>
    </r>
  </si>
  <si>
    <t>Citación
Material presentado
Registro de asistencia</t>
  </si>
  <si>
    <t xml:space="preserve"> Andrés Lizarralde – Contratista de la Secretaría General (Dirección Administrativa y Financiera)</t>
  </si>
  <si>
    <r>
      <rPr>
        <b/>
        <sz val="12"/>
        <rFont val="Arial"/>
        <family val="2"/>
      </rPr>
      <t>Junio 2023:</t>
    </r>
    <r>
      <rPr>
        <sz val="12"/>
        <rFont val="Arial"/>
        <family val="2"/>
      </rPr>
      <t xml:space="preserve"> De acuerdo a la evidencia aportada el área de Gestión Administrativa esta Oficina de Control Interno evidenció que:
</t>
    </r>
    <r>
      <rPr>
        <sz val="12"/>
        <color theme="1"/>
        <rFont val="Arial"/>
        <family val="2"/>
      </rPr>
      <t xml:space="preserve">
- Se cuenta con la citación a la capacitación de manera virtual sobre la Plataforma Ulises el día 22 de febrero 2022, donde se desgloso todo el trámite para la solicitud, legalización de las comisiones de la Agencia de Desarrollo Rural
- Se evidenció la relación de las personas que asistieron a la capcotación aportando recomendaciones para el desarrollo de este tipo de capacitaciones y puntuando la misma.
- Se cuenta con el listado de asistencia de las personas participantes de la capacitación sobre la Plataforma Ulises el día 22 de febrero 2022.
- Como material se cuenta con la grabación de la capacitación realizada a través del aplicativo Teams en el siguiente link "https://adrgov my.sharepoint.com/personal/martin_pineros_adr_gov_co/_layouts/15/stream.aspx?id=%2Fpersonal%2Fmartin%5Fpineros%5Fadr%5Fgov%5Fco%2FDocuments%2FSOPORTES%202021%2FGrabaciones%2F%F0%9F%93%9A%20FORMACI%C3%93N%20%F0%9F%93%9A%20%2D%20Uso%20Plataforma%20ULISES%2E%2D20220222%5F121338%2DGrabaci%C3%B3n%20de%20la%20reuni%C3%B3n%2Emp4&amp;ga=1"</t>
    </r>
    <r>
      <rPr>
        <sz val="12"/>
        <rFont val="Arial"/>
        <family val="2"/>
      </rPr>
      <t xml:space="preserve">
Respecto con las evidencias aportadas y de acuerdo a lo evidenciado por la Oficina de Control Interno en el seguimiento a junio 2023 se considera que la acción propuesta se cumple.</t>
    </r>
  </si>
  <si>
    <r>
      <t xml:space="preserve">De acuerdo a la evidencia aportada el área de Gestión Administrativa esta Oficina de Control Interno concluye que:
- Se evidenció la citación a la capacitación del aplicativo Ulises de manera virtual el día 22 de febrero de 2022
- Se evidenció el listado de asistencia de las personas participantes de la capacitación del aplicativo Ulises.
-Como material se cuenta con la grabación de la capacitación realizada a través del aplicativo Teams.
De otra parte, y de acuerdo con la verificación realizada por la Oficina de Control Interno para probar la efectividad de la acción propuesta se verificò:
- Con respecto al literal </t>
    </r>
    <r>
      <rPr>
        <u/>
        <sz val="12"/>
        <rFont val="Arial"/>
        <family val="2"/>
      </rPr>
      <t>d.</t>
    </r>
    <r>
      <rPr>
        <sz val="12"/>
        <rFont val="Arial"/>
        <family val="2"/>
      </rPr>
      <t xml:space="preserve"> Incumplimientodeloslineamientosestablecidosenelprocedimiento“Viáticos,Gastos de Manutención, Comisiones y Desplazamientos al Interior (PR-GAD-002)” de hallazgo No. 5 del informe OCI-2019-015,  se verificó lo siguiente:
A través del informe OCI-2023-015 Auditoria de Cumplimiento a la Austeridad y Eficiencia en el Gasto Público – Primer trimestre 2023 se cororboró que las comisiones otorgadas fueron debidamente justificadas respecto a su necesidad de viaje, número de personas comisiones y el rol desempeñado, información que se evidenció en el formato F-SAD-022 Justificación de Comisión - Orden de desplazamiento al interior (ordinario o extemporànea) cargados y gestionados en el aplicativo ULISES.
Como resultado la Oficina de Control Interno corroboró la efectividad de los controles adoptados al realizar la actualización de los procedimientos PR-GAD-002 dentro del proceso de Gestión Administrativa, por ende se dan por efectivas las acciones 3 y 6.</t>
    </r>
  </si>
  <si>
    <t>7. Actualización del PR-GAD-002 Procedimiento de Viáticos y Comisiones.</t>
  </si>
  <si>
    <t>Una (01) Actualización de la versión del Procedimiento PR-GAD-02 “Viáticos y Comisiones al interior”.</t>
  </si>
  <si>
    <t xml:space="preserve">Los responsables del proceso manifestaron que el 8 de mayo de 2020 se aprobó la actualización del procedimiento  PR-GDA-002  "viaticos y gastos de manutención comisiones y desplazamientos al interior", en su versión  8 , dentro de lo que se destaca:
Se  redujo el tiempo de liberación del registro presupuestal, 
Se amplio la legalización de 3 a 6 dias , 
Se implemento la justificación de 2 o más personas en un mismo trayecto, 
Se creo un nuevo formato de justificación de comisión , 
Se habilitó una excepción a la presidenta de realizar una segunda comisión teniendo pendiente una por legalizar. </t>
  </si>
  <si>
    <t>Inobservancia a lineamientos establecidos para la adecuación y mantenimiento de la infraestructura física de sedes administrativas donde opera la Agencia de Desarrollo Rural (ADR), respecto a la falta de identificación de necesidades de adecuación y mantenimiento y sus respectivos registros de priorización.</t>
  </si>
  <si>
    <t>Debilidades en la aplicación del Procedimiento de Adecuación y Mantenimiento de la Infraestructura Física.</t>
  </si>
  <si>
    <t>Recibir de las dependencias las solicitudes de necesidades de intervención sobre la infraestructura en el formato “Priorización de Mantenimiento”, de acuerdo con el procedimiento de Adecuación y Mantenimiento de la Infraestructura Física.</t>
  </si>
  <si>
    <t>Formatos “Priorización de Mantenimiento” de las solicitudes de necesidades de intervención sobre la infraestructura (sede central y UTT’s)</t>
  </si>
  <si>
    <t>Sara Rodríguez Contratista Secretaría General (Dirección Administrativa y Financiera)</t>
  </si>
  <si>
    <t>El 2 de abril de 2019 fue emitida por el Secretario General (E) la Circular 037 de 2019 mediante la cual se solicitaba a los Vicepresidentes, Jefes de Oficina y Directores de Unidades Técnicas Territoriales el diligenciamiento del Formato de "Priorización - Solicitud para la Intervención de las Instalaciones de la Agencia de Desarrollo Rural" (F-SAD-001). En este sentido se observó la remisión a la Dirección Administrativa y Financiera de siete (7) solicitudes que se relacionan a continuación.
• UTT N° 1 - Santa Marta
• UTT N° 4 - Cúcuta
• UTT N° 5 - Medellín
• UTT N° 7 - Tunja
• UTT N° 8 - Ibagué
• Gestión Documental
• Oficina de Tecnologías de la Información</t>
  </si>
  <si>
    <t xml:space="preserve">
Una vez revisada la evidencia suministrada, la Oficina de Control Interno considera que se cumplió con la acción de mejoramiento establecida y por lo tanto se considera que se dio cumplimiento de la acción.
Adicionalmente, se observó que se llevó a cabo  la suscripción de un contrato para ejecutar las necesidades de mantenimiento identificadas y priorizadas por las dependencias, por lo cual se considera que se adelantaron las gestiones tenidentes a atender los requerimientos de la Entidad, dando cumplimiento a los lineamientos de adecuación y mantenimiento de la Infraestructura de la Entidad.</t>
  </si>
  <si>
    <t>Consolidar las necesidades de intervención de los registros de priorización de las necesidades de mantenimiento y/o de acuerdo con las observaciones de los Informes de entidades externas (IDIGER - Secretaria Distrital de Medio Ambiente).</t>
  </si>
  <si>
    <t>Registros de “Priorización de Mantenimiento” de acuerdo con las necesidades de la ADR.</t>
  </si>
  <si>
    <t>La Oficina de Control Interno observó que se cuenta con los formatos de "Priorización - Solicitud para la Intervención de las Instalaciones de la Agencia de Desarrollo Rural" (F-SAD-001), remitidos a la Secretaría General por las siguientes UTTs:
UTT No. 1 Santa Marta (Abril 2019)
UTT No. 4 Cúcuta (Abril 2019)
UTT No. 5 medellín (Abril 2019)
UTT No. 7 Tunja (Abril 2019)
Memorando 20193510000063 del 11 de enero de 2019, mediante el cual el Director de la UTT No. 10  Pasto, informa sobre las gestiones adelantadas para la consecución de una nueve sede para las oficinas de la UTT en mención.
Producto de los requerimientos comunicados  por las dependencias de la Entidad, la Secretaría General elaboró el documento "intervención de las instalaciones de las Unidades Técnicas Territoriales y la Sede Central de la Agencia de Desarrollo Central" con las necesidades a priorizar y su fecha de ejecución, el cual fue aprobado por en su momento la Secretaria General.
Producto de lo anterior, la ADR suscribió el Contrato de Obra No. 651 de 2019 que tuvo por objeto “MANTENIMIENTO PREVENTIVO INTEGRAL Y ADECUACIONES A LOS BIENES INMUEBLES DONDE FUNCIONA LA SEDE CENTRAL Y LAS UNIDADES TÉCNICAS TERRITORIALES DE LA AGENCIA DE DESARROLLO RURAL (ADR)" y el respectivo contrato de interventorio 680 de 2019.</t>
  </si>
  <si>
    <t>Desconocimiento de los lineamientos procedimentales establecidos para la identificación y atención de necesidades de adecuación y mantenimiento de sedes administrativas donde opera la Agencia de Desarrollo Rural (ADR).</t>
  </si>
  <si>
    <t>Continuar con la divulgación de la utilización del Formato  F-SAD-001 “Priorización - Solicitud para la Intervención de las Instalaciones de la Agencia de Desarrollo Rural”, que se implementó desde la vigencia 2018 para que las dependencias y las UTT’s en cabeza de los líderes de oficina hagan el reporte a la Secretaría General de las necesidades en cuanto a Infraestructura.</t>
  </si>
  <si>
    <t>Cuatro (4) Cápsulas informativas de manera bimensual a través de correo electrónico</t>
  </si>
  <si>
    <t>Sara Rodríguez Contratista Secretaría General (Dirección Administrativa y Financiera)
Lina Barbosa (Oficina de Comunicaciones)</t>
  </si>
  <si>
    <t xml:space="preserve">La Secretaría General ha emitido cuatro ($) cápsulas informativas cumunicando a todos los funcionarios y colaboradores de la Entidad sobre la utilización del formato F-SAD-001 "Priorización - Solicitud para la Intervención de las Instalaciones de la Agencia de Desarrollo Rural", para solicitar las necesidades de infrestructura identificadas por cada dependencia y/o UTT, las cuales se emitieron  en las siguientes fechas:
15-jul-2019
23-ago-2010
9-dic-2019
16-dic-2019
</t>
  </si>
  <si>
    <t>Incumplimiento de la Política de Administración del Riesgo adoptada por la Entidad,
referente a la inobservancia de las variables establecidas para la redacción de los
controles y error en la valoración residual de los riesgos de corrupción.</t>
  </si>
  <si>
    <t>Falta de capacitación, acompañamiento y asesoría a los responsables del proceso en materia de gestión de riesgos y manejo de las herramientas implementadas por la Oficina de Planeación para tal fin.</t>
  </si>
  <si>
    <t>Continuar con la construcción del Mapa de Riesgos de Gestión del Proceso de Gestión Administrativa</t>
  </si>
  <si>
    <t>Mónica Marquez - Contratis de la Oficina de Planeación
Servidores y contratistas responsables de los temas del proceso "Gestión Administrativa" tales como Seguros, Mantenimiento,  Bienes, Viáticos y Comisiones</t>
  </si>
  <si>
    <t>La Oficina de Control Interno observó en el Sistema Integrado de Gestión (Isolucion), a través de la opción "Listado maestro de Registros", que el 20 de agosto de 2019 se publicó el Mapa de Riesgos de Gestión del proceso "Gestion Adminsitrativa"</t>
  </si>
  <si>
    <t>Revisar y ajustar los items errados en la Matriz del Mapa de Riesgos de Corrupción</t>
  </si>
  <si>
    <t>Una (1) matriz del Mapa de Riesgos de Corrupción ajustada</t>
  </si>
  <si>
    <t>Se observó que los riesgos de corrupciòn de la vigencia 2019, publicados el 28 de agosto de 2019, presentan correcciones de acuerdo con las observaciones comunicadas en el hallazgo elevado por la Oficina de Control Interno, situación que más allá de identificar el cumplimiento de la acción permite concluir que las situaciones que dieron origen al hallazgo han sido subsanadas</t>
  </si>
  <si>
    <t xml:space="preserve">
Una vez revisada la evidencia suministrada, la Oficina de Control Interno considera que se cumplió con la acción de mejoramiento establecida ypor lo tanto se considera que se dio cumplimiento de la acción.</t>
  </si>
  <si>
    <t>Publicar la Matriz del Mapa de Riesgos de Corrupción y de Gestión en el aplicativo ISOLUCION</t>
  </si>
  <si>
    <t>Una (1) matriz del Mapa de Riesgos de Gestión publicada</t>
  </si>
  <si>
    <t xml:space="preserve">Mónica Marquez - Contratis de la Oficina de Planeación
</t>
  </si>
  <si>
    <t>En el Sistema Integrado de Gestión (Isolucion), laOficina de Control Interno observó que el 28 de agosto de 2019 se publicó la matriz de riesgos de gestión del proceso "Gestión Administrativa". Al reaalizar la inspección de este dcoumento, se observó que el mismo contempla tanto riesgos de gestión como de corrupción.</t>
  </si>
  <si>
    <t>Inconsistencias en los reportes de avances de ejecución del Plan de Acción Institucional (Vigencia 2019).</t>
  </si>
  <si>
    <t>Debilidades en la aplicación del Procedimiento “Formulación, seguimiento y ajustes a plan de acción y plan estratégico institucional” (PR-DER-008).</t>
  </si>
  <si>
    <t>1. Realizar monitoreo trimestral al cumplimiento del plan de acción 2023 a cargo del proceso de Gestiòn Administrativa.</t>
  </si>
  <si>
    <t>2 Correos Electrònicos</t>
  </si>
  <si>
    <t>Enlace cargue plan de acción</t>
  </si>
  <si>
    <t>31/05/2022
06/06/2023
14/07/2025</t>
  </si>
  <si>
    <t>Richard Rangel Vergel
Carolina Saavedra Manco</t>
  </si>
  <si>
    <r>
      <rPr>
        <b/>
        <sz val="12"/>
        <rFont val="Arial"/>
        <family val="2"/>
      </rPr>
      <t xml:space="preserve">Junio 2023: </t>
    </r>
    <r>
      <rPr>
        <sz val="12"/>
        <rFont val="Arial"/>
        <family val="2"/>
      </rPr>
      <t xml:space="preserve">De acuerdo a la evidencia aportada el área de Gestión Administrativa esta Oficina de Control Interno evidenció que:
- Se remitiò a través de correo electrònico del día 29 marzo 2023 a los Lìderes proceso la solicitud del reporte y seguimiento del Plan de Acción 2023 del cual es responsable el proceso de Gestión Administrativa con periodicidad del 1 trimestre 2023.
- Se remitiò a través de correo electrònico del día 26 de mayo 2023 a los Lìderes proceso la solicitud del reporte y seguimiento del Plan de Acción 2023 del cual es responsable el proceso de Gestión Administrativa.
Respecto con las evidencias aportadas y de acuerdo a lo evidenciado por la Oficina de Control Interno en el seguimiento a junio 2023 se considera que la acción propuesta se cumple.
</t>
    </r>
    <r>
      <rPr>
        <b/>
        <sz val="12"/>
        <rFont val="Arial"/>
        <family val="2"/>
      </rPr>
      <t xml:space="preserve">
Seguimiento julio 2025:</t>
    </r>
    <r>
      <rPr>
        <sz val="12"/>
        <rFont val="Arial"/>
        <family val="2"/>
      </rPr>
      <t xml:space="preserve">
Al verificar el resultado del informe de Gestión por Dependencias de la vigencia 2024, se determinó que los siguientes indicadores del área de Gestión Administrativa, reportaron un cumplimiento del 100%:
 -Infraestructura de la Agencia de Desarrollo Rural mantenida
 -Trámites de Pago Integrados en Klic
Frente a los soportes suministrados por el proceso y a la verificación del cumplimiento del Plan de Acción, se determina que la acción es cumplida-efectiva</t>
    </r>
  </si>
  <si>
    <r>
      <rPr>
        <b/>
        <sz val="12"/>
        <rFont val="Arial"/>
        <family val="2"/>
      </rPr>
      <t>Nota:</t>
    </r>
    <r>
      <rPr>
        <sz val="12"/>
        <rFont val="Arial"/>
        <family val="2"/>
      </rPr>
      <t xml:space="preserve"> </t>
    </r>
    <r>
      <rPr>
        <u/>
        <sz val="12"/>
        <rFont val="Arial"/>
        <family val="2"/>
      </rPr>
      <t>Acción reformulada por solicitud de la Secretaría General, realizada a través de memorando 20236000016943 del 4 abril 2023 y con alcance realizado mediante correo electrónico del 28 de abril de 2023.</t>
    </r>
    <r>
      <rPr>
        <sz val="12"/>
        <rFont val="Arial"/>
        <family val="2"/>
      </rPr>
      <t xml:space="preserve">
De acuerdo a la evidencia aportada el área de Gestión Administrativa esta Oficina de Control Interno concluye que:
- Se generaron los correos electrònicos en los meses de marzo y mayo 2023 sobre del reporte y seguimiento del Plan de Acción 2023 hacia la Lìder Administrativa de la ADR, por lo que se corrobora el cumplimiento de la acción propuesta.
Se realizó la verificación y cumplimiento de la acción propuesta y la meta, No obstante, se verificarà la efectividad por parte de la OCI hasta el final de la vigencia 2023 donde se evidencie el cumplimiento de las actividades plasmadas por parte del Proceso de Gestión Administrativa en el aplicativo Isolucion y estas evidencias se tendràn en cuenta en el próximo seguimiento que se realice por parte de la Oficina de Control Interno
</t>
    </r>
    <r>
      <rPr>
        <b/>
        <sz val="12"/>
        <rFont val="Arial"/>
        <family val="2"/>
      </rPr>
      <t>Seguimiento Julio 2025:</t>
    </r>
    <r>
      <rPr>
        <sz val="12"/>
        <rFont val="Arial"/>
        <family val="2"/>
      </rPr>
      <t xml:space="preserve">
A través del informe OCI-2025-005 Auditoría Evaluación de la Gestión Institucional por Dependencias a 31 de diciembre de 2024, fue posible corroborar que la oficina Gestión Administrativa alcanzó la meta proyectada para los indicadores denominados  Infraestructura de la Agencia de Desarrollo Rural mantenida y  Trámites de Pago Integrados en Klic, por lo tanto, se corrobora la efectividad de los controles adoptados.</t>
    </r>
  </si>
  <si>
    <t>AUDITORÍA VIGENCIA 2021 (INFORME OCI-2021-029)</t>
  </si>
  <si>
    <t>Debilidades en el control y seguimiento de los bienes y en los trámites y servicios administrativos de la Entidad</t>
  </si>
  <si>
    <t>Realizar actualización de los lineamientos procedimentales relacionados con los bienes devolutivos, con el objetivo de definir los controles que se adapten a la realidad operativa de la entidad.</t>
  </si>
  <si>
    <r>
      <rPr>
        <b/>
        <sz val="12"/>
        <rFont val="Arial"/>
        <family val="2"/>
      </rPr>
      <t>Seguimiento diciembre 2024</t>
    </r>
    <r>
      <rPr>
        <sz val="12"/>
        <rFont val="Arial"/>
        <family val="2"/>
      </rPr>
      <t>: No se remitio información de cumplimiento para verificación de acción y meta propuesta, por o anterior no se otorga avance cuantitativo y se mantiene la acción como incumplida vencida.</t>
    </r>
  </si>
  <si>
    <t>Plan de mejoramiento reformulado por solicitud realziada mediante memorando 20246000104203 del 17 de diciembre de 2024</t>
  </si>
  <si>
    <t>Capacitaciones en los procedimientos de bienes devolutivos a las Unidades Técnica Territorial, Distritos de adecuación de tierras asiendo extensiva a los representantes legales de las asociaciones que los administran.</t>
  </si>
  <si>
    <r>
      <rPr>
        <b/>
        <sz val="12"/>
        <rFont val="Arial"/>
        <family val="2"/>
      </rPr>
      <t>Seguimiento diciembre 2024:</t>
    </r>
    <r>
      <rPr>
        <sz val="12"/>
        <rFont val="Arial"/>
        <family val="2"/>
      </rPr>
      <t xml:space="preserve"> No se remitio información de cumplimiento para verificación de acción y meta propuesta, por o anterior no se otorga avance cuantitativo y se mantiene la acción como incumplida vencida.</t>
    </r>
  </si>
  <si>
    <t>Adoptar un formato para el reporte periódico de las novedades presentadas en las UTT y Distritos de Adecuación de Tierras que tengan a cargo bienes devolutivos de la entidad y documentar esta actividad en el procedimiento correspondiente.</t>
  </si>
  <si>
    <r>
      <rPr>
        <b/>
        <sz val="12"/>
        <rFont val="Arial"/>
        <family val="2"/>
      </rPr>
      <t xml:space="preserve">Seguimiento diciembre 2024: </t>
    </r>
    <r>
      <rPr>
        <sz val="12"/>
        <rFont val="Arial"/>
        <family val="2"/>
      </rPr>
      <t>No se remitio información de cumplimiento para verificación de acción y meta propuesta, por o anterior no se otorga avance cuantitativo y se mantiene la acción como incumplida vencida.</t>
    </r>
  </si>
  <si>
    <t>17/12/2024
14/07/2025</t>
  </si>
  <si>
    <t>Maria Paula Urquijo
Carolina Saavedra Manco</t>
  </si>
  <si>
    <r>
      <rPr>
        <b/>
        <sz val="12"/>
        <rFont val="Arial"/>
        <family val="2"/>
      </rPr>
      <t xml:space="preserve">Seguimiento diciembre 2024: </t>
    </r>
    <r>
      <rPr>
        <sz val="12"/>
        <rFont val="Arial"/>
        <family val="2"/>
      </rPr>
      <t xml:space="preserve">No se remitio información de cumplimiento para verificación de acción y meta propuesta, por o anterior no se otorga avance cuantitativo y se mantiene la acción como incumplida vencida.
</t>
    </r>
    <r>
      <rPr>
        <b/>
        <sz val="12"/>
        <rFont val="Arial"/>
        <family val="2"/>
      </rPr>
      <t xml:space="preserve">
Seguimiento julio 2025
</t>
    </r>
    <r>
      <rPr>
        <sz val="12"/>
        <rFont val="Arial"/>
        <family val="2"/>
      </rPr>
      <t>Al respecto la dependencia de Gestión Administrativa aportó acta de inicio de la Orden de Compra No. 121845 del 14 de diciembre de 2023, cuyo objeto hace alusión a Adquirir el Licenciamiento, Configuración, Migración, Soporte, Capacitación y Actualización de un software de nómina y un software de inventario, para la Agencia de Desarrollo Rural.
Por lo anterior, la oficina de Control Interno determina el cumplimiento de la acción propuesta por la oficina de Gestión Administrativa.</t>
    </r>
    <r>
      <rPr>
        <b/>
        <sz val="12"/>
        <color rgb="FFFF0000"/>
        <rFont val="Arial"/>
        <family val="2"/>
      </rPr>
      <t xml:space="preserve">
</t>
    </r>
    <r>
      <rPr>
        <b/>
        <sz val="12"/>
        <rFont val="Arial"/>
        <family val="2"/>
      </rPr>
      <t xml:space="preserve">
Efectividad: </t>
    </r>
    <r>
      <rPr>
        <sz val="12"/>
        <rFont val="Arial"/>
        <family val="2"/>
      </rPr>
      <t xml:space="preserve"> Frente a la efectividad de la acción se solicitó a Secretaría General mediante correo electrónico institucional el aporte de la salida de bienes de consumo del mes de julio, quienes respondieron así:</t>
    </r>
    <r>
      <rPr>
        <i/>
        <sz val="12"/>
        <rFont val="Arial"/>
        <family val="2"/>
      </rPr>
      <t xml:space="preserve"> "Esta información también se puede corroborar con los soportes que se entregaron para el reporte de austeridad el día 4 de agosto de la presente vigencia.".  </t>
    </r>
    <r>
      <rPr>
        <sz val="12"/>
        <rFont val="Arial"/>
        <family val="2"/>
      </rPr>
      <t xml:space="preserve">
Al respecto se procedió a verificar la información suministrada, identificando el formato Movimiento de Almacén por Mes correspondiente al periodo desde el 4 de enero de 2025 hasta el 30 de junio de 2025, en el cual se detallan los productos entregados, la cantidad y el valor.  
En cuanto al manejo de bienes devolutivos, se procedió a verificar la compra de elementos de oficina en el mes de abril de 2025, en la que se observó factura electrónica de venta CRE-4986 por un total de $418.916.494,81, a fin de validar el ingreso de los elementos en el aplicativo SEVEN,  se verificó el movimiento de inventarios del 22 de abril de 2025 en el cual se registró el ingreso de los elementos de oficina, al respecto se observó el ingreso de escritorios, sillas, superficies planas y cajoneras.  En cuanto a la cantidad de cajoneras registradas en la factura y en el ingreso en el aplicativo SEVEN,  se observó que las cantidades ingresadas no coincidían con la factura, por lo tanto, se procedió a indagar a Secretaría General sobre dicha diferencia, quienes justificaron de la siguiente manera:
</t>
    </r>
    <r>
      <rPr>
        <i/>
        <sz val="12"/>
        <rFont val="Arial"/>
        <family val="2"/>
      </rPr>
      <t xml:space="preserve">
"De acuerdo a la consulta realizada vía WhatsApp por parte de la OCI con el enlace de la Secretaria General @Monica Marcela Monje Patarroyo y luego por llamada telefónica con el suscrito, me permito enviar por este medio la explicación dada a la editora Carolina Saavedra con respecto al hallazgo OCI-2019-015 hallazgo 1. 
Que de acuerdo con el ingreso No. 52 de la factura No. CRE-4986, realizado en el aplicativo de inventarios SEVEN ERP el pasado 22 de abril del 2025:
se procedió con la conformación de 145 escritorios conformados por el ítem 5 "superficie recta de 1.20m x 0.60m x 30mm y el ítem 8 "cajonera archivador metálico".
 se procedió con la conformación de 10 escritorios conformados por el ítem 6 "superficie en L de 1.60 m + 0.30m x 0.60m x 0.30 mm" y el ítem 8 "cajonera archivador metálico".
se procedió con la conformación de 6 escritorios conformados por el ítem 7 "Escritorio directivo de 2.20 M X 0.90M X 30 MM y el ítem 8 "cajonera archivador metálico".
De acuerdo a lo anterior se registró un total de 161 escritorios conformados por superficies y cajoneras de la factura CRE-4986, y se registraron 13 cajoneras metálicas individuales las cuales fueron adquiridas por el grupo de mantenimiento como un backup para el arreglo o conformación de nuevos espacios de almacenamiento. 
Por último el ítem 11 de la factura CRE-4986 "pata metálica para escritorio" fue registrado como un elemento de consumo. 
Adjunto la factura y los respectivos ingresos en el aplicativo de inventarios SEVEN ERP."
</t>
    </r>
    <r>
      <rPr>
        <sz val="12"/>
        <rFont val="Arial"/>
        <family val="2"/>
      </rPr>
      <t xml:space="preserve">
Teniendo en cuenta lo informado se logró corroborar que los elementos adquiridos fueron ingresados al aplicativo SEVEN, por lo tanto, se determina la acción como cumplida-efectiva.
</t>
    </r>
  </si>
  <si>
    <r>
      <t>Plan de mejoramiento reformulado por solicitud realziada mediante memorando 20236000066403 del 20 de diciembre de 2023
Seguimiento Julio 2025:</t>
    </r>
    <r>
      <rPr>
        <u/>
        <sz val="12"/>
        <rFont val="Arial"/>
        <family val="2"/>
      </rPr>
      <t xml:space="preserve">
</t>
    </r>
    <r>
      <rPr>
        <sz val="12"/>
        <rFont val="Arial"/>
        <family val="2"/>
      </rPr>
      <t xml:space="preserve">Seguimiento agosto 2025: La Secretaría General aportó los soportes requeridos para determinar la acción como cumplida.
</t>
    </r>
    <r>
      <rPr>
        <b/>
        <sz val="12"/>
        <rFont val="Arial"/>
        <family val="2"/>
      </rPr>
      <t xml:space="preserve">
Efectividad:</t>
    </r>
    <r>
      <rPr>
        <sz val="12"/>
        <rFont val="Arial"/>
        <family val="2"/>
      </rPr>
      <t xml:space="preserve"> A fin de corroborar efectividad se procedió a validar el funcionamiento del aplicativo SEVEN contrastando una factura de compra con el registro de ingreso de los elementos de oficina, validando que los elementos fueron ingresos de acuerdo con el precio y cantidad adquirido.  Por lo tanto, las acciones fueron efectivas.</t>
    </r>
  </si>
  <si>
    <r>
      <t xml:space="preserve">Seguimiento diciembre 2024: </t>
    </r>
    <r>
      <rPr>
        <sz val="12"/>
        <rFont val="Arial"/>
        <family val="2"/>
      </rPr>
      <t xml:space="preserve">No se remitio información de cumplimiento para verificación de acción y meta propuesta, por o anterior no se otorga avance cuantitativo y se mantiene la acción como incumplida vencida.
</t>
    </r>
    <r>
      <rPr>
        <b/>
        <sz val="12"/>
        <rFont val="Arial"/>
        <family val="2"/>
      </rPr>
      <t xml:space="preserve">
Seguimiento julio 2025:
</t>
    </r>
    <r>
      <rPr>
        <sz val="12"/>
        <rFont val="Arial"/>
        <family val="2"/>
      </rPr>
      <t>Frente a la presente acción, la dependencia Gestión Administrativa remitió los siguientes documentos: 
-Archivo denominado "Capacitación" el cual corresponde a una captura de pantalla del personal que asistió a la capacitación
-Archivo denominado "Capacitación y divulgación del procedimiento de baja PR-GAD-008" hace referencia al correo electrónico remitido el día 28 de noviembre de 2024 con la programación de la capacitación.
-Presentación procedimiento de baja
-Solicitud coordinación capacitación
La información aportada determina el cumplimiento de la acción propuesta.</t>
    </r>
    <r>
      <rPr>
        <b/>
        <sz val="12"/>
        <rFont val="Arial"/>
        <family val="2"/>
      </rPr>
      <t xml:space="preserve">
</t>
    </r>
    <r>
      <rPr>
        <sz val="12"/>
        <rFont val="Arial"/>
        <family val="2"/>
      </rPr>
      <t xml:space="preserve">
Efectividad:  Frente a la efectividad de la acción se solicitó a Secretaría General mediante correo electrónico institucional el aporte de la salida de bienes de consumo del mes de julio, quienes respondieron así: </t>
    </r>
    <r>
      <rPr>
        <i/>
        <sz val="12"/>
        <rFont val="Arial"/>
        <family val="2"/>
      </rPr>
      <t xml:space="preserve">"Esta información también se puede corroborar con los soportes que se entregaron para el reporte de austeridad el día 4 de agosto de la presente vigencia.".  </t>
    </r>
    <r>
      <rPr>
        <sz val="12"/>
        <rFont val="Arial"/>
        <family val="2"/>
      </rPr>
      <t xml:space="preserve">
Al respecto se procedió a verificar la información suministrada, identificando el formato Movimiento de Almacén por Mes correspondiente al periodo desde el 4 de enero de 2025 hasta el 30 de junio de 2025, en el cual se detallan los productos entregados, la cantidad y el valor.  
En cuanto al manejo de bienes devolutivos, se procedió a verificar la compra de elementos de oficina en el mes de abril de 2025, en la que se observó factura electrónica de venta CRE-4986 por un total de $418.916.494,81, a fin de validar el ingreso de los elementos en el aplicativo SEVEN,  se verificó el movimiento de inventarios del 22 de abril de 2025 en el cual se registró el ingreso de los elementos de oficina, al respecto se observó el ingreso de escritorios, sillas, superficies planas y cajoneras.  En cuanto a la cantidad de cajoneras registradas en la factura y en el ingreso en el aplicativo SEVEN,  se observó que las cantidades ingresadas no coincidían con la factura, por lo tanto, se procedió a indagar a Secretaría General sobre dicha diferencia, quienes justificaron de la siguiente manera:
</t>
    </r>
    <r>
      <rPr>
        <i/>
        <sz val="12"/>
        <rFont val="Arial"/>
        <family val="2"/>
      </rPr>
      <t>"De acuerdo a la consulta realizada vía WhatsApp por parte de la OCI con el enlace de la Secretaria General @Monica Marcela Monje Patarroyo y luego por llamada telefónica con el suscrito, me permito enviar por este medio la explicación dada a la editora Carolina Saavedra con respecto al hallazgo OCI-2019-015 hallazgo 1. 
Que de acuerdo con el ingreso No. 52 de la factura No. CRE-4986, realizado en el aplicativo de inventarios SEVEN ERP el pasado 22 de abril del 2025:
se procedió con la conformación de 145 escritorios conformados por el ítem 5 "superficie recta de 1.20m x 0.60m x 30mm y el ítem 8 "cajonera archivador metálico".
 se procedió con la conformación de 10 escritorios conformados por el ítem 6 "superficie en L de 1.60 m + 0.30m x 0.60m x 0.30 mm" y el ítem 8 "cajonera archivador metálico".
se procedió con la conformación de 6 escritorios conformados por el ítem 7 "Escritorio directivo de 2.20 M X 0.90M X 30 MM y el ítem 8 "cajonera archivador metálico".
De acuerdo a lo anterior se registró un total de 161 escritorios conformados por superficies y cajoneras de la factura CRE-4986, y se registraron 13 cajoneras metálicas individuales las cuales fueron adquiridas por el grupo de mantenimiento como un backup para el arreglo o conformación de nuevos espacios de almacenamiento. 
Por último el ítem 11 de la factura CRE-4986 "pata metálica para escritorio" fue registrado como un elemento de consumo. 
Adjunto la factura y los respectivos ingresos en el aplicativo de inventarios SEVEN ERP."</t>
    </r>
    <r>
      <rPr>
        <sz val="12"/>
        <rFont val="Arial"/>
        <family val="2"/>
      </rPr>
      <t xml:space="preserve">
Teniendo en cuenta lo informado se logró corroborar que los elementos adquiridos fueron ingresados al aplicativo SEVEN, por lo tanto, se determina la acción como cumplida-efectiva.</t>
    </r>
    <r>
      <rPr>
        <b/>
        <sz val="12"/>
        <rFont val="Arial"/>
        <family val="2"/>
      </rPr>
      <t xml:space="preserve">
</t>
    </r>
  </si>
  <si>
    <r>
      <t xml:space="preserve">Plan de mejoramiento reformulado por solicitud realziada mediante memorando 20236000066403 del 20 de diciembre de 2023
Seguimiento Julio 2025:
</t>
    </r>
    <r>
      <rPr>
        <sz val="12"/>
        <rFont val="Arial"/>
        <family val="2"/>
      </rPr>
      <t xml:space="preserve">Seguimiento agosto 2025: La Secretaría General aportó los soportes requeridos para determinar la acción como cumplida.
</t>
    </r>
    <r>
      <rPr>
        <b/>
        <sz val="12"/>
        <rFont val="Arial"/>
        <family val="2"/>
      </rPr>
      <t>Efectividad:</t>
    </r>
    <r>
      <rPr>
        <sz val="12"/>
        <rFont val="Arial"/>
        <family val="2"/>
      </rPr>
      <t xml:space="preserve"> A fin de corroborar efectividad se procedió a validar el funcionamiento del aplicativo SEVEN contrastando una factura de compra con el registro de ingreso de los elementos de oficina, validando que los elementos fueron ingresos de acuerdo con el precio y cantidad adquirido.  Por lo tanto, las acciones fueron efectivas.</t>
    </r>
  </si>
  <si>
    <t>|</t>
  </si>
  <si>
    <t>Omisión de lineamientos procedimentales y normativos para la baja de bienes muebles.</t>
  </si>
  <si>
    <t>1. Implementar un procedimiento para la baja de los bienes devolutivos de propiedad de la ADR teniendo en cuenta la operatividad del proceso, implementando los controles de verificación y revisión para su cumplimiento se fortalecerá los lineamientos para definir el concepto técnico y/o justificación con los respectivos soportes, donde se determinará responsables periodicidad y se defina como se realiza cada una de las actividades, especificando la evidencia que soporte su cumplimiento.</t>
  </si>
  <si>
    <r>
      <rPr>
        <b/>
        <sz val="12"/>
        <rFont val="Arial"/>
        <family val="2"/>
      </rPr>
      <t xml:space="preserve">Mayo 2022: </t>
    </r>
    <r>
      <rPr>
        <sz val="12"/>
        <rFont val="Arial"/>
        <family val="2"/>
      </rPr>
      <t xml:space="preserve">Se evidenció la expedición del procedimiento de baja de bienes PR-GAD-008, donde el mismo se aprueba el 17 marzo 2022 en Isolucion.
</t>
    </r>
    <r>
      <rPr>
        <b/>
        <sz val="12"/>
        <rFont val="Arial"/>
        <family val="2"/>
      </rPr>
      <t xml:space="preserve">Junio 2023: </t>
    </r>
    <r>
      <rPr>
        <sz val="12"/>
        <rFont val="Arial"/>
        <family val="2"/>
      </rPr>
      <t xml:space="preserve">De acuerdo a la evidencia aportada el área de Gestión Administrativa esta Oficina de Control Interno evidenció que:
- En el aplicativo Isolucion se actualizó el procedimiento PR-GAD-008 V1 Baja de Bienes Devolutivos y solicitud de depuración de los valores contables el día 17 de Marzo 2022.
Respecto con las evidencias aportadas y de acuerdo a lo evidenciado por la Oficina de Control Interno en el seguimiento a junio 2023 se considera que la acción propuesta se encuentra cumplida.
</t>
    </r>
    <r>
      <rPr>
        <b/>
        <sz val="12"/>
        <rFont val="Arial"/>
        <family val="2"/>
      </rPr>
      <t xml:space="preserve">Efectividad: </t>
    </r>
    <r>
      <rPr>
        <sz val="12"/>
        <rFont val="Arial"/>
        <family val="2"/>
      </rPr>
      <t xml:space="preserve">Frente a la efectividad de la acción propuesta la Oficina de Control Interno corroboró que se solicitó la baja de bienes de las UTT´s a través del formato F-SAD-026 y a Nivel Central a través del formato F-SAD-027 así:
- Formato F-SAD-027 del 11 de mayo 2023 donde se describe la baja de un computador con su respectivo concepto técnico para dar de baja </t>
    </r>
    <r>
      <rPr>
        <i/>
        <sz val="12"/>
        <rFont val="Arial"/>
        <family val="2"/>
      </rPr>
      <t xml:space="preserve">"RENOVACIÓN TECNOLÓGICA DE COMPUTADORES: LA AGENCIA DE DESARROLLO RURAL A TRAVÉS DE LA OFICINA DE  TECNOLOGÍA DE LA INFORMACIÓN SE ENCUENTRA RENOVANDO SU PLATAFORMA COMPUTACIONAL, SU OBJETIVO  PRINCIPAL ES LOGRAR LA EFICIENCIA Y PRODUCTIVIDAD EN TODA LA AGENCIA DE DESARROLLO RURAL, Y A UN MEDIANO  PLAZO OBTENER UN AHORRO DE GASTOS DERIVADOS DE LA REDUCCIÓN DE MANTENIMIENTO E INSUMOS DE LOS EQUIPOS VIEJOS." </t>
    </r>
    <r>
      <rPr>
        <sz val="12"/>
        <rFont val="Arial"/>
        <family val="2"/>
      </rPr>
      <t xml:space="preserve">ubicado en la bodega externa de la Sede Central ADR.
- Formato F-SAD-026 del 18 noviembre 2022 donde se describe la baja de un aire acondicionado con su respectivo concepto técnico para dar de baja </t>
    </r>
    <r>
      <rPr>
        <i/>
        <sz val="12"/>
        <rFont val="Arial"/>
        <family val="2"/>
      </rPr>
      <t>"La unidad esta soplando aire caliente, las bobibas del aireestan dañadas, el ventilador esta dañado, el split no enciende, y la unidad presenta fugas"</t>
    </r>
    <r>
      <rPr>
        <sz val="12"/>
        <rFont val="Arial"/>
        <family val="2"/>
      </rPr>
      <t xml:space="preserve"> ubicado en la UTT No. 2 Cartagena.
- Formato F-SAD-026 del 26 de abril 2023 donde se describe la baja de un computador portátil con su respectivo concepto técnico para dar de baja </t>
    </r>
    <r>
      <rPr>
        <i/>
        <sz val="12"/>
        <rFont val="Arial"/>
        <family val="2"/>
      </rPr>
      <t>"El fabricante del equipo de computo (...) se ha superado su periodo de soporte y garantía (...)"</t>
    </r>
    <r>
      <rPr>
        <sz val="12"/>
        <rFont val="Arial"/>
        <family val="2"/>
      </rPr>
      <t xml:space="preserve"> ubicado en la UTT No. 11 Neiva.
- Formato F-SAD-026 del 01 de diciembre 2022 donde se describe la baja de una engrasadora con su respectivo concepto técnico para dar de baja </t>
    </r>
    <r>
      <rPr>
        <i/>
        <sz val="12"/>
        <rFont val="Arial"/>
        <family val="2"/>
      </rPr>
      <t>"Presenta Fuga en la bomba de presión no permitiendo la elevación de la grasa a la boquilla"</t>
    </r>
    <r>
      <rPr>
        <sz val="12"/>
        <rFont val="Arial"/>
        <family val="2"/>
      </rPr>
      <t xml:space="preserve"> ubicado en el Distrito de Adecuación de Tierras RUT.
- Formato F-SAD-026 del 11 de mayo 2023 donde se describe la baja del Distrito de Adecuación de Tierras de Pequeña Escala "Bonguito" perteneciente a la UTT No. 2 Cartagena donde en el mismo no se cuenta con infraestructura.
</t>
    </r>
  </si>
  <si>
    <r>
      <rPr>
        <b/>
        <sz val="12"/>
        <rFont val="Arial"/>
        <family val="2"/>
      </rPr>
      <t xml:space="preserve">
Nota: </t>
    </r>
    <r>
      <rPr>
        <u/>
        <sz val="12"/>
        <rFont val="Arial"/>
        <family val="2"/>
      </rPr>
      <t xml:space="preserve">Acción reformulada por solicitud de la Secretaría General, realizada a través de memorando 20236000016943 del 4 abril 2023 y con alcance realizado mediante correo electrónico del 28 de abril de 2023.
</t>
    </r>
    <r>
      <rPr>
        <sz val="12"/>
        <rFont val="Arial"/>
        <family val="2"/>
      </rPr>
      <t xml:space="preserve">
De acuerdo a la evidencia aportada el proceso de Gestión Administrativa esta Oficina de Control Interno concluye que:
Respecto con la verificación realizada por la OCI se corroboró la actualización de los procedimientos PR-GAD-003, PR-GAD-005, PR-GAD-006 en el aplicativo Isolucion los dìas 14 de junio y 15 de junio 2022, por lo tanto se considera que la acción propuesta se cumple.
De otra parte, y de acuerdo con la verificación realizada por la Oficina de Control Interno para probar la efectividad de la acción propuesta se requierió lo siguiente:
- Con respecto al literal </t>
    </r>
    <r>
      <rPr>
        <u/>
        <sz val="12"/>
        <rFont val="Arial"/>
        <family val="2"/>
      </rPr>
      <t>a.</t>
    </r>
    <r>
      <rPr>
        <sz val="12"/>
        <rFont val="Arial"/>
        <family val="2"/>
      </rPr>
      <t xml:space="preserve"> El Comité no sesionó durante el primer semestre de la vigencia 2020, y en el literal </t>
    </r>
    <r>
      <rPr>
        <u/>
        <sz val="12"/>
        <rFont val="Arial"/>
        <family val="2"/>
      </rPr>
      <t>c.</t>
    </r>
    <r>
      <rPr>
        <sz val="12"/>
        <rFont val="Arial"/>
        <family val="2"/>
      </rPr>
      <t xml:space="preserve"> Inconsistencias en los soportes documentales de los bienes dados de baja en los Comités celebrados en 2019 y 2020 del hallazgo No. 2 del informe OCI-2021-029, se verificó que:
Se diligenciaron como soportes documentales los formatos F-SAD- 026 Concepto Técnico para baja de bienes devolutivos UTT´s y F-SAD-027 Concepto Técnico para baja de bienes devolutivos Sede Central según lo establecido en el procedimiento PR-GAD-008 numero 6, actividad 1 Solicitud de Baja donde menciona que "</t>
    </r>
    <r>
      <rPr>
        <i/>
        <sz val="12"/>
        <rFont val="Arial"/>
        <family val="2"/>
      </rPr>
      <t xml:space="preserve">Elaborar memorando para solicitar la baja de bienes devolutivos del inventario de la entidad y la depuración de los valores contables. Al memorando deberán adjuntarse los soportes indicados en el numeral 4 “CONDICIONES ESPECIALES” del presente documento" </t>
    </r>
    <r>
      <rPr>
        <sz val="12"/>
        <rFont val="Arial"/>
        <family val="2"/>
      </rPr>
      <t xml:space="preserve">donde dentro de cada uno de estos formatos se describen los conceptos para dar de baja de bienes muebles de las UTT´s, Nivel Central y Distritos de Adecuación de Tierras en la vigencia 2022, los cuales se presentaron  en los Comitès para la Gerencia y Administración de bienes muebles e inmuebles de la ADR llevados a cabo en los meses de junio y diciembre 2022 para su aprobación.
- Con respecto al literal </t>
    </r>
    <r>
      <rPr>
        <u/>
        <sz val="12"/>
        <rFont val="Arial"/>
        <family val="2"/>
      </rPr>
      <t xml:space="preserve">b. </t>
    </r>
    <r>
      <rPr>
        <sz val="12"/>
        <rFont val="Arial"/>
        <family val="2"/>
      </rPr>
      <t xml:space="preserve">Inconsistencias en la cantidad de bienes dados de baja en la Resolución 753 del 30 de octubre de 2019 del hallazgo No. 2 del informe OCI-2021-029, se verificó que:
De acuerdo con los bienes presentandos ante el Comité para la Gerencia y Administración de bienes muebles e inmuebles de la ADR para dar de baja en la vigencia 2022, se tomó como muestra 3 bienes Proyecto Estratégico Triángulo del Tolima, 5 bienes Distrito Adecuación de tierras Ranchería y 4 bienes Distrito Adecuación de Tierras Rio Frio y se validó que los mismos  se encontraron consignados dentro de la base de datos o estatus tomado del aplicativo Apoteosys cn corte a 31 marzo 2023 en estado inactivo y dado de baja el dia 26 mayo 2023 </t>
    </r>
    <r>
      <rPr>
        <i/>
        <sz val="12"/>
        <rFont val="Arial"/>
        <family val="2"/>
      </rPr>
      <t>(Papel de Trabajo - Efectividad Baja Bienes Apoteosys).</t>
    </r>
    <r>
      <rPr>
        <sz val="12"/>
        <rFont val="Arial"/>
        <family val="2"/>
      </rPr>
      <t xml:space="preserve">
Como resultado la Oficina de Control Interno corroboró la efectividad de los controles adoptados al realizar la actualización de los procedimientos PR-GAD-003, PR-GAD-005, PR-GAD-006 dentro del proceso de Gestión Administrativa, por ende se dan por efectivas las acciones 1 y 2.
Asì mismo se corroboró la efectividad de los controles adoptados al realizar los comités para la Gerencia y Administración de bienes muebles e inmuebles de la ADR en la vigencia 2022 y se cuente con los formatos F-SAD-026 Y F-SAD-027 como documentación necesaria para la baja de los bienes, por ende se da por efectiva la acción 3, 4 y 5.
Dado lo anterior, la Oficina de Control Interno considera procedente el cierre del hallazgo.</t>
    </r>
  </si>
  <si>
    <t>2. Socializar los procedimientos al interior de la entidad a través de correo electrónico.</t>
  </si>
  <si>
    <t>Omisión de controles establecidos para la baja de bienes de la entidad</t>
  </si>
  <si>
    <t>3. Incluir en las sesiones del comité, no solamente los bienes a dar de baja por la entidad, sino también aquellas situaciones presentadas con los bienes retirados por el área financiera (ya sea por errores en el cargue del tipo de activo fijo, por siniestros presentados, pérdida y/o falta de bienes, etc.), con el fin de llevar la trazabilidad de todos y cada uno de los bienes de la entidad.</t>
  </si>
  <si>
    <t>Dos Comités en la vigencia</t>
  </si>
  <si>
    <r>
      <rPr>
        <b/>
        <sz val="12"/>
        <rFont val="Arial"/>
        <family val="2"/>
      </rPr>
      <t xml:space="preserve">Junio 2023: </t>
    </r>
    <r>
      <rPr>
        <sz val="12"/>
        <rFont val="Arial"/>
        <family val="2"/>
      </rPr>
      <t>De acuerdo a la evidencia aportada el área de Gestión Administrativa esta Oficina de Control Interno evidenció que:
- Se evidenció el acta No. 001 de la primera sesión ordinaria del Comité para la Gerencia y Administración de bienes muebles e inmuebles de la ADR llevado a cabo el 03 de junio 2022, donde se presentaron los bienes muebles con solicitud para dar de baja a Nivel Central, UTT´s, Distritos de Adecuación de Tierras y Proyectos Estratégicos de la ADR.
- Se evidenció el acta No. 002 de una sesión extraordinaria del Comité para la Gerencia y Administración de bienes muebles e inmuebles de la ADR llevado a cabo el 16 de junio 2022, donde se presentaron los bienes muebles con solicitud para dar de baja a Nivel Central, UTT´s, Distritos de Adecuación de Tierras y Proyectos Estratégicos de la ADR.
- Se evidenció el acta No. 003 de la segunda sesión ordinaria del Comité para la Gerencia y Administración de bienes muebles e inmuebles de la ADR llevado a cabo el 09 de diciembre 2022, donde se aprobó la baja de bienes muebles e inmuebles a Nivel Central, UTT´s, Distritos de Adecuación de Tierras y Proyectos Estratégicos de la ADR.
Respecto con las evidencias aportadas y de acuerdo a lo evidenciado por la Oficina de Control Interno en el seguimiento a junio 2023 se considera que la acción propuesta se cumple.</t>
    </r>
  </si>
  <si>
    <t>Deficiencias en la revisión por parte del comité, a los bienes presentados para dar de baja en la Entidad.</t>
  </si>
  <si>
    <t xml:space="preserve">4. Realizar él envió de los bienes a dar de baja a los miembros del comité, con 5 días hábiles de antelación a la realización del comité, para la evaluación y verificación de la documentación soporte. </t>
  </si>
  <si>
    <t>Dos correos electrónicos con la documentación los bienes a dar de baja</t>
  </si>
  <si>
    <r>
      <rPr>
        <b/>
        <sz val="12"/>
        <rFont val="Arial"/>
        <family val="2"/>
      </rPr>
      <t xml:space="preserve">Junio 2023: </t>
    </r>
    <r>
      <rPr>
        <sz val="12"/>
        <rFont val="Arial"/>
        <family val="2"/>
      </rPr>
      <t>De acuerdo a la evidencia aportada el área de Gestión Administrativa esta Oficina de Control Interno evidenció que:
- Se evidenció que se remitio la documentación de los bienes a dar de baja para el comité de bienes del 16 de junio 2022 a través de correo electrónico del día 14 junio 2022 a los directivos que asisten a este comité.
- Se evidenció que se remitio la documentación de los bienes a dar de baja para el comité de bienes del 09 de diciembre 2022 a través de correo electrónico del día 6 diciembre 2022 a los directivos que asisten a este comité.
Respecto con las evidencias aportadas y de acuerdo a lo evidenciado por la Oficina de Control Interno en el seguimiento a junio 2023 se considera que la acción propuesta se encuentra cumplida.</t>
    </r>
  </si>
  <si>
    <t>Inobservancia de los Lineamientos establecidos en las Resoluciones sobre los comités para la Gerencia y Administración de bienes muebles e inmuebles de la ADR.</t>
  </si>
  <si>
    <t xml:space="preserve">5. Memorando recordando el envió de información establecida en el procedimiento y resoluciones para la baja de bienes a la secretaria general para llevarla al comité de bienes. </t>
  </si>
  <si>
    <t>Memorandos</t>
  </si>
  <si>
    <r>
      <rPr>
        <b/>
        <sz val="12"/>
        <rFont val="Arial"/>
        <family val="2"/>
      </rPr>
      <t xml:space="preserve">Junio 2023: </t>
    </r>
    <r>
      <rPr>
        <sz val="12"/>
        <rFont val="Arial"/>
        <family val="2"/>
      </rPr>
      <t xml:space="preserve">De acuerdo a la evidencia aportada el área de Gestión Administrativa esta Oficina de Control Interno evidenció que:
- Se generó el memorando Nª 20236100019193 del 20 de abril 2023 de asunto </t>
    </r>
    <r>
      <rPr>
        <i/>
        <sz val="12"/>
        <rFont val="Arial"/>
        <family val="2"/>
      </rPr>
      <t>"Lineamientos para la gestión administrativa de los bienes de la Agencia de Desarrollo Rural."</t>
    </r>
    <r>
      <rPr>
        <sz val="12"/>
        <rFont val="Arial"/>
        <family val="2"/>
      </rPr>
      <t xml:space="preserve"> donde se remiten estos lineamientos a Supervisora del Proyecto Estratégico Nacional Río Ranchería para que sean aplicados dentro de este proyecto y así cumplir con la normatividad y procedimiento del ingreso de bienes muebles al inventario de la ADR, Solicitud de Baja de Bienes Muebles, Trámites Administrativos de Bienes y Servicios.
- Se generó el memorando Nª 20236100019203 del 20 de abril 2023 de asunto</t>
    </r>
    <r>
      <rPr>
        <i/>
        <sz val="12"/>
        <rFont val="Arial"/>
        <family val="2"/>
      </rPr>
      <t xml:space="preserve"> "Lineamientos para la gestión administrativa de los bienes de la Agencia de Desarrollo Rural."</t>
    </r>
    <r>
      <rPr>
        <sz val="12"/>
        <rFont val="Arial"/>
        <family val="2"/>
      </rPr>
      <t xml:space="preserve"> donde se remiten estos lineamientos a Supervisor del Proyecto Estratégico Nacional Triangulo del Tolima para que sean aplicados dentro de este proyecto y así cumplir con la normatividad y procedimiento del ingreso de bienes muebles al inventario de la ADR, Solicitud de Baja de Bienes Muebles, Trámites Administrativos de Bienes y Servicios.
- Se generó el memorando Nª 20236100018883 del 19 de abril 2023 de asunto</t>
    </r>
    <r>
      <rPr>
        <i/>
        <sz val="12"/>
        <rFont val="Arial"/>
        <family val="2"/>
      </rPr>
      <t xml:space="preserve"> "Lineamientos para la gestión administrativa de los bienes de la Agencia de Desarrollo Rural." </t>
    </r>
    <r>
      <rPr>
        <sz val="12"/>
        <rFont val="Arial"/>
        <family val="2"/>
      </rPr>
      <t xml:space="preserve">donde se remiten estos lineamientos al Supervisor de los Contratos de AOC No. 755 de 2019, 748 de 2019 y 9292022 de la UTT No. 1 para que sean aplicados dentro de este proyecto y así cumplir con la normatividad y procedimiento del ingreso de bienes muebles al inventario de la ADR, Solicitud de Baja de Bienes Muebles, Trámites Administrativos de Bienes y Servicios.
- Se generó el memorando Nª 20236100018893 del 19 de abril 2023 de asunto </t>
    </r>
    <r>
      <rPr>
        <i/>
        <sz val="12"/>
        <rFont val="Arial"/>
        <family val="2"/>
      </rPr>
      <t xml:space="preserve">"Lineamientos para la gestión administrativa de los bienes de la Agencia de Desarrollo Rural." </t>
    </r>
    <r>
      <rPr>
        <sz val="12"/>
        <rFont val="Arial"/>
        <family val="2"/>
      </rPr>
      <t>donde se remiten estos lineamientos al Supervisor del Contrato de AOC No. 756 de 2019 de la UTT No. 2 para que sean aplicados dentro de este proyecto y así cumplir con la normatividad y procedimiento del ingreso de bienes muebles al inventario de la ADR, Solicitud de Baja de Bienes Muebles, Trámites Administrativos de Bienes y Servicios.
- Se generó el memorando Nª 20236100018903 del 19 de abril 2023 de asunto "Lineamientos para la gestión administrativa de los bienes de la Agencia de Desarrollo Rural." donde se remiten estos lineamientos al Supervisor (E) de los Contratos de AOC No. 525 de 2017, 531 de 2020 y 603 de 2020 de la UTT No. 4 para que sean aplicados dentro de este proyecto y así cumplir con la normatividad y procedimiento del ingreso de bienes muebles al inventario de la ADR, Solicitud de Baja de Bienes Muebles, Trámites Administrativos de Bienes y Servicios.
- Se generó el memorando Nª 20236100018913 del 19 de abril 2023 de asunto</t>
    </r>
    <r>
      <rPr>
        <i/>
        <sz val="12"/>
        <rFont val="Arial"/>
        <family val="2"/>
      </rPr>
      <t xml:space="preserve"> "Lineamientos para la gestión administrativa de los bienes de la Agencia de Desarrollo Rural."</t>
    </r>
    <r>
      <rPr>
        <sz val="12"/>
        <rFont val="Arial"/>
        <family val="2"/>
      </rPr>
      <t xml:space="preserve"> donde se remiten estos lineamientos al Supervisor (E) del Contrato de AOC No. 560 de 2020 de la UTT No. 7 para que sean aplicados dentro de este proyecto y así cumplir con la normatividad y procedimiento del ingreso de bienes muebles al inventario de la ADR, Solicitud de Baja de Bienes Muebles, Trámites Administrativos de Bienes y Servicios.
- Se generó el memorando Nª 20236100018923 del 19 de abril 2023 de asunto </t>
    </r>
    <r>
      <rPr>
        <i/>
        <sz val="12"/>
        <rFont val="Arial"/>
        <family val="2"/>
      </rPr>
      <t>"Lineamientos para la gestión administrativa de los bienes de la Agencia de Desarrollo Rural."</t>
    </r>
    <r>
      <rPr>
        <sz val="12"/>
        <rFont val="Arial"/>
        <family val="2"/>
      </rPr>
      <t xml:space="preserve"> donde se remiten estos lineamientos al Supervisor del Contrato de AOC No. 9112022 de 2022 de la UTT No. 9 para que sean aplicados dentro de este proyecto y así cumplir con la normatividad y procedimiento del ingreso de bienes muebles al inventario de la ADR, Solicitud de Baja de Bienes Muebles, Trámites Administrativos de Bienes y Servicios.
Respecto con las evidencias aportadas y de acuerdo a lo evidenciado por la Oficina de Control Interno en el seguimiento a junio 2023 se considera que la acción propuesta se cumple.</t>
    </r>
  </si>
  <si>
    <t>Deficiencias en la identificación y valor asegurado de los bienes muebles e inmuebles de la Entidad</t>
  </si>
  <si>
    <r>
      <t xml:space="preserve">De acuerdo a la evidencia aportada el proceso de Gestión Administrativa esta Oficina de Control Interno concluye que:
Respecto con la verificación realizada por la OCI se corroboró la actualización de los procedimientos PR-GAD-004 Pkan de Seguros V4, en el aplicativo Isolucion el día 23 de junio 2022, el cual a su vez fue socializado al interior de la ADR,  por lo tanto se considera que se dio cumplimiento a las acciones propuestas.
De otra parte, y de acuerdo con la verificación realizada por la Oficina de Control Interno para probar la efectividad de la acción propuesta se requirió lo siguiente:
- De acuerdo a lo mencionado en el informe OCI-2021-029 la desviación descrita en el hallazgo </t>
    </r>
    <r>
      <rPr>
        <i/>
        <sz val="12"/>
        <rFont val="Arial"/>
        <family val="2"/>
      </rPr>
      <t xml:space="preserve">"Deficiencias en la identificación y valor asegurado de los bienes muebles e inmuebles de la Entidad" </t>
    </r>
    <r>
      <rPr>
        <sz val="12"/>
        <rFont val="Arial"/>
        <family val="2"/>
      </rPr>
      <t>se encontraba enmarcada en la falta de de pòlizas de seguros de los bienes de la ADR por lo tanto se aportó a esta OCI las pólizas Todo Riesgos daños materiales y avalúos aportados por la Secretaría General de las Unidades Técnicas Territoriales de la ADR, Proyectos Estratégicos y bienes de la ADR donde se cuente con su respectivo cubrimiento.
Adicionalmente se evidenciaron las solicitudes de ingresos de bienes muebles del primer trimestre de 2023 allegadas a la Dirección Administrativa correspondientes al Distrito de Adecuación de Tierras RUT y Tucurinca a través de los memorandos Nª 20233510007193 y 20233590009533 , donde esta OCI verificó que estos ingresos se registrarán en al aplicativo Apoteosys en el mismo periodo para mantener actualizado el inventario de la Agencia de Desarrollo Rural</t>
    </r>
    <r>
      <rPr>
        <i/>
        <sz val="12"/>
        <rFont val="Arial"/>
        <family val="2"/>
      </rPr>
      <t xml:space="preserve"> (Papel de Trabajo - Efectividad verificación ingresos Apoteosys) </t>
    </r>
    <r>
      <rPr>
        <sz val="12"/>
        <rFont val="Arial"/>
        <family val="2"/>
      </rPr>
      <t xml:space="preserve">por lo que esto se encuentra alineado a la emisión de 4 Otro sies en lo corrido de la vigencia 2023
Como resultado la Oficina de Control Interno corroboró la efectividad de los controles adoptados al realizar los avalúos y las pólizas de seguros de los bienes asociados a la Agencia de Desarrollo Rural que se encuentran a cargo del proceso de Gestión Administrativa, y por ende considera procedente el cierre del hallazgo.
</t>
    </r>
  </si>
  <si>
    <t>Ausencia de inventarios de bienes devolutivos y consumibles de la Entidad e inobservancia de lineamientos procedimentales para su control (conciliaciones)</t>
  </si>
  <si>
    <t>Omisión del cumplimiento de los lineamientos establecidos.</t>
  </si>
  <si>
    <t>1. Revisar, ajustar y actualizar los procedimientos PR-GAD-005 y PR-GAD-006, teniendo en cuenta la operatividad del proceso frente a los inventarios de bienes devolutivos y consumibles y la realización de conciliaciones contables entre Logística de Bienes Y servicios y Contabilidad, ajustar los controles, actividades, lineamientos y fortalecimiento en las actividades verificación y revisión para el cumplimiento en donde se determine responsable periodicidad y se defina como se realiza la misma, especificando la evidencia que soporte su cumplimiento.</t>
  </si>
  <si>
    <t>Procedimientos actualizados procedimientos  PR-GAD-005 y PR-GAD-006</t>
  </si>
  <si>
    <r>
      <rPr>
        <b/>
        <sz val="12"/>
        <rFont val="Arial"/>
        <family val="2"/>
      </rPr>
      <t xml:space="preserve">Junio 2023: </t>
    </r>
    <r>
      <rPr>
        <sz val="12"/>
        <rFont val="Arial"/>
        <family val="2"/>
      </rPr>
      <t xml:space="preserve">De acuerdo a la evidencia aportada el área de Gestión Administrativa esta Oficina de Control Interno evidenció que:
- En el aplicativo Isolucion se actualizó el procedimiento PR-GAD-005 V6 Inventario de Bienes Devolutivos el día 15 de Junio 2022.
- En el aplicativo Isolucion se actualizó el procedimiento PR-GAD-006 V2 Inventario de Bienes Consumibles el día 15 de Junio 2022.
Respecto con las evidencias aportadas y de acuerdo a lo evidenciado por la Oficina de Control Interno en el seguimiento a junio 2023 se considera que la acción propuesta se cumple.
</t>
    </r>
    <r>
      <rPr>
        <b/>
        <sz val="12"/>
        <rFont val="Arial"/>
        <family val="2"/>
      </rPr>
      <t xml:space="preserve">
Efectividad:</t>
    </r>
    <r>
      <rPr>
        <sz val="12"/>
        <rFont val="Arial"/>
        <family val="2"/>
      </rPr>
      <t xml:space="preserve"> Frente a la efectividad de la acción propuesta la Oficina de Control Interno corroboró que se han implementado los formatos F-SAD-012 y F-SAD-010 descritos en el procedimiento PR-GAD-005 así:
- F-SAD-012 del 15 de febrero 2023 con la entrega de los bienes muebles (Bastón Fibra Carbono, Trípode Ligero, Gps con accesorios) al contratista Diego Fernando Yara Cortés de la Dirección de Adecuación de Tierras.
- F-SAD-012 del 17 de febrero 2023 con la entrega de los bienes muebles (Portátil en ETP, CPU) al funcionario Jose Ricardo Acevedo Solarte de la OTI.
- F-SAD-012 del 16 de febrero 2023 con la entrega de los bienes muebles (GPS) al contratista Angel Andres Hernández Salgado de la Dirección de Adecuación de Tierras.
- F-SAD-012 del 27 de abril 2023 con la entrega de los bienes muebles (3 CPU) al funcionario Jose Ricardo Acevedo Solarte de la OTI.
- F-SAD-012 del 19 de mayo 2023 con la entrega de los bienes muebles (2 CPU) al funcionario Jose Ricardo Acevedo Solarte de la OTI.
- F-SAD-010 del 8 mayo de 2023 con la entrega de bienes asignados (CPU y monitor) a la contratista Johanna Solorzano de Secretaría General
- F-SAD-010 del 2 mayo de 2023 con la entrega de bienes asignados (CPU y monitor) a la funcionaria Onis Johana Fierro Jefe Oficina de Planeación.
- F-SAD-010 del 6 de marzo de 2023 con la entrega de bienes asignados (CPU y monitor) a la contratista Erica Arias de la Oficina Jurídica.
- F-SAD-010 del 6 marzo de 2023 con la entrega de bienes asignados (CPU y monitor) a la contratista Tania Peñafiel de la Dirección Adecuación de Tierras.
-Así mismo se allegó el cronograma de visitas de levantamiento de inventario de las UTT´s y Sede Central de la ADR en la vigencia 2023, incluyendo los Distritos de Adecuación de Tierras.
- Conciliación cuenta contable Propiedad, Planta y Equipo con corte a los meses de enero, febrero, marzo 2023 realizadas los días 24 marzo, 27 abril 2023 respectivamente.</t>
    </r>
  </si>
  <si>
    <r>
      <t xml:space="preserve">
</t>
    </r>
    <r>
      <rPr>
        <b/>
        <sz val="12"/>
        <rFont val="Arial"/>
        <family val="2"/>
      </rPr>
      <t xml:space="preserve">Nota: </t>
    </r>
    <r>
      <rPr>
        <u/>
        <sz val="12"/>
        <rFont val="Arial"/>
        <family val="2"/>
      </rPr>
      <t xml:space="preserve">Acción reformulada por solicitud de la Secretaría General, realizada a través de memorando 20236000016943 del 4 abril 2023 y con alcance realizado mediante correo electrónico del 28 de abril de 2023.
</t>
    </r>
    <r>
      <rPr>
        <sz val="12"/>
        <rFont val="Arial"/>
        <family val="2"/>
      </rPr>
      <t xml:space="preserve">
De acuerdo a la evidencia aportada por el proceso de Gestión Administrativa esta Oficina de Control Interno concluye que:
Para las acciones 1 y 2 se verificó la actualización de los procedimientos PR-GAD-005, PR-GAD-006 en el aplicativo Isolucion el día 15 de junio 2022 con su respectiva socialización, por lo tanto se corrobora el cumplimiento de la acción propuesta. 
Para las acciones 3 y 4 se evidenciò el cronograma aprobado de las visitas a las UTT y Nivel Central de la vigencia 2023 y los resultados generados de estas visitas de enero a mayo 2023, para la validación de los bienes muebles en las distintas áreas de la ADR, por lo que se corrobora el cumplimiento de la acción propuesta.
Para la acción 5 se corroboró la aplicación de los formato F-SAD-010 Entrega y devolución de bienes asignados y el F-SAD 012 Formato de Solicitud, salida y devolución de bienes muebles descritos dentro del procedimiento PR-GAD-005 Inventario de Bienes Devolutivos.
Para la acción 6 se evidenció el pantallazo del repositorio de la Dirección Administrativa carpeta de Inventarios donde se encuentran consolidadas las actividades que se llevan a cabo dentro de esta área y las conciliaciones realizadas entre Logística de Bienes y Servicios y contabilidad
De otra parte, y de acuerdo con la verificación realizada por la Oficina de Control Interno para probar la efectividad de la acción propuesta se verificò:
- Con respecto al literal </t>
    </r>
    <r>
      <rPr>
        <u/>
        <sz val="12"/>
        <rFont val="Arial"/>
        <family val="2"/>
      </rPr>
      <t>a.</t>
    </r>
    <r>
      <rPr>
        <sz val="12"/>
        <rFont val="Arial"/>
        <family val="2"/>
      </rPr>
      <t xml:space="preserve"> Falta de elaboración de conciliaciones por parte del proceso Gestión Administrativa (logística de bienes y servicios) y el área de contabilidad del hallazgo No. 4 del informe OCI-2021-029, se verificó que:
Los soportes de las conciliaciones realizadas de enero a marzo de la vigencia 2023 de la cuenta contable Propiedad, Planta y Equipo donde esta OCI constató que los valores conciliados coincidieran con el valor revelado en los Estados Financieros a 31 marzo 2023</t>
    </r>
    <r>
      <rPr>
        <i/>
        <sz val="12"/>
        <rFont val="Arial"/>
        <family val="2"/>
      </rPr>
      <t xml:space="preserve"> (Papel de Trabajo - Verificación Efectividad EEFF Marzo 2023),</t>
    </r>
    <r>
      <rPr>
        <sz val="12"/>
        <rFont val="Arial"/>
        <family val="2"/>
      </rPr>
      <t xml:space="preserve"> por lo anterior se evidenció una efectividad frente a la causa del hallazgo, no obstante es importante seguir implementando los controles necesarios para que la revelación de los Estados Financieros de los siguientes trimestres de la vigencia 2023 se encuentren revelando la realidad económica de la Agencia de Desarrollo Rural.
- Con respecto al literal </t>
    </r>
    <r>
      <rPr>
        <u/>
        <sz val="12"/>
        <rFont val="Arial"/>
        <family val="2"/>
      </rPr>
      <t>b.</t>
    </r>
    <r>
      <rPr>
        <sz val="12"/>
        <rFont val="Arial"/>
        <family val="2"/>
      </rPr>
      <t xml:space="preserve"> Falta de realización de inventarios de bienes devolutivos vigencia 2019 y 2020 del hallazgo No. 4 del informe OCI-2021-029 , se verificó que:
En la actualización del procedimiento PR-GAD-005 en el numeral 6. Desarrollo, actividad 3. El responsable del centro de costo y/o el jefe de cada dependencia deberá realizar la solicitud del bien que requiera", actividad que se realiza a través del formato F-SAD-012, por lo tanto se aportaron las solicitudes de los bienes devolutivos del primer cuatrimestre de 2023 de las àreas que hayan requerido los mismos durante este periodo.
En la actualización del procedimiento PR-GAD-005 en el numeral 6. Desarrollo  actividad 6, establece: "Alistar y entregar la solicitud o separar el espacio físico. (...). La asignación se realizará de manera individual en la sede central  y para las UTT se realizará la asignación al responsable del centro de costo. Quien  recibe el bien verifica la cantidad, estado del mismo y firma el acta de asignación del  bien (documento que genera el aplicativo Apoteosys) (…)" actividad que se realiza a través del formato F-SAD-010, por lo tanto se aportaron las actas de asignación de bienes del primer cuatrimestre de 2023 de las àreas que hayan requerido los mismos durante este periodo.
Las solicitudes de ingresos de bienes muebles del primer trimestre de 2023 allegadas a la Dirección Administrativa correspondientes al Distrito de Adecuación de Tierras RUT y Tucurinca a través de los memorandos Nª 20233510007193 y 20233590009533, donde esta OCI verificó que estos ingresos se registrarán en al aplicativo Apoteosys en el mismo periodo para mantener actualizado el inventario de la Agencia de Desarrollo Rural (Papel de Trabajo - Efectividad verificación ingresos Apoteosys)
- Adicionalmente se aportó a esta OCI las actas de las visitas que tienen como objetivo </t>
    </r>
    <r>
      <rPr>
        <i/>
        <sz val="12"/>
        <rFont val="Arial"/>
        <family val="2"/>
      </rPr>
      <t>"Realizar la identificación de las necesidades de mantenimiento y adecuación de las Sedes UTT´s N° 2,5,6,7,8,9 y la Sede Central de Bogotá",</t>
    </r>
    <r>
      <rPr>
        <sz val="12"/>
        <rFont val="Arial"/>
        <family val="2"/>
      </rPr>
      <t xml:space="preserve"> donde se evidenciaron las necesidades y mantenimientos que se deben realizar dentro de las mismas.
Como resultado la Oficina de Control Interno corroboró la efectividad de los controles adoptados al realizar la actualización de los procedimientos PR-GAD-005, PR-GAD-006 dentro del proceso de Gestión Administrativa, por ende se dan por efectivas las acciones 1, 2 y 5.
Asì mismo se corroboró la efectividad de los controles adoptados al realizar las visitas a las sedes de la ADR para verificar los mantenimientos requeridos y la priorización de la actividades a realizar, por ende se da por efectiva las acciones 3 y 4.
Por lo anteriormente expuesto, se considera viable el cierre del hallazgo.</t>
    </r>
  </si>
  <si>
    <t xml:space="preserve">2. Socializar los procedimientos al interior de la entidad a través de correo electrónico. </t>
  </si>
  <si>
    <r>
      <rPr>
        <b/>
        <sz val="12"/>
        <rFont val="Arial"/>
        <family val="2"/>
      </rPr>
      <t xml:space="preserve">Junio 2023: </t>
    </r>
    <r>
      <rPr>
        <sz val="12"/>
        <rFont val="Arial"/>
        <family val="2"/>
      </rPr>
      <t>De acuerdo a la evidencia aportada el área de Gestión Administrativa esta Oficina de Control Interno evidenció que:
- Se evidenció la socialización de la actualización de los procedimientos PR-GAD-005, PR-GAD-006 del proceso de Gestión Administrativa a través de cápusla informativa el día 22 de junio a todos los colaboradores de la ADR.
Respecto con las evidencias aportadas y de acuerdo a lo evidenciado por la Oficina de Control Interno en el seguimiento a junio 2023 se considera que la acción propuesta se cumple.</t>
    </r>
  </si>
  <si>
    <t>Inobservancia en la implementación y seguimiento a las actividades de control aplicables a la unidad auditada.</t>
  </si>
  <si>
    <t>3. Definir un cronograma de ejecución de inventarios devolutivos y consumibles, el cual incluya fecha, sede, responsable, tiempo establecido, entre otros aspectos, con el fin de hacer seguimiento a su cumplimiento y garantizar que al final del año se cumpla con el objetivo propuesto</t>
  </si>
  <si>
    <t>Cronograma</t>
  </si>
  <si>
    <r>
      <rPr>
        <b/>
        <sz val="12"/>
        <rFont val="Arial"/>
        <family val="2"/>
      </rPr>
      <t xml:space="preserve">Junio 2023: </t>
    </r>
    <r>
      <rPr>
        <sz val="12"/>
        <rFont val="Arial"/>
        <family val="2"/>
      </rPr>
      <t>De acuerdo a la evidencia aportada el área de Gestión Administrativa esta Oficina de Control Interno evidenció que:
- Se evidenció el cronograma de visitas en las áreas de nivel central, de las UTT de la ADR desglosando el responsable y actividades a realizar, de los meses de junio, julio y agosto 2022.
- Se evidenció el correo de aprobación por parte del Secretario General del día 30 de junio 2022 del cronograma de visitas.
- Se evidenció el correo de aprobación por parte de la Secretaria General del día10 de noviembre 2022 del cronograma de visitas.
Respecto con las evidencias aportadas y de acuerdo a lo evidenciado por la Oficina de Control Interno en el seguimiento a junio 2023 se considera que la acción propuesta se cumple.</t>
    </r>
  </si>
  <si>
    <t xml:space="preserve">4. Reportar trimestral mente al líder administrativo o quien haga sus veces, el avance y/o cumplimiento del cronograma de visitas y las situaciones especiales que se puedan presentar, con el fin de subsanar oportunamente cualquier desviación. </t>
  </si>
  <si>
    <t>Mesa trabajo</t>
  </si>
  <si>
    <r>
      <rPr>
        <b/>
        <sz val="12"/>
        <rFont val="Arial"/>
        <family val="2"/>
      </rPr>
      <t xml:space="preserve">Junio 2023: </t>
    </r>
    <r>
      <rPr>
        <sz val="12"/>
        <rFont val="Arial"/>
        <family val="2"/>
      </rPr>
      <t xml:space="preserve">De acuerdo a la evidencia aportada el área de Gestión Administrativa esta Oficina de Control Interno evidenció que:
- Se allegó el cronograma de visitas de levantamiento de inventario de las UTT´s y Sede Central de la ADR en la vigencia 2023, incluyendo los Distritos de Adecuación de Tierras.
Respecto con las evidencias aportadas y de acuerdo a lo evidenciado por la Oficina de Control Interno en el seguimiento a junio 2023 se considera que la acción propuesta se cumple.
</t>
    </r>
    <r>
      <rPr>
        <b/>
        <sz val="12"/>
        <rFont val="Arial"/>
        <family val="2"/>
      </rPr>
      <t xml:space="preserve">
Efectividad: </t>
    </r>
    <r>
      <rPr>
        <sz val="12"/>
        <rFont val="Arial"/>
        <family val="2"/>
      </rPr>
      <t>Frente a la efectividad de la acción propuesta la Oficina de Control Interno corroboró que se han realizado visitas a las UTT´s y a las áreas a nivel central así:
- Acta de visita a la UTT Nª 9 Popayán con el objetivo "Realizar la identificación de las necesidades de mantenimiento y adecuación de las Sede de la UTT No. 9 - Popayán." del 9-10 febrero 2023, donde se hace inspección de los espacios y el mantenimiento requeridos de los mismos.
-Acta de visita a la UTT Nª 11 Neiva con el objetivo "Realizar la identificación de las necesidades de mantenimiento y adecuación de las Sede de la UTT No. 11 - Neiva" del 6-7 febrero 2023, donde se hace inspección de los espacios y el mantenimiento requeridos de los mismos.
- Acta de visita a la UTT Nª 5 Medellin on el objetivo "Realizar la identificación de las necesidades de mantenimiento y adecuación de las Sede de la UTT No. 5 Medellin." del 16-17 febrero 2023, donde se hace inspección de los espacios y el mantenimiento requeridos de los mismos.
- Acta de visita a la UTT Nª 6 Manizales on el objetivo "Realizar la identificación de las necesidades de mantenimiento y adecuación de las Sede de la UTT No. 6 Manizales." del 14-15 febrero 2023, donde se hace inspección de los espacios y el mantenimiento requeridos de los mismos.
- Acta de visita a la UTT Nª 2 Cartagena con el objetivo "Realizar la identificación de las necesidades de mantenimiento y adecuación de las Sede de la UTT No. 2 Cartagena." del 27 de febrero 2023, donde se hace inspección de los espacios y el mantenimiento requeridos de los mismos.
- Acta de visita a la UTT Nª 8 Ibague con el objetivo "Realizar la identificación de las necesidades de mantenimiento y adecuación de las Sede de la UTT No. 8 Ibague." del 01 marzo 2023, donde se hace inspección de los espacios y el mantenimiento requeridos de los mismos.
- Acta de visita a la Sede Central con el objetivo "Realizar la identificación de las necesidades de mantenimiento y adecuación de la Sede Central - Bogotá" del 06 marzo 2023, donde se hace inspección de los espacios y el mantenimiento requeridos de los mismos.</t>
    </r>
  </si>
  <si>
    <t>5. Implementar un formato  que permita cruzar el inventario físico con el registro que se tiene de los bienes de la entidad, donde no solo se verifique la existencia sino su estado actual</t>
  </si>
  <si>
    <t>Formato</t>
  </si>
  <si>
    <r>
      <rPr>
        <b/>
        <sz val="12"/>
        <rFont val="Arial"/>
        <family val="2"/>
      </rPr>
      <t xml:space="preserve">Junio 2023: </t>
    </r>
    <r>
      <rPr>
        <sz val="12"/>
        <rFont val="Arial"/>
        <family val="2"/>
      </rPr>
      <t xml:space="preserve">De acuerdo a la evidencia aportada el área de Gestión Administrativa esta Oficina de Control Interno evidenció que:
- Se evidenció el formato F-SAD-010 Entrega y devolución de bienes asignados y el formato F-SAD 012 Formato de Solicitud, salida y devolución de bienes muebles descritos dentro del procedimiento PR-GAD-005 Inventario de Bienes Devolutivos
</t>
    </r>
    <r>
      <rPr>
        <sz val="12"/>
        <color theme="1"/>
        <rFont val="Arial"/>
        <family val="2"/>
      </rPr>
      <t xml:space="preserve">- Se realizó la mesa de trabajo donde se llevo a cabo la conciliación el día 6 marzo 2023 de las partidas de Propiedad, Planta y Equipo de la ADR con corte a 31 de diciembre de 2022 donde estuvieron presentes los contratistas de la Dirección Administrativa, el contador de la ADR y una contratista de la Dirección Financiera, y se conciliaron saldos de las cuentas de Terrenos, construcciones, edificaciones, maquinaria y equipo, muebles y enseres, equipos de comunicación, equipos de transporte, propiedad, planta y equipo en cesión, y su respectiva depreación y deterioro, así mismo se realizó la conciliación de las partidas de las cuentas de orden reflejadas en los Estados Financieros de la Agencia Desarrollo Rural con corte a diciembre 2022.
</t>
    </r>
    <r>
      <rPr>
        <sz val="12"/>
        <rFont val="Arial"/>
        <family val="2"/>
      </rPr>
      <t xml:space="preserve">
Respecto con las evidencias aportadas y de acuerdo a lo evidenciado por la Oficina de Control Interno en el seguimiento a junio 2023 se considera que esta acción propuesta se cumple.
</t>
    </r>
    <r>
      <rPr>
        <b/>
        <sz val="12"/>
        <rFont val="Arial"/>
        <family val="2"/>
      </rPr>
      <t xml:space="preserve">
Efectividad: </t>
    </r>
    <r>
      <rPr>
        <sz val="12"/>
        <rFont val="Arial"/>
        <family val="2"/>
      </rPr>
      <t xml:space="preserve"> Frente a la efectividad de la acción propuesta la Oficina de Control Interno corroboró que se realizaron las siguientes conciliaciones suscritas a través de actas de reunión así:
- Conciliación cuenta contable Propiedad, Planta y Equipo con corte a los meses de enero, febrero, marzo 2023 realizadas los días 24 marzo, 27 abril 2023 respectivamente.</t>
    </r>
  </si>
  <si>
    <t>6. Implementar una carpeta dentro del repositorio (SHARE POINT) de la secretaria general, donde se guarden las conciliaciones realizadas entre Logística de Bienes y Servicios y contabilidad</t>
  </si>
  <si>
    <t>Deficiencias en la realidad jurídica de los bienes inmuebles de la Entidad</t>
  </si>
  <si>
    <t>Insuficiencia de personal durante las vigencias 2019 y 2020.</t>
  </si>
  <si>
    <t>1. En la planeación de recursos 2022 tener en cuenta la contratación de los profesionales encargados de realizar el control y seguimiento al estado jurídico de los bienes inmuebles de la entidad.</t>
  </si>
  <si>
    <t>Contratación de los profesionales vigencia 2022</t>
  </si>
  <si>
    <t>Secretario General</t>
  </si>
  <si>
    <r>
      <rPr>
        <b/>
        <sz val="12"/>
        <rFont val="Arial"/>
        <family val="2"/>
      </rPr>
      <t>Mayo 2022:</t>
    </r>
    <r>
      <rPr>
        <sz val="12"/>
        <rFont val="Arial"/>
        <family val="2"/>
      </rPr>
      <t xml:space="preserve"> Esta Oficina de Control Interno evidenció que se realizó la contratación de estos profesional como apoyo a la Secretaría General, se corroboró lo anterior en la revisión de los objetos de los contratos publicados en SECOP II donde estos son:
1.  Prestar sus servicios profesionales en la Secretaría General para la creación, actualización y supervisión de los procedimientos que permitan la adquisición, almacenamiento, custodia, mantenimiento y baja de los bienes que hagan o puedan ser parte de los activos de la entidad, de conformidad con las obligaciones específicas correspondientes.
2. Prestar sus servicios profesionales en la Secretaría General apoyando la gestión jurídica y administrativa de los bienes necesarios para el normal funcionamiento de la entidad, ubicados en la Sede Central, en las Unidades Técnicas Territoriales, en los Distritos de Adecuación de Tierras y en los Proyectos Estratégicos Nacionales, de conformidad con las obligaciones específicas correspondientes.
3. Prestar sus servicios profesionales en la Secretaría General apoyando las actividades, gestiones y procedimientos que permitan verificar el estado jurídico, la existencia de obligaciones y la titularidad de los derechos de propiedad de los bienes muebles e inmuebles que integran los activos de la entidad, en atención al proyecto de inversión y de conformidad con las obligaciones específicas correspondientes.
Respecto con las evidencias aportadas y de acuerdo a lo evidenciado por la Oficina de Control Interno en el seguimiento a mayo 2022 se considera que la acción propuesta se cumple.</t>
    </r>
  </si>
  <si>
    <r>
      <rPr>
        <b/>
        <sz val="12"/>
        <rFont val="Arial"/>
        <family val="2"/>
      </rPr>
      <t xml:space="preserve">
Nota:</t>
    </r>
    <r>
      <rPr>
        <b/>
        <u/>
        <sz val="12"/>
        <rFont val="Arial"/>
        <family val="2"/>
      </rPr>
      <t xml:space="preserve"> </t>
    </r>
    <r>
      <rPr>
        <u/>
        <sz val="12"/>
        <rFont val="Arial"/>
        <family val="2"/>
      </rPr>
      <t>Acción reformulada por solicitud de la Secretaría General, realizada a través de memorando 20236000016943 del 4 abril 2023 y con alcance realizado mediante correo electrónico del 28 de abril de 2023</t>
    </r>
    <r>
      <rPr>
        <sz val="12"/>
        <rFont val="Arial"/>
        <family val="2"/>
      </rPr>
      <t>.
De acuerdo a la evidencia aportada la Secretaría General esta Oficina de Control Interno concluye que:
- Se corroboró que en la vigencia 2022 se suscribieron tres (3) contratos de los profesionales adscritos a la Dirección Administrativa contratados con funciones para la creación, actualización y supervisión de los procedimientos que permitan la adquisición, almacenamiento, custodia, mantenimiento y baja de los bienes que hagan o puedan ser parte de los activos de la entidad, de conformidad con las obligaciones específicas correspondientes.
- Se corroboró que se creó una herramienta de control llamada</t>
    </r>
    <r>
      <rPr>
        <i/>
        <sz val="12"/>
        <rFont val="Arial"/>
        <family val="2"/>
      </rPr>
      <t xml:space="preserve"> "Base de Datos bienes inmuebles"</t>
    </r>
    <r>
      <rPr>
        <sz val="12"/>
        <rFont val="Arial"/>
        <family val="2"/>
      </rPr>
      <t xml:space="preserve"> donde se describe la información básica del predio, información catastral del predio, datos jurìdicos del predio e información adicional del predio, que permiten conocer el estado actual de cada predio asociados a los Distritos de Adecuación de Tierras de la ADR.
- Se evidenció el cronograma de actividades de la verificación registral para visitar los Distritos de Adecuación de Tierras de enero a diciembre de la vigencia 2022, como actividad principal a desarrollar "Adelantar la verificación registral de los bienes inmuebles de propiedad de la Agencia de Desarrollo Rural ADR, con el fin de verificar las situaciones jurídicas que sobre los mismos se puedan presentar." 
Por lo tanto de acuerdo con las verificaciones realizadas se corrobora el cumplimiento de la acción propuesta.
De otra parte, y de acuerdo con la verificación realizada por la Oficina de Control Interno para probar la efectividad de la acción propuesta se corroboró:
- La generación de la herramienta de control aplicada a los Distritos de Adecuación de Tierras Chicamocha, RUT, Santa Lucia, La Doctrina y los Proyectos Estratégicos Ranchería, Triàngulo del Tolima, Tesalia Paicol, donde se encuentra registrada la verificación registral de los bienes inmuebles de propiedad de la Agencia de Desarrollo Rural ADR, 
Adicionalmente es imortante mencionar que la Secretaría General a través del memorando Nª 20236000016943 del 4 abril 2023 acotan que </t>
    </r>
    <r>
      <rPr>
        <i/>
        <sz val="12"/>
        <rFont val="Arial"/>
        <family val="2"/>
      </rPr>
      <t xml:space="preserve">"Esta Acción se propone sea modificada, teniendo en cuenta que no es relevante para la efectividad del hallazgo y, como está formulada podría trascender el ámbito de competencias de la Secretaría General, teniendo en cuenta que está dirigida a un saneamiento predial, y que no corresponde a una de las obligaciones de la Secretaría de conformidad con lo dispuesto en el Decreto 2364 de 2015." </t>
    </r>
    <r>
      <rPr>
        <sz val="12"/>
        <rFont val="Arial"/>
        <family val="2"/>
      </rPr>
      <t>respecto a lo manifestado por esta dirección la Oficina de Control Interno considera dar cumplimiento a las acciones propuestas y dar por cerrado el hallazgo, ya que tambièn las acciones propuestas para atacar la causa  del hallazgo, dentro de la competencia de la Secretaría General, se encuentran alineadas y cumplidas a suplir la observación planteada dentro del mismo.</t>
    </r>
  </si>
  <si>
    <t>Falta de los lineamientos para el control y seguimiento a bienes inmuebles de la entidad.</t>
  </si>
  <si>
    <t>2. Diseñar una herramienta que le permita a la Secretaría General facilitar el 
seguimiento del estado jurídico de los inmuebles que hacen parte de su 
inventario de activos.</t>
  </si>
  <si>
    <t>Herramienta de control</t>
  </si>
  <si>
    <t xml:space="preserve">Líder administrativo </t>
  </si>
  <si>
    <r>
      <rPr>
        <b/>
        <sz val="12"/>
        <rFont val="Arial"/>
        <family val="2"/>
      </rPr>
      <t xml:space="preserve">Junio 2023: </t>
    </r>
    <r>
      <rPr>
        <sz val="12"/>
        <rFont val="Arial"/>
        <family val="2"/>
      </rPr>
      <t xml:space="preserve">De acuerdo a la evidencia aportada el área de Gestión Administrativa esta Oficina de Control Interno evidenció que: 
- Se creó la herramienta de control llamada "Base de Datos bienes inmuebles" donde se describe la información básica del predio, infromación catastral del predio, datos jurìdicos del predio e información adicional del predio, que permiten conocer el estado actual de cada predio asociados a los Distritos de Adecuación de Tierras de la ADR; Respecto con las evidencias aportadas y de acuerdo a lo evidenciado por la Oficina de Control Interno en el seguimiento a junio 2022 se considera que la acción propuesta se cumple.
</t>
    </r>
    <r>
      <rPr>
        <b/>
        <sz val="12"/>
        <rFont val="Arial"/>
        <family val="2"/>
      </rPr>
      <t xml:space="preserve">
Efectividad</t>
    </r>
    <r>
      <rPr>
        <sz val="12"/>
        <rFont val="Arial"/>
        <family val="2"/>
      </rPr>
      <t>: Frente a la efectividad de la acción propuesta la Oficina de Control Interno corroboró que se ha diligenciado el formato establecido para el control del estado juridico de los predios adcsritos a los Distritosde Adecuación de Tierras de la ADR así:
- Herramienta de control con el listado de 160 predios asociados al Distrito de Adecuación de Tierras Chicamocha con los campos diligenciados asociados a la información básica del predio, infromación catastral del predio, datos jurìdicos del predio e información adicional del predio.
- Herramienta de control con el listado de 32 predios asociados al Proyecto Estratégico Ranchería con los campos diligenciados asociados a la información básica del predio, infromación catastral del predio, datos jurìdicos del predio e información adicional del predio.
- Herramienta de control con el listado de 3 predios asociados al Proyecto Estratégico Tesalía Paicol con los campos diligenciados asociados a la información básica del predio, infromación catastral del predio, datos jurìdicos del predio e información adicional del predio.
- Herramienta de control con el listado de 29 predios asociados al Distrito de Adecuación de Tierras Santa Lucía con los campos diligenciados asociados a la información básica del predio, infromación catastral del predio, datos jurìdicos del predio e información adicional del predio.
- Herramienta de control con el listado de 7 predios asociados al Proyecto Estratégico Triángulo del Tolima con los campos diligenciados asociados a la información básica del predio, infromación catastral del predio, datos jurìdicos del predio e información adicional del predio.
- Herramienta de control con el listado de 203 predios asociados al Distrito de Adecuación de Tierras RUT con los campos diligenciados asociados a la información básica del predio, infromación catastral del predio, datos jurìdicos del predio e información adicional del predio.
- Herramienta de control con el listado de 36 predios asociados al Distrito de Adecuación de Tierras La Doctrina con los campos diligenciados asociados a la información básica del predio, infromación catastral del predio, datos jurìdicos del predio e información adicional del predio.</t>
    </r>
  </si>
  <si>
    <t>Falta de control y seguimiento a los requerimientos y solicitudes de gestión que se han remitido por la Secretaría General a otras áreas de la entidad.</t>
  </si>
  <si>
    <t>3. Definir un cronograma de verificación registral de los inmuebles con el fin de revisar las situaciones jurídicas que sobre los mismos se puedan presentar.</t>
  </si>
  <si>
    <t>Cronograma de verificación registral de los inmuebles de propiedad de la Agencia de Desarrollo Rural – ADR</t>
  </si>
  <si>
    <t>Líder administrativo</t>
  </si>
  <si>
    <r>
      <rPr>
        <b/>
        <sz val="12"/>
        <rFont val="Arial"/>
        <family val="2"/>
      </rPr>
      <t>Junio 2023:</t>
    </r>
    <r>
      <rPr>
        <sz val="12"/>
        <rFont val="Arial"/>
        <family val="2"/>
      </rPr>
      <t xml:space="preserve"> De acuerdo a la evidencia aportada el área de Gestión Administrativa esta Oficina de Control Interno evidenció que: 
- Se estableció el cronograma de actividades de la verificación registral para visitar los Distritos de Adecuación de Tierras de enero a diciembre de la vigencia 2022, como actividad principal a desarrollar </t>
    </r>
    <r>
      <rPr>
        <i/>
        <sz val="12"/>
        <rFont val="Arial"/>
        <family val="2"/>
      </rPr>
      <t xml:space="preserve">"Adelantar la verificación registral de los bienes inmuebles de propiedad de la Agencia de Desarrollo Rural ADR, con el fin de verificar las situaciones jurídicas que sobre los mismos se puedan presentar." 
</t>
    </r>
    <r>
      <rPr>
        <sz val="12"/>
        <rFont val="Arial"/>
        <family val="2"/>
      </rPr>
      <t>Respecto con las evidencias aportadas y de acuerdo a lo evidenciado por la Oficina de Control Interno en el seguimiento a junio 2022 se considera que la acción propuesta se cumple.</t>
    </r>
  </si>
  <si>
    <t>4. Producto de la revisión remitir los oficios y memorandos a la dependencia encargada para el apoyo de las acciones jurídicas y administrativas a que hubiere lugar.</t>
  </si>
  <si>
    <t>Remisión de memorandos de solicitud de saneamiento a las áreas correspondientes.</t>
  </si>
  <si>
    <r>
      <rPr>
        <b/>
        <sz val="12"/>
        <rFont val="Arial"/>
        <family val="2"/>
      </rPr>
      <t>Junio 2023:</t>
    </r>
    <r>
      <rPr>
        <sz val="12"/>
        <rFont val="Arial"/>
        <family val="2"/>
      </rPr>
      <t xml:space="preserve"> De acuerdo a la evidencia aportada el área de Gestión Administrativa esta Oficina de Control Interno evidenció que: 
- Se emitiò el memorando Nª 20226100081402 del 8 noviembre 2022 de asunto "Verificación del alcance juridico de las actas Incoder en liquidación No. 0017 y 0059 de 2016 en transferencia de predios a favor de la ADRy de la ANT" enviado a la Agencia Nacional de Tierras.
- Respuestas por parte de la Agencia Nacional de Tierras a través de memorando Nª 20224301618641 del 13 diciembre 2022 donde hace alcance al estudio de los titulos de los predios pertenencientes a esta entidad que se encuentrana nombre de la ADR.
- Se emitieeron memorandos Nª 20226000034603, 20226000020123, 20226100021313 y 20226100036873 donde se realizan distintas solicitudes sobre documentos adicionales (escrituras y cédulas catastrales de los predios de la ADR) donde estos servian de insumo para la recopilación e identificación registral de los mismos.
- Se emitió el memorando Nª 20226100024893 del 01 julio 2022 de asunto</t>
    </r>
    <r>
      <rPr>
        <i/>
        <sz val="12"/>
        <rFont val="Arial"/>
        <family val="2"/>
      </rPr>
      <t xml:space="preserve"> "Remisión de Insumo - Proceso de Cobro Coactivo adelantado por la Secretaría de Hacienda del municipio de Toca (Boyacá)"</t>
    </r>
    <r>
      <rPr>
        <sz val="12"/>
        <rFont val="Arial"/>
        <family val="2"/>
      </rPr>
      <t xml:space="preserve"> enviado a la Jefe de la Oficina Jurídica.
- Se emitieron distintos requerimiento a través de correos electrònicos solicitando a distintas entidades pùblicas documentación de 
Respecto con las evidencias aportadas y de acuerdo a lo evidenciado por la Oficina de Control Interno en el seguimiento a junio 2022 se considera que la acción propuesta se cumple.
</t>
    </r>
  </si>
  <si>
    <t>Incumplimiento de lineamientos procedimentales para la adecuación y mantenimiento de la infraestructura física de las sedes de la Entidad</t>
  </si>
  <si>
    <t xml:space="preserve">1. Revisar, ajustar y actualizar el procedimiento PR-GAD-001, correspondiente al proceso “Gestión Administrativa” teniendo en cuenta la operatividad del proceso en lo referente a la identificación, priorización y ejecución de necesidades y la normatividad vigente aplicable; ajustar los controles y lineamientos en donde, se establezca responsable, periodicidad, se defina como se va a realizar la actividad y la evidencia que soporte su cumplimiento. </t>
  </si>
  <si>
    <t xml:space="preserve">Procedimiento PR-GAD-001 actualizado </t>
  </si>
  <si>
    <r>
      <rPr>
        <b/>
        <sz val="12"/>
        <rFont val="Arial"/>
        <family val="2"/>
      </rPr>
      <t xml:space="preserve">
Junio 2023</t>
    </r>
    <r>
      <rPr>
        <sz val="12"/>
        <rFont val="Arial"/>
        <family val="2"/>
      </rPr>
      <t xml:space="preserve">: De acuerdo a la evidencia aportada el área de Gestión Administrativa esta Oficina de Control Interno evidenció que:
- En el aplicativo Isolucion se actualizó el procedimiento PR-GAD-001 V3 Adecuación y Mantenimiento de la Infraestructura Física el día 15 de Junio 2022.
Respecto con las evidencias aportadas y de acuerdo a lo evidenciado por la Oficina de Control Interno en el seguimiento a junio 2023 se considera que la acción propuesta se cumple.
</t>
    </r>
    <r>
      <rPr>
        <b/>
        <sz val="12"/>
        <rFont val="Arial"/>
        <family val="2"/>
      </rPr>
      <t xml:space="preserve">Efectividad: </t>
    </r>
    <r>
      <rPr>
        <sz val="12"/>
        <rFont val="Arial"/>
        <family val="2"/>
      </rPr>
      <t>Frente a la efectividad de la acción propuesta la Oficina de Control Interno corroboró que se han realizado visitas a las UTT´s y a las áreas a nivel central así:
- Acta de visita a la UTT Nª 9 Popayán con el objetivo</t>
    </r>
    <r>
      <rPr>
        <i/>
        <sz val="12"/>
        <rFont val="Arial"/>
        <family val="2"/>
      </rPr>
      <t xml:space="preserve"> "Realizar la identificación de las necesidades de mantenimiento y adecuación de las Sede de la UTT No. 9 - Popayán." </t>
    </r>
    <r>
      <rPr>
        <sz val="12"/>
        <rFont val="Arial"/>
        <family val="2"/>
      </rPr>
      <t>del 9-10 febrero 2023, donde se hace inspección de los espacios y el mantenimiento requeridos de los mismos.
-Acta de visita a la UTT Nª 11 Neiva con el objetivo</t>
    </r>
    <r>
      <rPr>
        <i/>
        <sz val="12"/>
        <rFont val="Arial"/>
        <family val="2"/>
      </rPr>
      <t xml:space="preserve"> "Realizar la identificación de las necesidades de mantenimiento y adecuación de las Sede de la UTT No. 11 - Neiva"</t>
    </r>
    <r>
      <rPr>
        <sz val="12"/>
        <rFont val="Arial"/>
        <family val="2"/>
      </rPr>
      <t xml:space="preserve"> del 6-7 febrero 2023, donde se hace inspección de los espacios y el mantenimiento requeridos de los mismos.
- Acta de visita a la UTT Nª 5 Medellin on el objetivo </t>
    </r>
    <r>
      <rPr>
        <i/>
        <sz val="12"/>
        <rFont val="Arial"/>
        <family val="2"/>
      </rPr>
      <t xml:space="preserve">"Realizar la identificación de las necesidades de mantenimiento y adecuación de las Sede de la UTT No. 5 Medellin." </t>
    </r>
    <r>
      <rPr>
        <sz val="12"/>
        <rFont val="Arial"/>
        <family val="2"/>
      </rPr>
      <t>del 16-17 febrero 2023, donde se hace inspección de los espacios y el mantenimiento requeridos de los mismos.
- Acta de visita a la UTT Nª 6 Manizales on el objetivo "</t>
    </r>
    <r>
      <rPr>
        <i/>
        <sz val="12"/>
        <rFont val="Arial"/>
        <family val="2"/>
      </rPr>
      <t>Realizar la identificación de las necesidades de mantenimiento y adecuación de las Sede de la UTT No. 6 Manizales."</t>
    </r>
    <r>
      <rPr>
        <sz val="12"/>
        <rFont val="Arial"/>
        <family val="2"/>
      </rPr>
      <t xml:space="preserve"> del 14-15 febrero 2023, donde se hace inspección de los espacios y el mantenimiento requeridos de los mismos.
- Acta de visita a la UTT Nª 2 Cartagena con el objetivo </t>
    </r>
    <r>
      <rPr>
        <i/>
        <sz val="12"/>
        <rFont val="Arial"/>
        <family val="2"/>
      </rPr>
      <t>"Realizar la identificación de las necesidades de mantenimiento y adecuación de las Sede de la UTT No. 2 Cartagena."</t>
    </r>
    <r>
      <rPr>
        <sz val="12"/>
        <rFont val="Arial"/>
        <family val="2"/>
      </rPr>
      <t xml:space="preserve"> del 27 de febrero 2023, donde se hace inspección de los espacios y el mantenimiento requeridos de los mismos.
- Acta de visita a la UTT Nª 8 Ibague con el objetivo "</t>
    </r>
    <r>
      <rPr>
        <i/>
        <sz val="12"/>
        <rFont val="Arial"/>
        <family val="2"/>
      </rPr>
      <t xml:space="preserve">Realizar la identificación de las necesidades de mantenimiento y adecuación de las Sede de la UTT No. 8 Ibague." </t>
    </r>
    <r>
      <rPr>
        <sz val="12"/>
        <rFont val="Arial"/>
        <family val="2"/>
      </rPr>
      <t xml:space="preserve">del 01 marzo 2023, donde se hace inspección de los espacios y el mantenimiento requeridos de los mismos.
- Acta de visita a la Sede Central con el objetivo </t>
    </r>
    <r>
      <rPr>
        <i/>
        <sz val="12"/>
        <rFont val="Arial"/>
        <family val="2"/>
      </rPr>
      <t xml:space="preserve">"Realizar la identificación de las necesidades de mantenimiento y adecuación de la Sede Central - Bogotá" </t>
    </r>
    <r>
      <rPr>
        <sz val="12"/>
        <rFont val="Arial"/>
        <family val="2"/>
      </rPr>
      <t>del 06 marzo 2023, donde se hace inspección de los espacios y el mantenimiento requeridos de los mismos.</t>
    </r>
  </si>
  <si>
    <r>
      <t xml:space="preserve">
De acuerdo a la evidencia aportada el área de Gestión Administrativa esta Oficina de Control Interno concluye que:
Respecto con la verificación realizada por la OCI se corroboró la actualización del procedimientos PR-GAD-001 en el aplicativo Isolucion el día 15 de junio 2022 por lo tanto se considera que la accion propuesta se cumple. 
De otra parte, y de acuerdo con la verificación realizada por la Oficina de Control Interno para probar la efectividad de la acción propuesta se requirió lo siguiente:
-Con respecto al literal a.iteral </t>
    </r>
    <r>
      <rPr>
        <i/>
        <sz val="12"/>
        <rFont val="Arial"/>
        <family val="2"/>
      </rPr>
      <t xml:space="preserve">a. Deficiencias en la identificación y priorización de necesidades de adecuación y mantenimiento </t>
    </r>
    <r>
      <rPr>
        <sz val="12"/>
        <rFont val="Arial"/>
        <family val="2"/>
      </rPr>
      <t>y</t>
    </r>
    <r>
      <rPr>
        <i/>
        <sz val="12"/>
        <rFont val="Arial"/>
        <family val="2"/>
      </rPr>
      <t xml:space="preserve"> b. Falta de oportunidad en la ejecución de adecuaciones y mantenimientos en la Entidad,</t>
    </r>
    <r>
      <rPr>
        <sz val="12"/>
        <rFont val="Arial"/>
        <family val="2"/>
      </rPr>
      <t xml:space="preserve"> se verificó lo siguiente:</t>
    </r>
    <r>
      <rPr>
        <i/>
        <sz val="12"/>
        <rFont val="Arial"/>
        <family val="2"/>
      </rPr>
      <t xml:space="preserve">
</t>
    </r>
    <r>
      <rPr>
        <sz val="12"/>
        <rFont val="Arial"/>
        <family val="2"/>
      </rPr>
      <t xml:space="preserve">Las actas de las visitas que tienen como objetivo </t>
    </r>
    <r>
      <rPr>
        <i/>
        <sz val="12"/>
        <rFont val="Arial"/>
        <family val="2"/>
      </rPr>
      <t xml:space="preserve">"Realizar la identificación de las necesidades de mantenimiento y adecuación de las Sedes UTT´s N° 2,5,6,7,8,9 y la Sede Central de Bogotá." </t>
    </r>
    <r>
      <rPr>
        <sz val="12"/>
        <rFont val="Arial"/>
        <family val="2"/>
      </rPr>
      <t>donde se evidenciaron las necesidades y mantenimientos que se deben realizar dentro de las mismas.</t>
    </r>
    <r>
      <rPr>
        <i/>
        <sz val="12"/>
        <rFont val="Arial"/>
        <family val="2"/>
      </rPr>
      <t xml:space="preserve">
</t>
    </r>
    <r>
      <rPr>
        <sz val="12"/>
        <rFont val="Arial"/>
        <family val="2"/>
      </rPr>
      <t xml:space="preserve">
Adicionalmente se aportó como evidencia el cronograma aprobado de las visitas a las UTT y Nivel Central de la vigencia 2023 y los resultados generados de estas visitas de enero a mayo 2023, para la validación de los bienes muebles en las distintas áreas de la ADR.
No obstante como complemento de la verificación de la efectividad de este hallazgo se tendrá en cuenta que a partir de la ejecución de la actividad </t>
    </r>
    <r>
      <rPr>
        <i/>
        <sz val="12"/>
        <rFont val="Arial"/>
        <family val="2"/>
      </rPr>
      <t xml:space="preserve">"Realizar las obras de adecuación y reparaciones de las  sedes donde adelanta su operación la Agencia de Desarrollo Rural" </t>
    </r>
    <r>
      <rPr>
        <sz val="12"/>
        <rFont val="Arial"/>
        <family val="2"/>
      </rPr>
      <t xml:space="preserve"> consignada dentro del Plan de Acción 2023 de la cual es responsable la Dirección Administrativa donde con la misma se probará efectividad el hallazgo Nª 7 del informe OCI-2021-029 será coroborada con el cumplimiento del 100% de la ejecución de las mismas al final de la vigencia 2023.
</t>
    </r>
    <r>
      <rPr>
        <b/>
        <sz val="12"/>
        <rFont val="Arial"/>
        <family val="2"/>
      </rPr>
      <t>Seguimiento Julio 2025:</t>
    </r>
    <r>
      <rPr>
        <sz val="12"/>
        <rFont val="Arial"/>
        <family val="2"/>
      </rPr>
      <t xml:space="preserve">
A través del informe OCI-2025-005 Auditoría Evaluación de la Gestión Institucional por Dependencias a 31 de diciembre de 2024, fue posible corroborar que la oficina Gestión Administrativa alcanzó la meta del 100% proyectada para los indicadores denominados  Infraestructura de la Agencia de Desarrollo Rural mantenida y  Trámites de Pago Integrados en Klic, por lo tanto, se corrobora la efectividad de los controles adoptados.</t>
    </r>
  </si>
  <si>
    <t>2. Socializar el procedimiento al interior de la entidad a través de correo electrónico.
Con los directores de la UTT o sus delegados realizar mesa de trabajo para socializarles el procedimiento haciendo énfasis en el formato de priorización y en las actividades de control relacionadas con la misma.</t>
  </si>
  <si>
    <t>Correo electrónico
Acta de reunión y registro de asistencia.</t>
  </si>
  <si>
    <t xml:space="preserve">31/05/2022
    06/06/2023    
</t>
  </si>
  <si>
    <t xml:space="preserve">Richard Rangel Vergel     
</t>
  </si>
  <si>
    <r>
      <t xml:space="preserve">
</t>
    </r>
    <r>
      <rPr>
        <b/>
        <sz val="12"/>
        <rFont val="Arial"/>
        <family val="2"/>
      </rPr>
      <t xml:space="preserve">Junio 2023: </t>
    </r>
    <r>
      <rPr>
        <sz val="12"/>
        <rFont val="Arial"/>
        <family val="2"/>
      </rPr>
      <t>De acuerdo a la evidencia aportada el área de Gestión Administrativa esta Oficina de Control Interno evidenció que:
- Se evidenció la socialización de la actualización del procedimiento PR-GAD-001 del proceso de Gestión Administrativa difundida a través de cápsula informativa el día 28 de junio 2022 a todos los colaboradores de la ADR.
Respecto a las evidencias aportadas y de acuerdo con lo evidenciado por la Oficina de Control Interno en el seguimiento a junio 2023 se considera que la acción se encuentra en estado incumplida - vencida, ya que como meta se relaciona la generación del acta de reunión y registro de asistencia de la mesa de trabajo, y socialización del procedimiento con los directores de las UTT y/o su delegados</t>
    </r>
  </si>
  <si>
    <t>Falta de documentación de las actividades realizadas.</t>
  </si>
  <si>
    <t>3. Compilar la documentación definida como evidencia en cada una de las actividades realizadas del cumplimiento las mismas, con el fin de soportar la gestión realizada, esto mediante el suministro y actualización de la información en el repositorio (SharePoint) donde se conserve la documentación del cumplimiento del procedimiento.</t>
  </si>
  <si>
    <t>Carpeta creada (SharePoint – Secretaría General) y actualizada de forma bimestral</t>
  </si>
  <si>
    <t xml:space="preserve">31/05/2022
           06/06/2023                                                      </t>
  </si>
  <si>
    <t xml:space="preserve">Richard Rangel Vergel         </t>
  </si>
  <si>
    <r>
      <rPr>
        <b/>
        <sz val="12"/>
        <color theme="1"/>
        <rFont val="Arial"/>
        <family val="2"/>
      </rPr>
      <t xml:space="preserve">
Junio 2023: </t>
    </r>
    <r>
      <rPr>
        <sz val="12"/>
        <color theme="1"/>
        <rFont val="Arial"/>
        <family val="2"/>
      </rPr>
      <t xml:space="preserve">De acuerdo a la evidencia aportada el área de Gestión Administrativa esta Oficina de Control Interno evidenció que:
- Se evidenció el pantallazo del repositorio de la Dirección Administrativa donde se encuentran consolidadas las actividades que se llevan a cabo respecto a la adecuación y mantenimiento de la infraestructura física de las sedes de la Entidad.
Respecto con las evidencias aportadas y de acuerdo a lo evidenciado por la Oficina de Control Interno en el seguimiento a junio 2023 se considera que la acción propuesta se cumple.
</t>
    </r>
    <r>
      <rPr>
        <b/>
        <sz val="12"/>
        <color theme="1"/>
        <rFont val="Arial"/>
        <family val="2"/>
      </rPr>
      <t xml:space="preserve">Efectividad: </t>
    </r>
    <r>
      <rPr>
        <sz val="12"/>
        <color theme="1"/>
        <rFont val="Arial"/>
        <family val="2"/>
      </rPr>
      <t>Frente a la efectividad de la acción propuesta la Oficina de Control Interno corroboró que se han realizado visitas a las UTT´s y a las áreas a nivel central así:
- Acta de visita a la UTT Nª 9 Popayán con el objetivo "Realizar la identificación de las necesidades de mantenimiento y adecuación de las Sede de la UTT No. 9 - Popayán." del 9-10 febrero 2023, donde se hace inspección de los espacios y el mantenimiento requeridos de los mismos.
-Acta de visita a la UTT Nª 11 Neiva con el objetivo "Realizar la identificación de las necesidades de mantenimiento y adecuación de las Sede de la UTT No. 11 - Neiva" del 6-7 febrero 2023, donde se hace inspección de los espacios y el mantenimiento requeridos de los mismos.
- Acta de visita a la UTT Nª 5 Medellin on el objetivo "Realizar la identificación de las necesidades de mantenimiento y adecuación de las Sede de la UTT No. 5 Medellin." del 16-17 febrero 2023, donde se hace inspección de los espacios y el mantenimiento requeridos de los mismos.
- Acta de visita a la UTT Nª 6 Manizales on el objetivo "Realizar la identificación de las necesidades de mantenimiento y adecuación de las Sede de la UTT No. 6 Manizales." del 14-15 febrero 2023, donde se hace inspección de los espacios y el mantenimiento requeridos de los mismos.
- Acta de visita a la UTT Nª 2 Cartagena con el objetivo "Realizar la identificación de las necesidades de mantenimiento y adecuación de las Sede de la UTT No. 2 Cartagena." del 27 de febrero 2023, donde se hace inspección de los espacios y el mantenimiento requeridos de los mismos.
- Acta de visita a la UTT Nª 8 Ibague con el objetivo "Realizar la identificación de las necesidades de mantenimiento y adecuación de las Sede de la UTT No. 8 Ibague." del 01 marzo 2023, donde se hace inspección de los espacios y el mantenimiento requeridos de los mismos.
- Acta de visita a la Sede Central con el objetivo "Realizar la identificación de las necesidades de mantenimiento y adecuación de la Sede Central - Bogotá" del 06 marzo 2023, donde se hace inspección de los espacios y el mantenimiento requeridos de los mismos.</t>
    </r>
  </si>
  <si>
    <r>
      <rPr>
        <b/>
        <sz val="12"/>
        <rFont val="Arial"/>
        <family val="2"/>
      </rPr>
      <t xml:space="preserve">
Junio 2023: </t>
    </r>
    <r>
      <rPr>
        <sz val="12"/>
        <rFont val="Arial"/>
        <family val="2"/>
      </rPr>
      <t>De acuerdo a la evidencia aportada el proceso de Gestión Administrativa esta Oficina de Control Interno concluye que:
- Dentro del repositorio Sharepoint del proceso de Gestión Administrativa donde se encuentran consolidadas las actividades que se llevan a cabo respecto a la adecuación y mantenimiento de la infraestructura física de las sedes de la Entidad, por lo que se corrobora el cumplimiento de la acción propuesta.
De otra parte, y de acuerdo con la verificación realizada por la Oficina de Control Interno para probar la efectividad de la acción propuesta se requiere lo siguiente:
- De acuerdo a lo mencionado en el informe OCI-2021-029 la desviación descrita en el hallazgo en el literal a. Deficiencias en la identificación y priorización de necesidades de adecuación y mantenimiento y b. Falta de oportunidad en la ejecución de adecuaciones y mantenimientos en la Entidad por lo tanto se aportó a esta OCI las actas de las visitas que tienen como objetivo Realizar la identificación de las necesidades de mantenimiento y adecuación de las Sedes UTT´s N° 2,5,6,7,8,9 y la Sede Central de Bogotá.
- Adicionalmente se aportó como evidencia el cronograma aprobado de las visitas a las UTT y Nivel Central de la vigencia 2023 y los resultados generados de estas visitas de enero a mayo 2023, para la validación de los bienes muebles en las distintas áreas de la ADR.
Por lo anteriorse corroboró la efectividad de los controles adoptados al realizar las visitas a las sedes de la ADR para verificar los mantenimientos requeridos y la priorización de la actividades a realizar, por ende se da por efectiva la acción  3.</t>
    </r>
  </si>
  <si>
    <t>Inconsistencias en los reportes de avance de ejecución del Plan de Acción 2021</t>
  </si>
  <si>
    <t>31/05/2022
06/06/2023
14/07/2025</t>
  </si>
  <si>
    <t>Richard Rangel Vergel
Carolina Saavedra Manco</t>
  </si>
  <si>
    <r>
      <rPr>
        <b/>
        <sz val="12"/>
        <rFont val="Arial"/>
        <family val="2"/>
      </rPr>
      <t xml:space="preserve">Junio 2023: </t>
    </r>
    <r>
      <rPr>
        <sz val="12"/>
        <rFont val="Arial"/>
        <family val="2"/>
      </rPr>
      <t xml:space="preserve">De acuerdo a la evidencia aportada el área de Gestión Administrativa esta Oficina de Control Interno evidenció que:
- Se remitiò a través de correo electrònico del día 29 marzo 2023 a los Lìderes proceso la solicitud del reporte y seguimiento del Plan de Acción 2023 del cual es responsable el proceso de Gestión Administrativa con periodicidad del 1 trimestre 2023.
- Se remitiò a través de correo electrònico del día 26 de mayo 2023 a los Lìderes proceso la solicitud del reporte y seguimiento del Plan de Acción 2023 del cual es responsable el proceso de Gestión Administrativa.
Respecto con las evidencias aportadas y de acuerdo a lo evidenciado por la Oficina de Control Interno en el seguimiento a junio 2023 se considera que la acción propuesta se cumple.
</t>
    </r>
    <r>
      <rPr>
        <b/>
        <sz val="12"/>
        <rFont val="Arial"/>
        <family val="2"/>
      </rPr>
      <t>Seguimiento julio 2025:</t>
    </r>
    <r>
      <rPr>
        <sz val="12"/>
        <rFont val="Arial"/>
        <family val="2"/>
      </rPr>
      <t xml:space="preserve">
Al verificar el informe OCI-2025-005 Auditoría Evaluación de la Gestión Institucional por Dependencias a 31 de diciembre de 2024, se determinó que los siguientes indicadores del área de Gestión Administrativa, reportaron un cumplimiento del 100%:
 -Infraestructura de la Agencia de Desarrollo Rural mantenida
 -Trámites de Pago Integrados en Klic
Frente a los soportes suministrados por el proceso y a la verificación del cumplimiento del Plan de Acción, se determina que la acción es cumplida-efectiva</t>
    </r>
  </si>
  <si>
    <r>
      <t xml:space="preserve">De acuerdo a la evidencia aportada el área de Gestión Administrativa esta Oficina de Control Interno concluye que:
- Se generaron los correos electrònicos en los meses de marzo y mayo 2023 sobre del reporte y seguimiento del Plan de Acción 2023 hacia la Lìder Administrativa de la ADR, por lo que se corrobora el cumplimiento de la acción propuesta.
Se realizó la verificación y se corrobora el cumplimiento de la acción propuesta y la meta, No obstante, se verificarà la efectividad por parte de la OCI hasta el final de la vigencia 2023 donde se evidencie el cumplimiento de las actividades plasmadas por parte del Proceso de Gestión Administrativa en el aplicativo Isolucion y estas evidencias se tendràn en cuenta en el próximo seguimiento que se realice por parte de la Oficina de Control Interno
</t>
    </r>
    <r>
      <rPr>
        <b/>
        <sz val="12"/>
        <rFont val="Arial"/>
        <family val="2"/>
      </rPr>
      <t xml:space="preserve">
Seguimiento Julio 2025:</t>
    </r>
    <r>
      <rPr>
        <sz val="12"/>
        <rFont val="Arial"/>
        <family val="2"/>
      </rPr>
      <t xml:space="preserve">
A través del informe OCI-2025-005 Auditoría Evaluación de la Gestión Institucional por Dependencias a 31 de diciembre de 2024, fue posible corroborar que la oficina Gestión Administrativa alcanzó la meta proyectada para los indicadores denominados  Infraestructura de la Agencia de Desarrollo Rural mantenida y  Trámites de Pago Integrados en Klic, por lo tanto, se corrobora la efectividad de los controles adoptados.</t>
    </r>
  </si>
  <si>
    <t>AUDITORÍA VIGENCIA 2021 (INFORME OCI-2023-029)</t>
  </si>
  <si>
    <t>Debilidades y/o deficiencias en las gestiones de asignación, administración y control de bienes devolutivos</t>
  </si>
  <si>
    <r>
      <t xml:space="preserve">Plan de mejoramiento reformulado por solicitud realziada mediante memorando 20246000104203 del 17 de diciembre de 2024
</t>
    </r>
    <r>
      <rPr>
        <sz val="12"/>
        <rFont val="Arial"/>
        <family val="2"/>
      </rPr>
      <t xml:space="preserve">
</t>
    </r>
    <r>
      <rPr>
        <b/>
        <sz val="12"/>
        <rFont val="Arial"/>
        <family val="2"/>
      </rPr>
      <t xml:space="preserve">Seguimiento 2024: </t>
    </r>
    <r>
      <rPr>
        <sz val="12"/>
        <rFont val="Arial"/>
        <family val="2"/>
      </rPr>
      <t>Teniendo en cuenta que no se remitio evidendia de cumplimiento de  las acciones y metas propuestas, esta oficina sugiere la verificación del plan de mejoramiento propuesto de tal forma que se reformule por acciones tendientes a atacar la causa raiz del hallazgo dado que han pasado dos vigencias sin aportar avances significativos.</t>
    </r>
  </si>
  <si>
    <t>17/12/2024
14/07/2025</t>
  </si>
  <si>
    <t>Maria Paula Urquijo
Carolina Saavedra Manco</t>
  </si>
  <si>
    <r>
      <rPr>
        <b/>
        <sz val="12"/>
        <rFont val="Arial"/>
        <family val="2"/>
      </rPr>
      <t>Seguimiento diciembre 2024:</t>
    </r>
    <r>
      <rPr>
        <sz val="12"/>
        <rFont val="Arial"/>
        <family val="2"/>
      </rPr>
      <t xml:space="preserve"> No se remitio información de cumplimiento para verificación de acción y meta propuesta, por o anterior no se otorga avance cuantitativo y se mantiene la acción como incumplida vencida.
</t>
    </r>
    <r>
      <rPr>
        <b/>
        <sz val="12"/>
        <rFont val="Arial"/>
        <family val="2"/>
      </rPr>
      <t xml:space="preserve">
Seguimiento julio 2025
</t>
    </r>
    <r>
      <rPr>
        <sz val="12"/>
        <rFont val="Arial"/>
        <family val="2"/>
      </rPr>
      <t>Al respecto la dependencia de Gestión Administrativa aportó acta de inicio de la Orden de Compra No. 121845 del 14 de diciembre de 2023, cuyo objeto hace alusión a Adquirir el Licenciamiento, Configuración, Migración, Soporte, Capacitación y Actualización de un software de nómina y un software de inventario, para la Agencia de Desarrollo Rural.
Por lo anterior, la oficina de Control Interno determina el cumplimiento de la acción propuesta por la oficina de Gestión Administrativa.</t>
    </r>
    <r>
      <rPr>
        <b/>
        <sz val="12"/>
        <color rgb="FFFF0000"/>
        <rFont val="Arial"/>
        <family val="2"/>
      </rPr>
      <t xml:space="preserve">
</t>
    </r>
    <r>
      <rPr>
        <b/>
        <sz val="12"/>
        <rFont val="Arial"/>
        <family val="2"/>
      </rPr>
      <t xml:space="preserve">Efectividad: </t>
    </r>
    <r>
      <rPr>
        <sz val="12"/>
        <rFont val="Arial"/>
        <family val="2"/>
      </rPr>
      <t xml:space="preserve"> Frente a la efectividad de la acción se solicitó a Secretaría General mediante correo electrónico institucional el aporte de la salida de bienes de consumo del mes de julio, quienes respondieron así: </t>
    </r>
    <r>
      <rPr>
        <i/>
        <sz val="12"/>
        <rFont val="Arial"/>
        <family val="2"/>
      </rPr>
      <t xml:space="preserve">"Esta información también se puede corroborar con los soportes que se entregaron para el reporte de austeridad el día 4 de agosto de la presente vigencia.".  </t>
    </r>
    <r>
      <rPr>
        <sz val="12"/>
        <rFont val="Arial"/>
        <family val="2"/>
      </rPr>
      <t xml:space="preserve">
Al respecto se procedió a verificar la información suministrada, identificando el formato Movimiento de Almacén por Mes correspondiente al periodo desde el 4 de enero de 2025 hasta el 30 de junio de 2025, en el cual se detallan los productos entregados, la cantidad y el valor.  
En cuanto al manejo de bienes devolutivos, se procedió a verificar la compra de elementos de oficina en el mes de abril de 2025, en la que se observó factura electrónica de venta CRE-4986 por un total de $418.916.494,81, a fin de validar el ingreso de los elementos en el aplicativo SEVEN,  se verificó el movimiento de inventarios del 22 de abril de 2025 en el cual se registró el ingreso de los elementos de oficina, al respecto se observó el ingreso de escritorios, sillas, superficies planas y cajoneras.  En cuanto a la cantidad de cajoneras registradas en la factura y en el ingreso en el aplicativo SEVEN,  se observó que las cantidades ingresadas no coincidían con la factura, por lo tanto, se procedió a indagar a Secretaría General sobre dicha diferencia, quienes justificaron de la siguiente manera:
</t>
    </r>
    <r>
      <rPr>
        <i/>
        <sz val="12"/>
        <rFont val="Arial"/>
        <family val="2"/>
      </rPr>
      <t xml:space="preserve">
"De acuerdo a la consulta realizada vía WhatsApp por parte de la OCI con el enlace de la Secretaria General @Monica Marcela Monje Patarroyo y luego por llamada telefónica con el suscrito, me permito enviar por este medio la explicación dada a la editora Carolina Saavedra con respecto al hallazgo OCI-2019-015 hallazgo 1. 
Que de acuerdo con el ingreso No. 52 de la factura No. CRE-4986, realizado en el aplicativo de inventarios SEVEN ERP el pasado 22 de abril del 2025:
se procedió con la conformación de 145 escritorios conformados por el ítem 5 "superficie recta de 1.20m x 0.60m x 30mm y el ítem 8 "cajonera archivador metálico".
 se procedió con la conformación de 10 escritorios conformados por el ítem 6 "superficie en L de 1.60 m + 0.30m x 0.60m x 0.30 mm" y el ítem 8 "cajonera archivador metálico".
se procedió con la conformación de 6 escritorios conformados por el ítem 7 "Escritorio directivo de 2.20 M X 0.90M X 30 MM y el ítem 8 "cajonera archivador metálico".
De acuerdo a lo anterior se registró un total de 161 escritorios conformados por superficies y cajoneras de la factura CRE-4986, y se registraron 13 cajoneras metálicas individuales las cuales fueron adquiridas por el grupo de mantenimiento como un backup para el arreglo o conformación de nuevos espacios de almacenamiento. 
Por último el ítem 11 de la factura CRE-4986 "pata metálica para escritorio" fue registrado como un elemento de consumo. 
Adjunto la factura y los respectivos ingresos en el aplicativo de inventarios SEVEN ERP."</t>
    </r>
    <r>
      <rPr>
        <sz val="12"/>
        <rFont val="Arial"/>
        <family val="2"/>
      </rPr>
      <t xml:space="preserve">
Teniendo en cuenta lo informado se logró corroborar que los elementos adquiridos fueron ingresados al aplicativo SEVEN, por lo tanto, se determina la acción como cumplida-efectiva.
</t>
    </r>
  </si>
  <si>
    <r>
      <t xml:space="preserve">Plan de mejoramiento reformulado por solicitud realziada mediante memorando 20246000104203 del 17 de diciembre de 2024
</t>
    </r>
    <r>
      <rPr>
        <sz val="12"/>
        <rFont val="Arial"/>
        <family val="2"/>
      </rPr>
      <t xml:space="preserve">
</t>
    </r>
    <r>
      <rPr>
        <b/>
        <sz val="12"/>
        <rFont val="Arial"/>
        <family val="2"/>
      </rPr>
      <t xml:space="preserve">Seguimiento 2024: </t>
    </r>
    <r>
      <rPr>
        <sz val="12"/>
        <rFont val="Arial"/>
        <family val="2"/>
      </rPr>
      <t xml:space="preserve">Teniendo en cuenta que no se remitio evidendia de cumplimiento de  las acciones y metas propuestas, esta oficina sugiere la verificación del plan de mejoramiento propuesto de tal forma que se reformule por acciones tendientes a atacar la causa raiz del hallazgo dado que han pasado dos vigencias sin aportar avances significativos.
</t>
    </r>
    <r>
      <rPr>
        <b/>
        <sz val="12"/>
        <rFont val="Arial"/>
        <family val="2"/>
      </rPr>
      <t xml:space="preserve">
Seguimiento 2025</t>
    </r>
    <r>
      <rPr>
        <sz val="12"/>
        <rFont val="Arial"/>
        <family val="2"/>
      </rPr>
      <t xml:space="preserve">: El proceso aportó los soportes requeridos para el cumplimiento de la acción.  Mediante correo electrónico institucional se solicitó información a fin de corroborar efectividad.
</t>
    </r>
    <r>
      <rPr>
        <b/>
        <sz val="12"/>
        <rFont val="Arial"/>
        <family val="2"/>
      </rPr>
      <t xml:space="preserve">
Efectividad: </t>
    </r>
    <r>
      <rPr>
        <sz val="12"/>
        <rFont val="Arial"/>
        <family val="2"/>
      </rPr>
      <t>A fin de corroborar efectividad se procedió a validar el funcionamiento del aplicativo SEVEN contrastando una factura de compra con el registro de ingreso de los elementos de oficina, validando que los elementos fueron ingresos de acuerdo con el precio y cantidad adquirido.  Por lo tanto, las acciones fueron efectivas.</t>
    </r>
  </si>
  <si>
    <t>17/12/2024
14/07/2026</t>
  </si>
  <si>
    <r>
      <t xml:space="preserve">Seguimiento diciembre 2024: </t>
    </r>
    <r>
      <rPr>
        <sz val="12"/>
        <rFont val="Arial"/>
        <family val="2"/>
      </rPr>
      <t>No se remitio información de cumplimiento para verificación de acción y meta propuesta, por o anterior no se otorga avance cuantitativo y se mantiene la acción como incumplida vencida.</t>
    </r>
    <r>
      <rPr>
        <b/>
        <sz val="12"/>
        <rFont val="Arial"/>
        <family val="2"/>
      </rPr>
      <t xml:space="preserve">
Seguimiento julio 2025:
</t>
    </r>
    <r>
      <rPr>
        <sz val="12"/>
        <rFont val="Arial"/>
        <family val="2"/>
      </rPr>
      <t xml:space="preserve">Frente a la presente acción, la dependencia Gestión Administrativa remitió los siguientes documentos: 
-Archivo denominado "Capacitación" el cual corresponde a una captura de pantalla del personal que asistió a la capacitación
-Archivo denominado "Capacitación y divulgación del procedimiento de baja PR-GAD-008" hace referencia al correo electrónico remitido el día 28 de noviembre de 2024 con la programación de la capacitación.
-Presentación procedimiento de baja
-Solicitud coordinación capacitación
La información aportada determina el cumplimiento de la acción propuesta.
</t>
    </r>
    <r>
      <rPr>
        <b/>
        <sz val="12"/>
        <rFont val="Arial"/>
        <family val="2"/>
      </rPr>
      <t xml:space="preserve">
Efectividad: </t>
    </r>
    <r>
      <rPr>
        <sz val="12"/>
        <rFont val="Arial"/>
        <family val="2"/>
      </rPr>
      <t xml:space="preserve"> Frente a la efectividad de la acción se solicitó a Secretaría General mediante correo electrónico institucional el aporte de la salida de bienes de consumo del mes de julio, quienes respondieron así:</t>
    </r>
    <r>
      <rPr>
        <i/>
        <sz val="12"/>
        <rFont val="Arial"/>
        <family val="2"/>
      </rPr>
      <t xml:space="preserve"> "Esta información también se puede corroborar con los soportes que se entregaron para el reporte de austeridad el día 4 de agosto de la presente vigencia.".  </t>
    </r>
    <r>
      <rPr>
        <sz val="12"/>
        <rFont val="Arial"/>
        <family val="2"/>
      </rPr>
      <t xml:space="preserve">
Al respecto se procedió a verificar la información suministrada, identificando el formato Movimiento de Almacén por Mes correspondiente al periodo desde el 4 de enero de 2025 hasta el 30 de junio de 2025, en el cual se detallan los productos entregados, la cantidad y el valor.  
En cuanto al manejo de bienes devolutivos, se procedió a verificar la compra de elementos de oficina en el mes de abril de 2025, en la que se observó factura electrónica de venta CRE-4986 por un total de $418.916.494,81, a fin de validar el ingreso de los elementos en el aplicativo SEVEN,  se verificó el movimiento de inventarios del 22 de abril de 2025 en el cual se registró el ingreso de los elementos de oficina, al respecto se observó el ingreso de escritorios, sillas, superficies planas y cajoneras.  En cuanto a la cantidad de cajoneras registradas en la factura y en el ingreso en el aplicativo SEVEN,  se observó que las cantidades ingresadas no coincidían con la factura, por lo tanto, se procedió a indagar a Secretaría General sobre dicha diferencia, quienes justificaron de la siguiente manera:
</t>
    </r>
    <r>
      <rPr>
        <i/>
        <sz val="12"/>
        <rFont val="Arial"/>
        <family val="2"/>
      </rPr>
      <t>"De acuerdo a la consulta realizada vía WhatsApp por parte de la OCI con el enlace de la Secretaria General @Monica Marcela Monje Patarroyo y luego por llamada telefónica con el suscrito, me permito enviar por este medio la explicación dada a la editora Carolina Saavedra con respecto al hallazgo OCI-2019-015 hallazgo 1. 
Que de acuerdo con el ingreso No. 52 de la factura No. CRE-4986, realizado en el aplicativo de inventarios SEVEN ERP el pasado 22 de abril del 2025:
se procedió con la conformación de 145 escritorios conformados por el ítem 5 "superficie recta de 1.20m x 0.60m x 30mm y el ítem 8 "cajonera archivador metálico".
 se procedió con la conformación de 10 escritorios conformados por el ítem 6 "superficie en L de 1.60 m + 0.30m x 0.60m x 0.30 mm" y el ítem 8 "cajonera archivador metálico".
se procedió con la conformación de 6 escritorios conformados por el ítem 7 "Escritorio directivo de 2.20 M X 0.90M X 30 MM y el ítem 8 "cajonera archivador metálico".
De acuerdo a lo anterior se registró un total de 161 escritorios conformados por superficies y cajoneras de la factura CRE-4986, y se registraron 13 cajoneras metálicas individuales las cuales fueron adquiridas por el grupo de mantenimiento como un backup para el arreglo o conformación de nuevos espacios de almacenamiento. 
Por último el ítem 11 de la factura CRE-4986 "pata metálica para escritorio" fue registrado como un elemento de consumo. 
Adjunto la factura y los respectivos ingresos en el aplicativo de inventarios SEVEN ERP."</t>
    </r>
    <r>
      <rPr>
        <sz val="12"/>
        <rFont val="Arial"/>
        <family val="2"/>
      </rPr>
      <t xml:space="preserve">
Teniendo en cuenta lo informado se logró corroborar que los elementos adquiridos fueron ingresados al aplicativo SEVEN, por lo tanto, se determina la acción como cumplida-efectiva.
</t>
    </r>
    <r>
      <rPr>
        <b/>
        <sz val="12"/>
        <rFont val="Arial"/>
        <family val="2"/>
      </rPr>
      <t xml:space="preserve">
</t>
    </r>
  </si>
  <si>
    <r>
      <t xml:space="preserve">Plan de mejoramiento reformulado por solicitud realziada mediante memorando 20246000104203 del 17 de diciembre de 2024
</t>
    </r>
    <r>
      <rPr>
        <sz val="12"/>
        <rFont val="Arial"/>
        <family val="2"/>
      </rPr>
      <t xml:space="preserve">
</t>
    </r>
    <r>
      <rPr>
        <b/>
        <sz val="12"/>
        <rFont val="Arial"/>
        <family val="2"/>
      </rPr>
      <t xml:space="preserve">Seguimiento 2024: </t>
    </r>
    <r>
      <rPr>
        <sz val="12"/>
        <rFont val="Arial"/>
        <family val="2"/>
      </rPr>
      <t xml:space="preserve">Teniendo en cuenta que no se remitio evidendia de cumplimiento de  las acciones y metas propuestas, esta oficina sugiere la verificación del plan de mejoramiento propuesto de tal forma que se reformule por acciones tendientes a atacar la causa raiz del hallazgo dado que han pasado dos vigencias sin aportar avances significativos.
</t>
    </r>
    <r>
      <rPr>
        <b/>
        <sz val="12"/>
        <rFont val="Arial"/>
        <family val="2"/>
      </rPr>
      <t xml:space="preserve">
Seguimiento 2025</t>
    </r>
    <r>
      <rPr>
        <sz val="12"/>
        <rFont val="Arial"/>
        <family val="2"/>
      </rPr>
      <t xml:space="preserve">: El proceso aportó los soportes requeridos para el cumplimiento de la acción.  Mediante correo electrónico institucional se solicitó información a fin de corroborar efectividad.
</t>
    </r>
    <r>
      <rPr>
        <b/>
        <sz val="12"/>
        <rFont val="Arial"/>
        <family val="2"/>
      </rPr>
      <t xml:space="preserve">
Efectividad:</t>
    </r>
    <r>
      <rPr>
        <sz val="12"/>
        <rFont val="Arial"/>
        <family val="2"/>
      </rPr>
      <t xml:space="preserve"> A fin de corroborar efectividad se procedió a validar el funcionamiento del aplicativo SEVEN contrastando una factura de compra con el registro de ingreso de los elementos de oficina, validando que los elementos fueron ingresos de acuerdo con el precio y cantidad adquirido.  Por lo tanto, las acciones fueron efectivas.</t>
    </r>
  </si>
  <si>
    <t>Incorrección en el cálculo de la depreciación contable de los activos de la entidad y ausencia de avalúos en bienes muebles</t>
  </si>
  <si>
    <t>Debilidades en la parametrización y/o cargue de información del Sistema de control de inventarios, que no permita un adecuado cálculo de los aspectos requeridos.</t>
  </si>
  <si>
    <t>1. Gestionar desde la Secretaria General la adquisición de un aplicativo de inventario</t>
  </si>
  <si>
    <t>1. Contrato de adquisición del aplicativo.</t>
  </si>
  <si>
    <t>Gestión Administrativa (Secretaria General)</t>
  </si>
  <si>
    <r>
      <rPr>
        <b/>
        <sz val="12"/>
        <rFont val="Arial"/>
        <family val="2"/>
      </rPr>
      <t xml:space="preserve">Seguimiento diciembre 2024: </t>
    </r>
    <r>
      <rPr>
        <sz val="12"/>
        <rFont val="Arial"/>
        <family val="2"/>
      </rPr>
      <t>No se remitio información de cumplimiento para verificación de acción y meta propuesta, por o anterior no se otorga avance cuantitativo y se mantiene la acción como incumplida vencida.</t>
    </r>
    <r>
      <rPr>
        <b/>
        <sz val="12"/>
        <rFont val="Arial"/>
        <family val="2"/>
      </rPr>
      <t xml:space="preserve">
Seguimiento julio 2025
</t>
    </r>
    <r>
      <rPr>
        <sz val="12"/>
        <rFont val="Arial"/>
        <family val="2"/>
      </rPr>
      <t xml:space="preserve">Al respecto la dependencia de Gestión Administrativa aportó acta de inicio de la Orden de Compra No. 121845 del 14 de diciembre de 2023, cuyo objeto hace alusión a Adquirir el Licenciamiento, Configuración, Migración, Soporte, Capacitación y Actualización de un software de nómina y un software de inventario, para la Agencia de Desarrollo Rural.
Por lo anterior, la oficina de Control Interno determina el cumplimiento de la acción propuesta por la oficina de Gestión Administrativa.
</t>
    </r>
    <r>
      <rPr>
        <b/>
        <sz val="12"/>
        <color rgb="FFFF0000"/>
        <rFont val="Arial"/>
        <family val="2"/>
      </rPr>
      <t xml:space="preserve">
</t>
    </r>
    <r>
      <rPr>
        <b/>
        <sz val="12"/>
        <rFont val="Arial"/>
        <family val="2"/>
      </rPr>
      <t xml:space="preserve">Efectividad: </t>
    </r>
    <r>
      <rPr>
        <sz val="12"/>
        <rFont val="Arial"/>
        <family val="2"/>
      </rPr>
      <t xml:space="preserve"> Frente a la efectividad de la acción se solicitó a Secretaría General mediante correo electrónico institucional el aporte de la salida de bienes de consumo del mes de julio, quienes respondieron así: </t>
    </r>
    <r>
      <rPr>
        <i/>
        <sz val="12"/>
        <rFont val="Arial"/>
        <family val="2"/>
      </rPr>
      <t xml:space="preserve">"Esta información también se puede corroborar con los soportes que se entregaron para el reporte de austeridad el día 4 de agosto de la presente vigencia.".  </t>
    </r>
    <r>
      <rPr>
        <sz val="12"/>
        <rFont val="Arial"/>
        <family val="2"/>
      </rPr>
      <t xml:space="preserve">
Al respecto se procedió a verificar la información suministrada, identificando el formato Movimiento de Almacén por Mes correspondiente al periodo desde el 4 de enero de 2025 hasta el 30 de junio de 2025, en el cual se detallan los productos entregados, la cantidad y el valor.  
En cuanto al manejo de bienes devolutivos, se procedió a verificar la compra de elementos de oficina en el mes de abril de 2025, en la que se observó factura electrónica de venta CRE-4986 por un total de $418.916.494,81, a fin de validar el ingreso de los elementos en el aplicativo SEVEN,  se verificó el movimiento de inventarios del 22 de abril de 2025 en el cual se registró el ingreso de los elementos de oficina, al respecto se observó el ingreso de escritorios, sillas, superficies planas y cajoneras.  En cuanto a la cantidad de cajoneras registradas en la factura y en el ingreso en el aplicativo SEVEN,  se observó que las cantidades ingresadas no coincidían con la factura, por lo tanto, se procedió a indagar a Secretaría General sobre dicha diferencia, quienes justificaron de la siguiente manera:
</t>
    </r>
    <r>
      <rPr>
        <i/>
        <sz val="12"/>
        <rFont val="Arial"/>
        <family val="2"/>
      </rPr>
      <t>"De acuerdo a la consulta realizada vía WhatsApp por parte de la OCI con el enlace de la Secretaria General @Monica Marcela Monje Patarroyo y luego por llamada telefónica con el suscrito, me permito enviar por este medio la explicación dada a la editora Carolina Saavedra con respecto al hallazgo OCI-2019-015 hallazgo 1. 
Que de acuerdo con el ingreso No. 52 de la factura No. CRE-4986, realizado en el aplicativo de inventarios SEVEN ERP el pasado 22 de abril del 2025:
se procedió con la conformación de 145 escritorios conformados por el ítem 5 "superficie recta de 1.20m x 0.60m x 30mm y el ítem 8 "cajonera archivador metálico".
 se procedió con la conformación de 10 escritorios conformados por el ítem 6 "superficie en L de 1.60 m + 0.30m x 0.60m x 0.30 mm" y el ítem 8 "cajonera archivador metálico".
se procedió con la conformación de 6 escritorios conformados por el ítem 7 "Escritorio directivo de 2.20 M X 0.90M X 30 MM y el ítem 8 "cajonera archivador metálico".
De acuerdo a lo anterior se registró un total de 161 escritorios conformados por superficies y cajoneras de la factura CRE-4986, y se registraron 13 cajoneras metálicas individuales las cuales fueron adquiridas por el grupo de mantenimiento como un backup para el arreglo o conformación de nuevos espacios de almacenamiento. 
Por último el ítem 11 de la factura CRE-4986 "pata metálica para escritorio" fue registrado como un elemento de consumo. 
Adjunto la factura y los respectivos ingresos en el aplicativo de inventarios SEVEN ERP."</t>
    </r>
    <r>
      <rPr>
        <sz val="12"/>
        <rFont val="Arial"/>
        <family val="2"/>
      </rPr>
      <t xml:space="preserve">
Teniendo en cuenta lo informado se logró corroborar que los elementos adquiridos fueron ingresados al aplicativo SEVEN, por lo tanto, se determina la acción como cumplida-efectiva.</t>
    </r>
  </si>
  <si>
    <r>
      <t xml:space="preserve">Plan de mejoramiento reformulado por solicitud realziada mediante memorando 20246000104203 del 17 de diciembre de 2024
</t>
    </r>
    <r>
      <rPr>
        <u/>
        <sz val="12"/>
        <rFont val="Arial"/>
        <family val="2"/>
      </rPr>
      <t xml:space="preserve">
</t>
    </r>
    <r>
      <rPr>
        <sz val="12"/>
        <rFont val="Arial"/>
        <family val="2"/>
      </rPr>
      <t xml:space="preserve">Seguimiento 2024: Teniendo en cuenta que no se remitio evidendia de cumplimiento de  las acciones y metas propuestas, esta oficina sugiere la verificación del plan de mejoramiento propuesto de tal forma que se reformule por acciones tendientes a atacar la causa raiz del hallazgo dado que han pasado dos vigencias sin aportar avances significativos.
</t>
    </r>
    <r>
      <rPr>
        <b/>
        <sz val="12"/>
        <rFont val="Arial"/>
        <family val="2"/>
      </rPr>
      <t xml:space="preserve">
Seguimiento 2025: </t>
    </r>
    <r>
      <rPr>
        <sz val="12"/>
        <rFont val="Arial"/>
        <family val="2"/>
      </rPr>
      <t xml:space="preserve">El proceso aportó los soportes requeridos para el cumplimiento de la acción.  Mediante correo electrónico institucional se solicitó información a fin de corroborar efectividad.
</t>
    </r>
    <r>
      <rPr>
        <b/>
        <sz val="12"/>
        <rFont val="Arial"/>
        <family val="2"/>
      </rPr>
      <t xml:space="preserve">
Efectividad: </t>
    </r>
    <r>
      <rPr>
        <sz val="12"/>
        <rFont val="Arial"/>
        <family val="2"/>
      </rPr>
      <t>A fin de corroborar efectividad se procedió a validar el funcionamiento del aplicativo SEVEN contrastando una factura de compra con el registro de ingreso de los elementos de oficina, validando que los elementos fueron ingresos de acuerdo con el precio y cantidad adquirido.  Por lo tanto, las acciones fueron efectivas.</t>
    </r>
  </si>
  <si>
    <t>2. Realizar el análisis de las cuentas contables de cada bien para verificar la correcta clasificación de los mismos llevándolo a mesas de trabajo con la dirección financiera y realizar los ajustes pertinentes.</t>
  </si>
  <si>
    <t>2. Mesa de trabajo -Sistema ajustado</t>
  </si>
  <si>
    <r>
      <t xml:space="preserve">Plan de mejoramiento reformulado por solicitud realziada mediante memorando 20246000104203 del 17 de diciembre de 2024
</t>
    </r>
    <r>
      <rPr>
        <u/>
        <sz val="12"/>
        <rFont val="Arial"/>
        <family val="2"/>
      </rPr>
      <t xml:space="preserve">
</t>
    </r>
    <r>
      <rPr>
        <sz val="12"/>
        <rFont val="Arial"/>
        <family val="2"/>
      </rPr>
      <t>Seguimiento 2024: Teniendo en cuenta que no se remitio evidendia de cumplimiento de  las acciones y metas propuestas, esta oficina sugiere la verificación del plan de mejoramiento propuesto de tal forma que se reformule por acciones tendientes a atacar la causa raiz del hallazgo dado que han pasado dos vigencias sin aportar avances significativos.</t>
    </r>
  </si>
  <si>
    <t>Incongruencia y/o flexibilidad de lo dispuesto en el manual de políticas contables de la Entidad.</t>
  </si>
  <si>
    <t>Analizar la viabilidad de actualización de las vidas útiles del manual Políticas Contables.</t>
  </si>
  <si>
    <t>Mesa de trabajo con la Dirección Financiera</t>
  </si>
  <si>
    <t>Desconocimiento, aplicación o interpretación incorrecta de la normatividad vigente aplicable.</t>
  </si>
  <si>
    <t>Verificar cuales son los bienes muebles que se encuentran en marcados en la circular 060 del 2015 de la contaduría general de la nación y elaborar un informe para la Secretaria General con la identificación de la necesidad.</t>
  </si>
  <si>
    <t>Informe</t>
  </si>
  <si>
    <t xml:space="preserve">Existencia de bienes sin cobertura de póliza multiriesgo, e Inaplicabilidad procedimental y/o insuficiencia de las gestiones para la reposición de bienes por pérdida o siniestros
</t>
  </si>
  <si>
    <t>Falta de articulación entre los actores que intervienen en el proceso, que permita la generación de una comunicación asertiva y oportuna.</t>
  </si>
  <si>
    <t>Actualizar el procedimiento de Seguros PR-(GAD-004) PLAN DE SEGUROS</t>
  </si>
  <si>
    <t>Procedimiento codificado en el SIG.</t>
  </si>
  <si>
    <r>
      <rPr>
        <b/>
        <sz val="12"/>
        <rFont val="Arial"/>
        <family val="2"/>
      </rPr>
      <t>Seguimiento diciembre 2024</t>
    </r>
    <r>
      <rPr>
        <sz val="12"/>
        <rFont val="Arial"/>
        <family val="2"/>
      </rPr>
      <t>: Para validación del cumplimiento de la acción y meta propuesta se remitio, la actualizaicón del procedimiento PR-GAD-004, en el que se identificó la implementación de controles para el seguimiento de obligaciones a los contratos de AOC. 
Por lo anterior se da cumplimiento a lo establecido en la acción propuesta y se otorga 100% del avance cuantitativo</t>
    </r>
  </si>
  <si>
    <r>
      <t xml:space="preserve">Seguimiento diciembre 2024: </t>
    </r>
    <r>
      <rPr>
        <sz val="12"/>
        <rFont val="Arial"/>
        <family val="2"/>
      </rPr>
      <t xml:space="preserve">Si bien se identifica el cumplimiento de dos acciones,el hallazgo continuara abierto hasta se de cumpliento a la acción 2, por lo anterior el hallazgo continuara en estado abierto.
</t>
    </r>
    <r>
      <rPr>
        <b/>
        <u/>
        <sz val="12"/>
        <rFont val="Arial"/>
        <family val="2"/>
      </rPr>
      <t xml:space="preserve">
Plan de mejoramiento reformulado por solicitud realziada mediante memorando 20246000104203 del 17 de diciembre de 2024</t>
    </r>
  </si>
  <si>
    <t>Desconocimiento, aplicación o interpretación incorrecta de normatividad relacionada con el aseguramiento de los bienes de la Entidad.</t>
  </si>
  <si>
    <t>Socializar la actualización al procedimiento PR-(GAD-004) PLAN DE SEGUROS entre los diferentes actores que intervienen en el proceso.</t>
  </si>
  <si>
    <t>Lista de asistencia y/o grabación.</t>
  </si>
  <si>
    <t>Inaplicabilidad de los lineamientos internos, frente a siniestros que se presenten con bienes muebles.</t>
  </si>
  <si>
    <t>Mediante circular se Comunicara a nivel nacional, los lineamientos y las políticas internas de la ADR en el aseguramiento de bienes y reporte de siniestros.</t>
  </si>
  <si>
    <t>Circular emitida</t>
  </si>
  <si>
    <r>
      <rPr>
        <b/>
        <sz val="12"/>
        <rFont val="Arial"/>
        <family val="2"/>
      </rPr>
      <t xml:space="preserve">Seguimiento diciembre 2024:  </t>
    </r>
    <r>
      <rPr>
        <sz val="12"/>
        <rFont val="Arial"/>
        <family val="2"/>
      </rPr>
      <t xml:space="preserve">Para validación del cumplimiento de la acción y meta propuesta se remitio, la siguiente información:
· Circular 033 del 24 de mayo del 2024, cuyo asunto indica lineamiento para el aseguramiento de bienes de propiedad de la ADR, por parte de las asociaciones de usuarios.
· Correo electronico del 24 de mayo del 2025 con la socialización de la circular de aseguramiento de bienes. 
Por lo anterior esta Oficina establece un avance cuantitativo del 100% 
</t>
    </r>
    <r>
      <rPr>
        <b/>
        <sz val="12"/>
        <rFont val="Arial"/>
        <family val="2"/>
      </rPr>
      <t xml:space="preserve">
Seguimiento julio 2025
</t>
    </r>
    <r>
      <rPr>
        <sz val="12"/>
        <rFont val="Arial"/>
        <family val="2"/>
      </rPr>
      <t>Una vez validada la información aportada por el proceso, se observó la siguiente información:
 -Circular No. 033 del 24 de mayo de 2024 cuyo asunto hace referencia a "Lineamiento para el aseguramiento de bienes de propiedad de la ADR, por parte de las asociaciones de usuarios
 -Correo electrónico del 24 de mayo de 2024 por medio de la cual se remitió la circular No. 033 de 2024
Teniendo en cuenta la información aportada, esta oficina determina el cumplimiento de la acción propuesta.</t>
    </r>
  </si>
  <si>
    <r>
      <t xml:space="preserve">Plan de mejoramiento reformulado por solicitud realziada mediante memorando 20246000104203 del 17 de diciembre de 2024
Seguimiento 2025: </t>
    </r>
    <r>
      <rPr>
        <sz val="12"/>
        <rFont val="Arial"/>
        <family val="2"/>
      </rPr>
      <t>El proceso aportó los soportes requeridos para el cumplimiento de la acción.  Pendiente corroborar efectividad.</t>
    </r>
  </si>
  <si>
    <t xml:space="preserve">Inconsistencias e incumplimiento en los reportes de Plan de Acción y ausencia de priorización de actividades de intervención para adecuación y/o mantenimiento en articulación con los indicadores propuestos </t>
  </si>
  <si>
    <t>Ausencia de lineamentos mas detallados y estanderizados, que permitan la identificación y trámite de necesidades de adecuación o mantenimiento.</t>
  </si>
  <si>
    <t>Realizar actualización  de los procedimientos procedimentales relacionados con la identificación y trámite de necesidades de adecuación o mantenimiento</t>
  </si>
  <si>
    <t>Carolina Saavedra Manco</t>
  </si>
  <si>
    <r>
      <rPr>
        <b/>
        <sz val="12"/>
        <rFont val="Arial"/>
        <family val="2"/>
      </rPr>
      <t>Seguimiento agosto 2025</t>
    </r>
    <r>
      <rPr>
        <sz val="12"/>
        <rFont val="Arial"/>
        <family val="2"/>
      </rPr>
      <t xml:space="preserve">
Al respecto la Secretaría General remitió el procedimiento PR-GAD-001 SOLICITUD DE MANTENIMIENTO Y/O INTERVENCIONES A BIENES versión 5  con fecha de actualización 5 de agosto de 2025, sin embargo, al consultar en el Sistega Integrado de Gestión ISOLUCION se identificó que el procedimiento publicado se encuentra en la versión 4 con última fecha de cambios 15 de junio de 2022.  
Por lo anterior, la acción se determina como incumplida.
</t>
    </r>
  </si>
  <si>
    <r>
      <t xml:space="preserve">Plan de mejoramiento reformulado por solicitud realziada mediante memorando 20246000104203 del 17 de diciembre de 2024 </t>
    </r>
    <r>
      <rPr>
        <b/>
        <sz val="12"/>
        <rFont val="Arial"/>
        <family val="2"/>
      </rPr>
      <t xml:space="preserve">         
  Seguimiento Agosto 2025: </t>
    </r>
    <r>
      <rPr>
        <sz val="12"/>
        <rFont val="Arial"/>
        <family val="2"/>
      </rPr>
      <t>El procedimiento aportó el procedimiento  PR-GAD-001 SOLICITUD DE MANTENIMIENTO Y/O INTERVENCIONES A BIENES versión 4 con fecha de actualización 5 de agosto de 2025, sin embargo, no se determina el cumplimiento de la actividad dado que en el aplicativo ISOLUCION se encuentra la versión 3 del mismo procedimiento.  Por lo tanto, la acción se determina como incumplida.</t>
    </r>
  </si>
  <si>
    <t>ACCIONES  INFORME OCI-2019-015</t>
  </si>
  <si>
    <t>ACCIONES  INFORME OCI-2021-029</t>
  </si>
  <si>
    <t>ACCIONES  INFORME OCI-2023-029</t>
  </si>
  <si>
    <r>
      <t xml:space="preserve">AVANCE CUANTITATIVO
</t>
    </r>
    <r>
      <rPr>
        <b/>
        <i/>
        <sz val="12"/>
        <rFont val="Calibri"/>
        <family val="2"/>
        <scheme val="minor"/>
      </rPr>
      <t>(Porcentaje de Avance)</t>
    </r>
  </si>
  <si>
    <t>Informe OCI-2018-017 Gestión Talento Humano</t>
  </si>
  <si>
    <t>Gestión Talento Humano</t>
  </si>
  <si>
    <t>Liquidación por mayor o menor valor de conceptos de Nómina, Seguridad Social y Parafiscales.</t>
  </si>
  <si>
    <t>Limitación del Sistema de Nómina (SIGEP) para la liquidación de nóminas adicionales.</t>
  </si>
  <si>
    <t>Acordar con el servidor público la autorización del descuento en la nómina de junio de 2018 del mayor valor pagado toda vez que el pago de este concepto es semestral.</t>
  </si>
  <si>
    <t xml:space="preserve">Una (1) autorización del descuento aplicada en nómina. </t>
  </si>
  <si>
    <t>Contratista responsable de nómina</t>
  </si>
  <si>
    <t>Omar Fernando Santos Trujillo</t>
  </si>
  <si>
    <t>Los responsables del proceso remiten al auditor un correo electrónico (12 de Junio de 2019) mediante el cual, a través de la cuenta de Outlook presidencia se autoriza el descuento. Adicionalmente, se anexa un documento suscrito por el servidor público. De igual manera se anexa el desprendible de nómina del servidor público del mes de Junio de 2018.</t>
  </si>
  <si>
    <t xml:space="preserve">
Una vez revisada la evidencia suministrada, la Oficina de Control Interno considera que se cumplió con la acción de mejoramiento establecida y por lo tanto considera procedente dar por cumplida la acción.</t>
  </si>
  <si>
    <t>OK</t>
  </si>
  <si>
    <t>Realizar trámite ante las entidades de Seguridad Social solicitando el reintegro del mayor valor aportado</t>
  </si>
  <si>
    <t>Una (1) solicitud a las entidades de reintegro de mayor valor pagado de seguridad social</t>
  </si>
  <si>
    <t>23-abr-2021
23-may-2023
15/07/2025</t>
  </si>
  <si>
    <t>Maicol Stiven Zipamocha Murcia - Ariana Isabel Gómez Orozco - Leidy Milena Beltran Rodriguez
Carolina Saavedra Manco</t>
  </si>
  <si>
    <r>
      <t xml:space="preserve">La Dirección de Talento Humano hace entrega de los siguientes memorandos mediante los cuales se solicitó el reintegro de los mayores valores aportados:
20186200053902: SR. SENA
20186200053922: SR. COLSUBSIDIO
20186200053942: SR. ICBF
20196200049012: SR. ICBF
20196200058232: SR. ICBF
Se anexaron las respuestas a las solicitudes de reintegro del SENA Y COLSUBSIDIO, En las cuales, las Entidades solicitan una serie de requisitos con el objeto de analizar y proceder con el reintegro de recursos.
A la fecha el ICBF expidió la resolución No. 2109 del 25 de noviembre del 2020, en la cual  se ordenó la devolución de un mayor vaor pagado. Tesorería Certificó el recaudo de este dinero. 
1) Resolución 2109 de 2020
2) Recaudo del dinero
Respecto al SENA, se allegó radicado 01--9-2022-017790 donde se notifica de la notificación de la devolución
Frente a COLSUBSIDIO se suministró carta del 18 de abril de 2023, de asunto "Devolución de Aportes", donde se notificó sobre la devolución efectiva del dinero mayor valor pagado.
</t>
    </r>
    <r>
      <rPr>
        <b/>
        <sz val="12"/>
        <rFont val="Arial"/>
        <family val="2"/>
      </rPr>
      <t xml:space="preserve">Seguimiento julio 2025:
</t>
    </r>
    <r>
      <rPr>
        <sz val="12"/>
        <rFont val="Arial"/>
        <family val="2"/>
      </rPr>
      <t>Una vez verificada la información reportada por la oficina de Talento Humano se observó respuesta por parte de COLSUBSIDIO del 5 de enero de 2024 en la cual indican que:</t>
    </r>
    <r>
      <rPr>
        <i/>
        <sz val="12"/>
        <rFont val="Arial"/>
        <family val="2"/>
      </rPr>
      <t xml:space="preserve"> "Al respecto y de acuerdo con validación realizada en nuestro sistema de información, de manera atenta nos permitimos informar que se procedió a realizar gestión a su solicitud, la cual se encuentra efectiva desde el 19 de mayo de 2022 por valor de $126.300, por el periodo 2017-12, la cual se realizó en la cuenta bancaria indicada en la documentación entrega anexo soporte</t>
    </r>
    <r>
      <rPr>
        <sz val="12"/>
        <rFont val="Arial"/>
        <family val="2"/>
      </rPr>
      <t xml:space="preserve">.", </t>
    </r>
    <r>
      <rPr>
        <i/>
        <sz val="12"/>
        <rFont val="Arial"/>
        <family val="2"/>
      </rPr>
      <t xml:space="preserve"> </t>
    </r>
    <r>
      <rPr>
        <sz val="12"/>
        <rFont val="Arial"/>
        <family val="2"/>
      </rPr>
      <t xml:space="preserve">por otra lado se evidenció un último comunicado con fecha 21 de mayo de 2024 por parte de la Dirección Administrativa y Financiera solicitando lo siguiente: </t>
    </r>
    <r>
      <rPr>
        <i/>
        <sz val="12"/>
        <rFont val="Arial"/>
        <family val="2"/>
      </rPr>
      <t xml:space="preserve">"es preciso indicar que los soportes allegados para soportar el reintegro no son suficientes, toda vez que se requiere el comprobante de consignación del pago respectivo a la DTN, en donde se evidencie en numero de la PCI."
</t>
    </r>
    <r>
      <rPr>
        <sz val="12"/>
        <rFont val="Arial"/>
        <family val="2"/>
      </rPr>
      <t xml:space="preserve">Por lo anterior, para establecer la efectividad de la acción se requiere el comprobante de la consignación, el cual fue solicitado a la Secretaría General mediante correo electrónico institucional
</t>
    </r>
    <r>
      <rPr>
        <b/>
        <sz val="12"/>
        <rFont val="Arial"/>
        <family val="2"/>
      </rPr>
      <t xml:space="preserve">
Agosto 2025
Efectividad: </t>
    </r>
    <r>
      <rPr>
        <sz val="12"/>
        <rFont val="Arial"/>
        <family val="2"/>
      </rPr>
      <t xml:space="preserve"> La Secretaría General remite al correo del 21 de mayo de 2024, ya citado, en que el se reitera la solicitud de la entrega del comprobante.  Por lo tanto, si bien, la Oficina de Control Interno evidencia la gestión realizada, no es posible corroborar su efectividad teniendo en cuenta que el comprobante correspondiente al reintegro del mayo valor no fue aportado.
Dado lo anterior, la acción continúa en estado cumplida-pendiente efectividad, hasta tanto se aporte el comprobante del pago.</t>
    </r>
  </si>
  <si>
    <r>
      <t>La Oficina de Control Interno pudo evidenciar que, desde la vigencia 202, la entidad realizó gestiones para obtener la devolución de los mayores valores pagados por concepto de aportes a Seguridad Social y Parafiscales, así:</t>
    </r>
    <r>
      <rPr>
        <b/>
        <sz val="12"/>
        <rFont val="Arial"/>
        <family val="2"/>
      </rPr>
      <t xml:space="preserve">
SEGUIMIENTO 2020: </t>
    </r>
    <r>
      <rPr>
        <sz val="12"/>
        <rFont val="Arial"/>
        <family val="2"/>
      </rPr>
      <t xml:space="preserve">Si bien se observó la ejecución de la acción propuesta se debe aclarar lo siguiente:
En primer lugar no se observaron las respuestas a las solicitudes de devolución como se menciona en el avance reportado.
Por otra parte, los responsables del proceso mediante correo electrónico del 20-mar-2020 informaron lo siguiente "En las respuestas de las Entidades se solicitan documentos adicionales para el reintegro de los dineros, por tanto, aunque la meta se encuentra efectivamente cumplida, se deben realizar las nuevas remisiones para asegurar el reintegro de recursos".
Por lo anterior, para poder determinar la efectividad de las gestiones adelantadas y por ende el cierre del hallazgo se debe demostrar el reintegro de los recursos.
</t>
    </r>
    <r>
      <rPr>
        <b/>
        <sz val="12"/>
        <rFont val="Arial"/>
        <family val="2"/>
      </rPr>
      <t xml:space="preserve">SEGUIMIENTO 2021: </t>
    </r>
    <r>
      <rPr>
        <sz val="12"/>
        <rFont val="Arial"/>
        <family val="2"/>
      </rPr>
      <t xml:space="preserve">De acuerdo con la información suministrada por la Dirección de Talento Humano, la Entidad solicitó con los siguientes memorandos, el reintegro de los mayores valores aportados :
20186200053902: SR. SENA
20186200053922: SR. COLSUBSIDIO
20186200053942: SR. ICBF
20196200049012: SR. ICBF
20196200058232: SR. ICBF
De los anteriores el ICBF expidió la resolución No. 2109 del 25 de noviembre del 2020, en la cual  se ordenó la devolución de un mayor valor pagado; no obstante, al corte del presente seguimiento, no se obtuvo evidencia de la devolución de pare del SENA y COLSUBSIDIO, por ende se debe continuar realizando seguimiento al presente hallazgo hasta tanto la acción adelantada se haga efectiva.
</t>
    </r>
    <r>
      <rPr>
        <b/>
        <sz val="12"/>
        <rFont val="Arial"/>
        <family val="2"/>
      </rPr>
      <t xml:space="preserve">SEGUIMIENTO 2022: </t>
    </r>
    <r>
      <rPr>
        <sz val="12"/>
        <rFont val="Arial"/>
        <family val="2"/>
      </rPr>
      <t xml:space="preserve">De acuerdo con la información suministrada en mayo de 2022 por la Dirección de Talento Humano, se evidencia la gestion para la devolucion de los  mayores valores pagado a  la Entidad:
</t>
    </r>
    <r>
      <rPr>
        <b/>
        <u/>
        <sz val="12"/>
        <rFont val="Arial"/>
        <family val="2"/>
      </rPr>
      <t>SENA:</t>
    </r>
    <r>
      <rPr>
        <sz val="12"/>
        <rFont val="Arial"/>
        <family val="2"/>
      </rPr>
      <t xml:space="preserve"> Se evidencia correo electronico del dia 8 de marzo de 2022 donde el SENA recibe documentos para devolución de mayor valor pagado mendiante radicado 01--9-2022-017790 donde informa que cumplen con los requisitos y se procede a continuar el proceso para el pago. 
</t>
    </r>
    <r>
      <rPr>
        <b/>
        <sz val="12"/>
        <rFont val="Arial"/>
        <family val="2"/>
      </rPr>
      <t xml:space="preserve">
SEGUIMIENTO 2023:</t>
    </r>
    <r>
      <rPr>
        <sz val="12"/>
        <rFont val="Arial"/>
        <family val="2"/>
      </rPr>
      <t xml:space="preserve">
</t>
    </r>
    <r>
      <rPr>
        <b/>
        <u/>
        <sz val="12"/>
        <rFont val="Arial"/>
        <family val="2"/>
      </rPr>
      <t xml:space="preserve">COLSUBSIDIO: </t>
    </r>
    <r>
      <rPr>
        <sz val="12"/>
        <rFont val="Arial"/>
        <family val="2"/>
      </rPr>
      <t xml:space="preserve">Se evidencia correo del dia 31 de marzo de 2022 donde responde sobre la solicitud de la devolución indicando que quedará efectiva el 29 de abril de 2022 y carta del 18 de abril de 2023, de asunto "Devolución de Aportes", en donde se indicó que </t>
    </r>
    <r>
      <rPr>
        <i/>
        <sz val="12"/>
        <rFont val="Arial"/>
        <family val="2"/>
      </rPr>
      <t>"la devolución de aportes quedo efectiva desde el 29 de abril de 2022, por valor de $126.300"</t>
    </r>
    <r>
      <rPr>
        <sz val="12"/>
        <rFont val="Arial"/>
        <family val="2"/>
      </rPr>
      <t xml:space="preserve">
si bien se evidencian diferentes actuaciones emprendidas para la devolución de los mayores valores pagados a las entidades en mención, y a su vez se logró obtener soporte de las devoluciones de los dineros que se pagaron de más al ICBF, SENA y COLSUBSIDIO, la Oficina de Control Interno considera que se requiere se suministren soportes del recaudo efectivo por parte de la ADR del dinero reintegrado por por parte de SENA y COLSUBSIDIO, como sucedió con ICBF.
</t>
    </r>
    <r>
      <rPr>
        <b/>
        <sz val="12"/>
        <rFont val="Arial"/>
        <family val="2"/>
      </rPr>
      <t xml:space="preserve">Seguimiento 2025:
</t>
    </r>
    <r>
      <rPr>
        <sz val="12"/>
        <rFont val="Arial"/>
        <family val="2"/>
      </rPr>
      <t xml:space="preserve">Se aportaron los soportes requerido para establecer como cumpida la acción, sin embargo, se encuentra pendiente corroborar efectividad
</t>
    </r>
    <r>
      <rPr>
        <b/>
        <sz val="12"/>
        <rFont val="Arial"/>
        <family val="2"/>
      </rPr>
      <t xml:space="preserve">
Agosto 2025
Efectividad</t>
    </r>
    <r>
      <rPr>
        <sz val="12"/>
        <rFont val="Arial"/>
        <family val="2"/>
      </rPr>
      <t>:  La Secretaría General remite al correo del 21 de mayo de 2024, ya citado, en que el se reitera la solicitud de la entrega del comprobante.  Por lo tanto, si bien, la Oficina de Control Interno evidencia la gestión realizada, no es posible corroborar su efectividad teniendo en cuenta que el comprobante correspondiente al reintegro del mayo valor no fue aportado.
Dado lo anterior, la acción continúa en estado cumplida-pendiente efectividad, hasta tanto se aporte el comprobante del pago.</t>
    </r>
  </si>
  <si>
    <t>Se realizará un control manual específico sobre las nóminas adicionales.</t>
  </si>
  <si>
    <t>Un (1) archivo de validación.</t>
  </si>
  <si>
    <t>Desde abril de 2017 y a la fecha se cuenta con un aplicativo de nómina (SIGEP NOMINA), no obstante, cómo control adicional la Dirección de Talento Humano realiza una  validación manual en Excel con lo cual se busca confrontar y corroborar los resultados que arroja el aplicativo con los distintos procesos que maneja y genera el sistema. Dicho control se encuentra documentado en el procedimiento "Administración de Nómina" en el literal a del numeral 5 "Condiciones Especiales", así como en el ítem 6 del numeral 6 "Desarrollo". 
Como ejemplo de esta actividad, a través del archivo de Excel denominado "DiciembreV!" se realizó la validación manual de la nómina del mes de diciembre de 2019.</t>
  </si>
  <si>
    <t>Interpretación en la aplicación de la norma.</t>
  </si>
  <si>
    <t>Solicitar al  Departamento Administrativo de la Función Pública - DAFP, concepto de reconocimiento de Bonificación de Dirección a servidor público con solución de no continuidad.</t>
  </si>
  <si>
    <t xml:space="preserve">Un (1) Concepto del Departamento  Administrativo de la Función Pública. </t>
  </si>
  <si>
    <t>A través del radicado 20189000194442 de fecha 30 de Julio de 2018. Un colaborador de la Dirección de Talento Humano de la Agencia efectúa una consulta al Departamento Administrativo de la Función Pública en el cuál plasma su inquietud acerca del reconocimiento de bonificación de Dirección. Los responsables de la ejecución del Plan de Mejoramiento anexan la respuesta (radicado 2018600022431 del 11 de septiembre de 2018).</t>
  </si>
  <si>
    <t xml:space="preserve">
Una vez revisada la evidencia suministrada, la Oficina de Control Interno considera que se cumplió con la acción de mejoramiento establecida y por lo tanto considera procedente dar por cerrada la acción.</t>
  </si>
  <si>
    <t>Falta o inadecuada parametrización del sistema de liquidación de nómina.</t>
  </si>
  <si>
    <t>Solicitar a la consultoría del software empresa HEINSOHN  el ajuste en la parametrización en los procesos y conceptos en que se encontraron diferencias.</t>
  </si>
  <si>
    <t xml:space="preserve">Una (1) solicitud de parametrización </t>
  </si>
  <si>
    <t>Como evidencia del cumplimiento de esta acción, los responsables de la ejecución del Plan de Mejoramiento suministran una captura de pantalla del día 31 de julio de 2018, en la cual se muestra un resumen de solicitudes y/o reportes de errores en la liquidación de la nómina, realizadas a la consultoría HEINSOHN a través del aplicativo “Mantis Bug Tracker”. Adicionalmente se anexan 3 Documentos Formato PDF con el detalle del reporte de las incidencias.</t>
  </si>
  <si>
    <t>Los responsables del proceso de nómina reportan los reportes de errores en la nómina en el aplicativo anteriormente mencionado, estos reportes incluyen en ocasiones problemas relacionados con la parametrización del sistema de nómina.
Una vez revisada la evidencia suministrada, la Oficina de Control Interno considera que se cumplió con la acción de mejoramiento establecida y por lo tanto considera procedente dar por cerrada la acción.</t>
  </si>
  <si>
    <t>Realizar validación de cada uno de los ajustes que realice la consultoría de HEINSOHN en la parametrización del sistema</t>
  </si>
  <si>
    <t xml:space="preserve">De conformidad con lo expuesto por el Colaborador de la Dirección de Talento Humano encargado de Nómina, la validación (Cálculo manual de liquidaciones) se realiza en un Excel y sus resultados son consignados en el seguimiento en el detalle del reporte de las incidencias a través del aplicativo “Mantis Bug Tracker” </t>
  </si>
  <si>
    <t>Una vez revisada la evidencia suministrada, la Oficina de Control Interno considera que se cumplió con la acción de mejoramiento establecida y por lo tanto considera procedente dar por cerrada la acción.</t>
  </si>
  <si>
    <t>Inconsistencias y falta de soportes en el reconocimiento y pago de Primas Técnicas.</t>
  </si>
  <si>
    <t>Realizar ajuste del mayor valor pagado previa autorización del servidor publico con nominas de junio y julio.</t>
  </si>
  <si>
    <t>Una (1) autorización del descuento aplicada en la nómina.</t>
  </si>
  <si>
    <t>Los responsables de la ejecución del Plan de Mejoramiento suministran al auditor tres (3) desprendibles de nómina correspondientes a los meses de Mayo, Junio y Julio de 2018, en los cuales se evidencia un menor valor pagado por concepto de prima técnica. Adicionalmente, se suministra un correo electrónico mediante el cual el servidor público objeto de deducciones las autoriza.</t>
  </si>
  <si>
    <t>Solicitar a la consultoría del software empresa HEINSOHN  el ajuste en la parametrización a los conceptos de prima técnica.</t>
  </si>
  <si>
    <t>De acuerdo con lo Informado por el colaborador de la Dirección de Talento Humano encargado de las funciones de nómina de la Entidad, la liquidación de la prima técnica, la cual fue una situación observada por los auditores asignados a la Auditoría Interna al proceso "Gestión del Talento Humano", fue calculada de manera "manual" utilizando hojas de calculo, debido a que en ese momento no se contaba con el soporte de la Consultoría HEINSOHN. Por tanto, en el contexto de lo anterior, de acuerdo con los responsables de la ejecución del Plan de Mejoramiento, no se solicitó la intervención de la consultoría en la parametrización o ajuste del sistema de nómina.</t>
  </si>
  <si>
    <t>Realizar validación de cada uno de los ajustes que realice la consultoría de HEINSOHN en la parametrización del sistema.</t>
  </si>
  <si>
    <t xml:space="preserve">Un (1) archivo de validación </t>
  </si>
  <si>
    <t>En el contexto de la acción arriba mencionada, los responsables de la ejecución del Plan de Mejoramiento ejecutan los ajustes manuales para liquidar adecuadamente la nómina.</t>
  </si>
  <si>
    <t>Error inadvertido en el  registro de información para pago en el aplicativo de nómina.</t>
  </si>
  <si>
    <t>Realizar cambio de la denominación del concepto.</t>
  </si>
  <si>
    <t>Un (1) cambio de la denominación del concepto</t>
  </si>
  <si>
    <t>Los soportes de la presente acción fueron entregados al grupo auditor de la Oficina de Control Interno durante la ejecución de la Auditoría.</t>
  </si>
  <si>
    <t xml:space="preserve">Faltante de documentos en los expedientes de Historias Laborales  </t>
  </si>
  <si>
    <t>Falta de controles en el archivo de documentos en los expedientes de historias laborales.</t>
  </si>
  <si>
    <t>Trasladar los documentos recopilados a los expedientes de historias laborales</t>
  </si>
  <si>
    <t>Un (1) formato incorporación de documentos con la relación de soportes trasladados a historias laborales</t>
  </si>
  <si>
    <t>Gestor de la Dirección de Talento Humano</t>
  </si>
  <si>
    <t>La Oficina de Control Interno observó la elaboración del formato "Incorporación de Documentos", en el cual se relaciona la inclusión de diferentes documentos en el expediente laboral de veinte (20) funcionarios.
La Oficina de Control Interno en mesa de trabajo realizada el 14 de agosto de 2019 con el objetivo de verificar la efectividad preliminar de la acción de mejoramiento, seleccionó el expediente del funcionario identificado con CC N°. 1.032.432.172 evidenciando la incorporación de la Resolución 0112 de 2018 "Por la cual se concede la licencia de luto", por lo cual, se considera procedente determinar el cierre de la acción.</t>
  </si>
  <si>
    <t>La Oficina de Control Interno considera procedente determinar el cierre de la accón, toda vez que, el proceso auditado ejecutó las acciones de mejoramiento propuestas, y se observó la efectividad de tal acción.</t>
  </si>
  <si>
    <t>Verificación aleatoria de la inclusión de documentos en los expedientes de historias laborales</t>
  </si>
  <si>
    <t>Dos (2) informes trimestrales de la verificación de la inclusión de documentos en los expedientes de historias laborales</t>
  </si>
  <si>
    <t>Se observó la emisión el 31 de agosto de 2018 y el 31 de enero de 2019 de los informes que detallan la ejecución de la acción propuesta en el plan de mejoramiento.
La Oficina de Control Interno en mesa de trabajo realizada el 14 de agosto de 2019 con el objetivo de verificar la efectividad preliminar de la acción de mejoramiento, seleccionó el expediente del funcionario identificado con CC N°. X.XXX.XXX.172 evidenciando la incorporación de la Resolución 0112 de 2018 "Por la cual se concede la licencia de luto", por lo cual, se considera procedente determinar el cierre de la acción.</t>
  </si>
  <si>
    <t>Inobservancia de lineamientos en el Programa de inducción y reinducción</t>
  </si>
  <si>
    <t>Desconocimiento y/o inaplicación de la normatividad vigente en materia de programa de inducción y reinducción.</t>
  </si>
  <si>
    <t>Realización de Jornada de Reinducción</t>
  </si>
  <si>
    <t>Una (1) Jornada de Reinducción.</t>
  </si>
  <si>
    <t>Secretaría General con apoyo del contratista de la D.T.H</t>
  </si>
  <si>
    <r>
      <t xml:space="preserve">La Oficina de Control Interno observó la citación realizada por parte de la Dirección de Talento Humano mediante correo electrónico del 26 de noviembre de 2018 a cuarenta y tres (43) funcionarios "(...) </t>
    </r>
    <r>
      <rPr>
        <i/>
        <sz val="12"/>
        <color theme="1"/>
        <rFont val="Arial"/>
        <family val="2"/>
      </rPr>
      <t>vinculados en el año 2016 a la planta de personal de la Agencia</t>
    </r>
    <r>
      <rPr>
        <sz val="12"/>
        <color theme="1"/>
        <rFont val="Arial"/>
        <family val="2"/>
      </rPr>
      <t xml:space="preserve"> (...)". SI bien la Jornada de reinducción fue ejecutada el 29 de noviembre de 2019; se observó la firma del listado de asistencia de quince (15) funcionarios, es decir, que asistió el 35% de los funcionarios citados a quienes se les debía impartir la reinducción. Adicionalmente, la Oficina de Control Interno observó la ejecución de 27 jornadas de reinducción ejecutadas entre mayo y julio de 2019, por lo cual se considera procedente determinar el cierre de la acción.</t>
    </r>
  </si>
  <si>
    <t>Solicitud de concepto al DAFP, acerca de los lineamiento y aclaración de la intensidad horario del curso de inducción</t>
  </si>
  <si>
    <t>Una (1) Solicitud de concepto al DAFP.</t>
  </si>
  <si>
    <t>Los responsables de la ejecución del Plan de Mejoramiento suministran al auditor copia digital del de radicado 20186200053982 del 31 de julio de 2018 dirigido al DAFP, a través del cual se solicita material didáctico y una aclaración sobre programa de inducción y reinducción. 
A través del radicado 20183000208731 el Departamento Administrativo de la Función Pública da respuesta al requerimiento.</t>
  </si>
  <si>
    <t>Diseñar el programa de inducción a partir del concepto del DAFP</t>
  </si>
  <si>
    <t>Un (1)  programa de  inducción diseñado.</t>
  </si>
  <si>
    <t>Mediante radicado N° 20186100076081 del 05 de septiembre de 2018, el DAFP emitió respuesta del oficio ADR N° 20186200053982 del 31 de julio de 2018 dirigido al Director de Empleo Publico del DAFP, cuyo asunto era la solicitud de material didáctico para el programa de inducción y reinducción. Asimismo, la Dirección de Talento realizó la actualización del Programa de Inducción y Reinducción, el cuál fue aprobado por el líder del proceso de Talento Humano y el Secretario General. la Actualización del progama de Inducción y Reinducción Institucional fu socializada mediante cápsula informativa del 30 de junio a todos los servidores y contratistas de la Entidad.
Producto de lo anterior, se llevó a cabo la actualización de dos (2) procedimientos asociados al proceso (Administración del Talento Humano y Desarrollo del Talento Humano), los cuales fueron socializados mediante cápsula informativa del 30 de junio de 2020).
La Oficina de Control Interno observó la actualización y socialización del Programa de Inducción Institucional - Mayo 2020, el cual fue socializado con los colaboradores de la Entidad el 30 de junio de 2020. Así mismo, obtuvo evidencia del cumplimiento de lo relacionado con la Inducción a los Gerentes Públicos, de lo cual se observó la invitación del 28 de mayo de 2020 dirigida al Vicepresidente de integración Productiva y a un Director de UTT vinculados durante la vigencia 2020, a participar de la inducción virtual ofrecida por la Función Pública.</t>
  </si>
  <si>
    <t>Por lo anterior, la Oficina de Control Interno considera que se cumplió con la acción de mejoramiento establecida y por lo tanto considera procedente dar por cerrada la acción.</t>
  </si>
  <si>
    <t xml:space="preserve">Realizar las gestiones para la inclusión de los recursos en el anteproyecto del 2020  </t>
  </si>
  <si>
    <t>Un (1) Anteproyecto de presupuesto 2.020</t>
  </si>
  <si>
    <t>La Oficina de Control Interno observó la emisión del Anteproyecto de Presupuesto de la Agencia de Desarrollo Rural para la vigencia 2020, en el cual, en su Capitulo IV, Numeral 1.1., Literal A. se observó la inclusión de presupuesto para el rubro de "Formación y capacitación" por un valor de $296.344.500. Valor que fue ajustado al tope del MHCP a $81.578.373.</t>
  </si>
  <si>
    <t>Inasistencia  por parte del servidor público a la jornada de inducción programada.</t>
  </si>
  <si>
    <t>Elaborar citación personalizada  a servidor público a la jornada de inducción indicando las acciones disciplinarias a lugar en caso de no asistencia</t>
  </si>
  <si>
    <t>Una (1) Relación de los oficios enviados a los servidores públicos que no han asistido a la jornada de inducción</t>
  </si>
  <si>
    <t>Los responsables de la ejecución del Plan de Mejoramiento suministraron 23 memorandos, mediante los cuales se citó a 23 funcionarios. De igual manera, se suministraron 23 correos electrónicos mediante los cuales se citó de manera personalizada a los 23 Funcionarios.
Adicionalmente, se suministró el radicado 20186200031453 mediante el cual la Dirección de Talento Humano solicita tomar medidas disciplinarias a 6 Funcionarios que no asistieron a la Jornada de inducción.</t>
  </si>
  <si>
    <t>Inobservancia de las normas y lineamientos procedimentales en el trámite de situaciones administrativas.</t>
  </si>
  <si>
    <t>Falta de seguimiento y/o control por parte de la Dirección de Talento Humano al cumplimiento de las obligaciones de los servidores públicos frente a la entrega de información y soportes.</t>
  </si>
  <si>
    <t>Hacer seguimiento a la entrega de soportes por parte del servidor beneficiario de la Ley de Luto.
Antes de expedir acto administrativo se hará control al orden cronológico de ocurrencia de los eventos.</t>
  </si>
  <si>
    <t xml:space="preserve">Elaborar una (1) base de datos donde se alimente el ingreso de los documentos soportes relacionados con las licencias de luto. </t>
  </si>
  <si>
    <t>Experto asignado a la Secretaría General</t>
  </si>
  <si>
    <r>
      <t>Se observa la elaboración de dos (2) bases (una para la vigencia 2018 y otra para la vigencia 2019) en las cuales se relaciona, entre otros aspectos, el nombre del funcionario y el numero de la resolución expedida por la Secretaría General mediante la cual se otorga el permiso de luto.
La Oficina de Control Interno en mesa de trabajo realizada el 14 de agosto de 2019 con el objetivo de verificar la efectividad preliminar de la acción de mejoramiento, seleccionó el expediente del funcionario identificado con CC N°. X.XXX.XXX.172 evidenciando la incorporación de la Resolución 0112 de 2018 "</t>
    </r>
    <r>
      <rPr>
        <i/>
        <sz val="12"/>
        <rFont val="Arial"/>
        <family val="2"/>
      </rPr>
      <t>Por la cual se concede la licencia de luto</t>
    </r>
    <r>
      <rPr>
        <sz val="12"/>
        <rFont val="Arial"/>
        <family val="2"/>
      </rPr>
      <t>", por lo cual, se considera procedente determinar el cierre de la acción.</t>
    </r>
  </si>
  <si>
    <t>Solicitar a los servidores públicos que se les concedió la licencia de luto, allegar el respectivo soporte de relación de parentesco (Registro Civil).</t>
  </si>
  <si>
    <t>Proyectar una (1) solicitud dirigida a los servidores públicos (Resolución 175 de 2018, Resolución 1501 de 2017, Resolución 282 de 2018)</t>
  </si>
  <si>
    <t>A través de correo electrónico se solicita a los servidores públicos allegar los documentos que acrediten la relación de parentesco.
Se suministran 3 Correos Electrónicos.
Referente a la "Resolución 112 de 2018 Nos permitimos informarles que el servidor DANIEL ALBERTO CORTES, siguiendo los lineamientos legales estipulados en los artículos 1° y 2° de la Ley 1635 de 2013, allego a su hoja de vida los documentos que acreditan su parentesco con el causante, por tal razón no se envió correo electrónico."</t>
  </si>
  <si>
    <t>La Oficina de Control Interno considera que se han adelantado las acciones pertinentes para efectuar el cierre de la acción de mejora</t>
  </si>
  <si>
    <t>La Oficina de Control Interno observa la remisión por parte del funcionario a Secretaría General, mediante radicado N° 20186100017121, de los documentos que acreditan el parentesco (Registro civil de defunción y Registro Civil de Nacimiento), los cuales fueron incluidos en el expediente de historia laboral, de acuerdo con la verificación realizada por esta Oficina mediante mesa de trabajo ejecutada el 14 de agosto de 2019. Por tal razón, se considera procedente determinar el cierre de la acción de mejoramiento.</t>
  </si>
  <si>
    <t>La Oficina de Control Interno considera procedente determinar el cierre de la acción, toda vez que el proceso auditado ejecutó las acciones de mejoramiento propuestas, y se observó la efectividad de la acción.</t>
  </si>
  <si>
    <t>Incluir en la parte resolutiva del acto administrativo un artículo que obligue al servidor público a allegar los soportes establecidos o requeridos en la Ley de Luto en el término de 30 días siguientes (Artículo 1 de la Ley 1635 de 2013).</t>
  </si>
  <si>
    <t>A partir de la fecha todos los actos administrativos que conceden licencia de luto, deben contemplar en la parte resolutiva el cumplimiento por parte del servidor público del Artículo 1 de la Ley 1635 de 2013.</t>
  </si>
  <si>
    <t>Los responsables de la ejecución del Plan de Mejoramiento, suministran 3 Resoluciones (0486, 0661, 0748) en las cuales se contempla el requisito normativo del artículo 1 de la Ley 1635 de 2013, referente a la obligación de remitir la documentación pertinente.</t>
  </si>
  <si>
    <t xml:space="preserve">Desconocimiento de los lineamientos normativos y metodológicos aplicables al trámite de situaciones administrativas por parte de los servidores públicos de la Agencia de Desarrollo Rural (ADR). </t>
  </si>
  <si>
    <t>Expedir circular sobre directrices para el cumplimiento de la Ley de Luto (Ley 1635 de 2013)</t>
  </si>
  <si>
    <t>Proyectar una (1) Circular</t>
  </si>
  <si>
    <t>El 9 de Julio de 2018 la Secretaria General de la Entidad, expide la Circular 111 de 2018, a través de la cual se comunica a los servidores públicos de la Agencia de Desarrollo Rural – ADR los requisitos para legalizar las licencias de luto.</t>
  </si>
  <si>
    <t xml:space="preserve">Incumplimiento de los estándares mínimos en la implementación del Sistema de Gestión de Seguridad y Salud en el Trabajo </t>
  </si>
  <si>
    <t>Extemporaneidad en la formalización del documento que designa al responsable del SG-SST</t>
  </si>
  <si>
    <t>Formalizar el responsable junto el documento que lo designe como responsable del sistema a alta dirección para firmas y aprobación.</t>
  </si>
  <si>
    <t>Un (1) acto administrativo designando el responsable de SG-SST.</t>
  </si>
  <si>
    <t>Gestor 1 Grado 11 responsable del SGSST.</t>
  </si>
  <si>
    <t>A través de la Resolución 0791 del 26 de septiembre de 2018, el Vicepresidente de Gestión Contractual encargado de las funciones de la Secretaría General de la Entidad, adopta el Sistema de Gestión de Seguridad y Salud en el Trabajo y le asigna responsabilidad formalmente al Gestor T1 Grado 10 de la Dirección de Talento Humano.</t>
  </si>
  <si>
    <t>Ausencia de formalización del responsable del SG-SST.</t>
  </si>
  <si>
    <t>Divulgar la formalización del responsable del sistema junto al documento que lo designe a todos los niveles de la entidad.  Mediante correo electrónico.</t>
  </si>
  <si>
    <t>Correo electrónico difundido a todo el personal en cual se de a conocer el responsable del SG-SST.</t>
  </si>
  <si>
    <t>Gestor 1 Grado 11 responsable del SGSST y grupo contratista apoyo a la gestión.</t>
  </si>
  <si>
    <t>Iván Arturo Márquez rincón</t>
  </si>
  <si>
    <t>La Oficina de Control Interno evidencia la divulgación a todo el personal de la Agencia de la designación formal del responsable del SGSST mediante correo electrónico del 11 de diciembre de 2018.</t>
  </si>
  <si>
    <t>Desconocimiento de la normatividad relacionada con el Sistema de Gestión de Seguridad y Salud en el Trabajo.</t>
  </si>
  <si>
    <t>Solicitar a la Vicepresidencia de Gestión Contractual un listado de contratos vigentes de servicios externos (proveedores) que actualmente cuenten con personal en las instalaciones de la entidad.</t>
  </si>
  <si>
    <t>Un (1) Listado de contratos vigentes de servicios externos (proveedores).</t>
  </si>
  <si>
    <t>Gestor 1 grado 11 responsable del SGSST y grupo contratista apoyo a la gestión.</t>
  </si>
  <si>
    <t>Se suministra correo electrónico de solicitud realizada a la Vicepresidencia de Gestión contractual sobre los contratos vigentes de servicios externos, así como también la respuesta efectuada al respecto.
De igual forma, se hace entrega de correos electrónicos dirigidos a los proveedores externos solicitando suministrar los datos del personal que labora en las instalaciones de la Agencia.</t>
  </si>
  <si>
    <t>Generar la base de datos de personal incluido en cada contrato validado que preste servicios externos (proveedores)  que actualmente cuenten con personal en las instalaciones de la entidad.</t>
  </si>
  <si>
    <t>Una (1) base de datos de listado de personas que presten servicios en las instalaciones de la entidad mediante proveedor externo.</t>
  </si>
  <si>
    <t>La Oficina de Control Interno evidenció la elaboración de una base de datos actualizadas los resultados de la Encuesta Sociodemográfica desarrolla por Seguridad y Salud en el Trabajo durante el segundo semestre de 2019, en la cual se relaciona el personal adscrito a empresas proveedoras externas de servicios, los funcionarios (planta permanente y temporal) y los colaboradores (contratistas de prestación de servicios) cuyas labores son ejecutadas en las instalaciones de la Entidad. 
La Dirección de Talento Humano señaló, que esta base de datos es actualizada dos veces al año, entre enero y marzo y se realiza una nueva verificación y actualización de la misma apróximadamente en el mes de septiembre (antecediendo el simulacro nacional). Dicho control de actualización de esta base de datos se encuentra documentado en el Plan de emergencia de la Entidad el cual hace parte del programa se Seguridad y Salud en el Trabajo, que en su numeral 5.6 "Actualización" establece "(...) el listado de servidores y contratistas deberá actualizarse mínimo dos veces al año".
Producto de la anterior, la Oficina de Control Interno solicitó se allegar la matriz correspondiente a la vigencia 2020, en la que se evidenciara la actualización de esta información, para lo cual mediante correo electónico del 11 de junio de 2020 se allegó denominado "Listado Personal para Emergencia", en el cual se observó la actualización de la información con los datos de funcionarios y contratistas vinculados por la Entidad en la mencionada vigencia.</t>
  </si>
  <si>
    <t>La Oficina de Control Interno observó la ejecución de la acción propuesta, así como la ejecución de un control adicional de actualización de la información, por lo cual considera procedente dar por cerrada la acción.</t>
  </si>
  <si>
    <t xml:space="preserve">Incumplimiento de la Política de Administración de Riesgo de la Entidad           </t>
  </si>
  <si>
    <t>Falta de Capacitación a los responsables del proceso, en materia de riesgos.</t>
  </si>
  <si>
    <t>Realizar actividades de capacitación a los responsables del proceso sobre la estructura de la Política de la Administración del Riesgo adoptado por la Entidad.</t>
  </si>
  <si>
    <t>Dos (2) sesiones de capacitación</t>
  </si>
  <si>
    <t>Oficina de Planeación</t>
  </si>
  <si>
    <t>La Oficina de Control Interno evidenció la ejecución entre diciembre de 2018 y marzo de 2019 de dos (2) mesas de trabajo lideradas por la Oficina de Planeación en las cuales se realizó la divulgación de la Política de Administración de Riegos adoptada por la Entidad.</t>
  </si>
  <si>
    <t>Desconocimiento de los lineamientos metodológicos contenidos en la Política de Administración del Riesgo de la Entidad.</t>
  </si>
  <si>
    <t>Analizar el Mapa de Riesgos actual del Proceso de Gestión de Talento Humano, para determinar que las acciones de mejora para abordar el riesgo estén enfocadas en las causas de los Riesgos.</t>
  </si>
  <si>
    <t>Un (1) documento de mesas de trabajo</t>
  </si>
  <si>
    <t>Oficina de Planeación
Silvana Veronessi Caicedo  (Dirección de Talento Humano)</t>
  </si>
  <si>
    <t>La Oficina de Control Interno evidenció la ejecución el 21 de marzo de 2019 de una (1) mesa de trabajo liderada por la Oficina de Planeación en la cual se realizó la construcción del Mapa de Riesgos del proceso de "Gestión del Talento Humano".</t>
  </si>
  <si>
    <t xml:space="preserve">Realizar actualización del Mapa de Riesgos </t>
  </si>
  <si>
    <t>Un (1) solicitud de actualización</t>
  </si>
  <si>
    <t>a Tavés del Sistema Integrado de Gestión (Isolucion), se observó que el 28 de agosto de 2019 fue apeobado y adoptado el mapa de riesgos para el proceso de Gestión del Talento Humano para la vigencia 2019. 
Así mismo se observó en Isolución que el 29 de abril de 2020, se cargó el mapa de riesgos de corrupción de la ADR, dentro del cual se observó la identificación del riesgo "Posibilidad de reconocer las prestaciones sociales sin el cumplimiento de los procedimientos y requisitos previos por presiones indebidas para beneficio propio o de un tercero", asociado al proceso de Gestión del Talento Humano.</t>
  </si>
  <si>
    <t xml:space="preserve">Elaborar el Plan de Contingencia simulando que el riesgo en zona extrema se materializó </t>
  </si>
  <si>
    <t>Un (1) Plan de Contingencia</t>
  </si>
  <si>
    <t>Oficina de Planeación
Contratista Nelson Campos Salas (Dirección de Talento Humano)</t>
  </si>
  <si>
    <t>La Oficina de Control Interno observó la elaboración en ISOLUCION del Plan de Contingencia para el riesgo: GTH-3 Liquidación Errada de la Nómina y Seguridad Social.</t>
  </si>
  <si>
    <t>Informe OCI-2023-026 Gestión Talento Humano</t>
  </si>
  <si>
    <t>Secretaría General - Dirección de Talento Humano</t>
  </si>
  <si>
    <t>Debilidades en la inclusión y consolidación de las adiciones, modificaciones y/o actualización del Manual de Funciones y Competencias Laborales para los Empleos de la Planta de Personal de la Agencia de Desarrollo Rural – ADR.</t>
  </si>
  <si>
    <t>Falta de unificación de los actos administrativos que conforman el Manual de Funciones debido a ausencia de personal que pueda desarrollar el proceso.</t>
  </si>
  <si>
    <t>Llevar a cabo la unificiación de las diferentes resoluciones que conforman el manual de Funciones, siendo el entregable dicho manual unificado en su versión final.</t>
  </si>
  <si>
    <t>Unificación del Manual de Funciones de la ADR</t>
  </si>
  <si>
    <t>Talento Humano / Secretaría General</t>
  </si>
  <si>
    <t>Tania Peralta Bermúdez</t>
  </si>
  <si>
    <t>Seguimiento 11 de diciembre de 2024: 
A la fecha del presente seguimiento la Secretaria General no remitió información para el cumplimiento de la presente acción, teniendo en cuenta que el plazo de ejecución de esta vencia el 30 de septiembre de 2024 se clasifica como Incumplida - Vencida.</t>
  </si>
  <si>
    <r>
      <rPr>
        <b/>
        <sz val="12"/>
        <rFont val="Arial"/>
        <family val="2"/>
      </rPr>
      <t xml:space="preserve">Seguimiento 11 de diciembre de 2024: </t>
    </r>
    <r>
      <rPr>
        <sz val="12"/>
        <rFont val="Arial"/>
        <family val="2"/>
      </rPr>
      <t xml:space="preserve">
Teniendo en cuenta que no se aportó evidencia para el cumplimiento de la acción y de acuerdo con la reunión sostenida el 28 de noviembre de 2024 donde se mencionó la imposibilidad de llevar a cabo esta, se recomienda replantear y reformular la acción a una que ataque de igual manera las causas del hallazgo elevado en la auditoría. 
A partir de esto, se determina que el hallazgo permanecerá abierto hasta que se complete el cumplimiento de la acción. </t>
    </r>
    <r>
      <rPr>
        <b/>
        <u/>
        <sz val="12"/>
        <rFont val="Arial"/>
        <family val="2"/>
      </rPr>
      <t xml:space="preserve">
Plan de mejoramiento reformulado por solicitud realziada mediante memorando 20246000104203 del 17 de diciembre de 2024</t>
    </r>
  </si>
  <si>
    <t>Incumplimientos normativos y procedimentales en la administración y custodia de los expedientes de Historias Laborales de los Funcionarios y ex-Funcionarios de la Agencia de Desarrollo Rural - ADR</t>
  </si>
  <si>
    <t>Inexistencia de lineamientos claros para la gestión de las historias laborales de la ADR.</t>
  </si>
  <si>
    <t>Diseñar un documento que contenga los lineamientos para garantizar la correcta administración y custodia de las historias laborales, esto con el fin de dar cumplimiento a la normatividad interna y externa.</t>
  </si>
  <si>
    <t>Documento cargado en la plataforma de calidad.</t>
  </si>
  <si>
    <t>Colaborador a cargo de manejo de las Historias Laborales</t>
  </si>
  <si>
    <r>
      <rPr>
        <b/>
        <sz val="12"/>
        <color theme="1"/>
        <rFont val="Arial"/>
        <family val="2"/>
      </rPr>
      <t xml:space="preserve">Seguimiento 11 de diciembre de 2024: </t>
    </r>
    <r>
      <rPr>
        <sz val="12"/>
        <color theme="1"/>
        <rFont val="Arial"/>
        <family val="2"/>
      </rPr>
      <t xml:space="preserve">
Para dar cumplimiento a la acción propuesta la Secretaría General remitió a esta Oficina la siguiente información: 
-Borrador de Protocolo de Ordenación de Historias Laborales 
Teniendo en cuenta que la acción se encuentra descrita como </t>
    </r>
    <r>
      <rPr>
        <i/>
        <sz val="12"/>
        <color theme="1"/>
        <rFont val="Arial"/>
        <family val="2"/>
      </rPr>
      <t xml:space="preserve">"Diseñar un documento que contenga los lineamientos para garantizar la correcta administración y custodia de las historias laborales, esto con el fin de dar cumplimiento a la normatividad interna y externa." </t>
    </r>
    <r>
      <rPr>
        <sz val="12"/>
        <color theme="1"/>
        <rFont val="Arial"/>
        <family val="2"/>
      </rPr>
      <t xml:space="preserve">y la meta </t>
    </r>
    <r>
      <rPr>
        <i/>
        <sz val="12"/>
        <color theme="1"/>
        <rFont val="Arial"/>
        <family val="2"/>
      </rPr>
      <t xml:space="preserve">"Documento cargado en la plataforma de calidad" </t>
    </r>
    <r>
      <rPr>
        <sz val="12"/>
        <color theme="1"/>
        <rFont val="Arial"/>
        <family val="2"/>
      </rPr>
      <t>esta Oficina considera que el borrador entregado no garantiza el cumplimiento de la acción, de acuerdo con la reunión sostenida el 28 de noviembre de 2024 se indicó que dicho documento se encontraba en etapa de aprobación, por lo que hasta que esto no suceda no se otorgará el cumplimiento al 100%, finalmente, y de acuerdo con el plazo establecido para la acción esta finaliza el 30 de septiembre de 2024, la acción es catalogada como incumplida - vencida.</t>
    </r>
  </si>
  <si>
    <r>
      <rPr>
        <b/>
        <sz val="12"/>
        <rFont val="Arial"/>
        <family val="2"/>
      </rPr>
      <t xml:space="preserve">Seguimiento 11 de diciembre de 2024: </t>
    </r>
    <r>
      <rPr>
        <sz val="12"/>
        <rFont val="Arial"/>
        <family val="2"/>
      </rPr>
      <t xml:space="preserve">
Teniendo en cuenta que la evidencia allegada no sustentó el cumplimiento de la acción, se recomienda validar lo propuesto en el sentido de la ampliación de fechas o la realidad operativa del área, para que estas puedan cumplirse dentro de los terminos establecidos, el hallazgo permanecerá abierto hasta que se logre el cumplimiento y validación de la efectividad de esta. 
</t>
    </r>
    <r>
      <rPr>
        <b/>
        <u/>
        <sz val="12"/>
        <rFont val="Arial"/>
        <family val="2"/>
      </rPr>
      <t xml:space="preserve">
Plan de mejoramiento reformulado por solicitud realziada mediante memorando 20246000104203 del 17 de diciembre de 2024</t>
    </r>
  </si>
  <si>
    <t>Incumplimiento de lineamientos normativos y procedimentales en el trámite de nombramientos y situaciones administrativas.</t>
  </si>
  <si>
    <t xml:space="preserve">Falta de lineamientos claros que fortalezcan los controles y garanticen la aplicabilidad de los lineamientos normativos y metodológicos relacionados con el trámite de situaciones administrativas, por parte de los servidores públicos de la Agencia de Desarrollo Rural (ADR). </t>
  </si>
  <si>
    <t>1. Crear un documento (instructivo, guía o procedimiento) que permita dar claridad en las actividades requeridas sobre el proceso a seguir para las diferentes situaciones administrativas.</t>
  </si>
  <si>
    <t>Documento formalizado en la plataforma de calidad</t>
  </si>
  <si>
    <t>Profesional de situaciones administrativas y profesional de nómina.</t>
  </si>
  <si>
    <r>
      <rPr>
        <b/>
        <sz val="12"/>
        <color theme="1"/>
        <rFont val="Arial"/>
        <family val="2"/>
      </rPr>
      <t xml:space="preserve">Seguimiento 11 de diciembre de 2024: 
</t>
    </r>
    <r>
      <rPr>
        <sz val="12"/>
        <color theme="1"/>
        <rFont val="Arial"/>
        <family val="2"/>
      </rPr>
      <t xml:space="preserve">Para dar cumplimiento a la acción propuesta la Secretaría General remitió a esta Oficina la siguiente información: 
-Borrador de la versión 7 del Procedimiento PR-GTH-001 Administración de Talento Humano. 
Teniendo en cuenta que la acción se encuentra descrita como </t>
    </r>
    <r>
      <rPr>
        <i/>
        <sz val="12"/>
        <color theme="1"/>
        <rFont val="Arial"/>
        <family val="2"/>
      </rPr>
      <t>"Crear un documento (instructivo, guía o procedimiento) que permita dar claridad en las actividades requeridas sobre el proceso a seguir para las diferentes situaciones administrativas."</t>
    </r>
    <r>
      <rPr>
        <sz val="12"/>
        <color theme="1"/>
        <rFont val="Arial"/>
        <family val="2"/>
      </rPr>
      <t xml:space="preserve"> y la meta </t>
    </r>
    <r>
      <rPr>
        <i/>
        <sz val="12"/>
        <color theme="1"/>
        <rFont val="Arial"/>
        <family val="2"/>
      </rPr>
      <t>"Documento formalizado en la plataforma de calidad"</t>
    </r>
    <r>
      <rPr>
        <sz val="12"/>
        <color theme="1"/>
        <rFont val="Arial"/>
        <family val="2"/>
      </rPr>
      <t xml:space="preserve"> esta Oficina considera que el borrador entregado no garantiza el cumplimiento de la acción, de acuerdo con la reunión sostenida el 28 de noviembre de 2024 se indicó que dicho documento se encontraba en etapa de aprobación, por lo que hasta que esto no suceda no se otorgará el cumplimiento al 100%, finalmente, y de acuerdo con el plazo establecido para la acción esta finaliza el 30 de junio de 2024, la acción es catalogada como incumplida - vencida.</t>
    </r>
  </si>
  <si>
    <r>
      <t xml:space="preserve">Seguimiento 16 de diciembre de 2024: 
</t>
    </r>
    <r>
      <rPr>
        <sz val="12"/>
        <rFont val="Arial"/>
        <family val="2"/>
      </rPr>
      <t xml:space="preserve">
Teniendo en cuenta que la evidencia allegada no sustentó el cumplimiento de la acción, se recomienda validar lo propuesto en el sentido de la ampliación de fechas o la realidad operativa del área, para que estas puedan cumplirse dentro de los terminos establecidos, el hallazgo permanecerá abierto hasta que se logre el cumplimiento y validación de la efectividad de esta. </t>
    </r>
    <r>
      <rPr>
        <b/>
        <u/>
        <sz val="12"/>
        <rFont val="Arial"/>
        <family val="2"/>
      </rPr>
      <t xml:space="preserve">
Plan de mejoramiento reformulado por solicitud realziada mediante memorando 20246000104203 del 17 de diciembre de 2024</t>
    </r>
  </si>
  <si>
    <t>Falta de revisión de la completitud de documentos de situaciones administrativas en el SIMO.</t>
  </si>
  <si>
    <t>2. Realizar la actualización de las novedades de los dos elegibles detectados en la auditoría y realizar una verificación trimestral de la completitud de elegibles para mantener la plataforma actualizada</t>
  </si>
  <si>
    <t>100% de las novedades en el SIMO evidenciada mediante pantallazos de la plataforma.</t>
  </si>
  <si>
    <t>Profesional de situaciones administrativas para ingreso y profesional de retención del conocimiento para retiro</t>
  </si>
  <si>
    <t>16/12/2024
15/07/2025</t>
  </si>
  <si>
    <t>Tania Peralta Bermúdez
Carolina Saavedra Manco</t>
  </si>
  <si>
    <r>
      <rPr>
        <b/>
        <sz val="12"/>
        <color theme="1"/>
        <rFont val="Arial"/>
        <family val="2"/>
      </rPr>
      <t xml:space="preserve">Seguimiento 11 de diciembre de 2024: 
</t>
    </r>
    <r>
      <rPr>
        <sz val="12"/>
        <color theme="1"/>
        <rFont val="Arial"/>
        <family val="2"/>
      </rPr>
      <t>Para dar cumplimiento a la acción propuesta la Secretaría General remitió a esta Oficina la siguiente información: 
-Captura de Pantalla de las novedades del elegible al cargo Gestor T1 Grado 11 Nella Patricia Chams OPEC 143897
-Captura de Pantalla de las novedades del elegible al cargo Técnico Asistencial O1 Grado 12 Javier Castañeda Pineda OPEC 143882
-Captura de Pantalla de las novedades del elegible al cargo Gestor T1 Grado 8 Nelly Astrid González OPEC 143883
Teniendo en cuenta la acción propuesta "Realizar la actualización de las novedades de los dos elegibles detectados en la auditoría y realizar una verificación trimestral de la completitud de elegibles para mantener la plataforma actualizada" esta Oficina evidenció que las OPEC señaladas en el hallazgo 3 del informe OCI-2023-026 corresponden a 143894 y 143882, de acuerdo con la información suministrada y descrita anteriormente, queda pendiente la información de la OPEC 143894, por lo que esta Oficina otorga un porcentaje de cumplimiento del 50%, de igual manera el plazo descrito para la ejecución de la acción era h</t>
    </r>
    <r>
      <rPr>
        <b/>
        <sz val="12"/>
        <color theme="1"/>
        <rFont val="Arial"/>
        <family val="2"/>
      </rPr>
      <t xml:space="preserve">
Seguimiento julio 2025</t>
    </r>
    <r>
      <rPr>
        <sz val="12"/>
        <color theme="1"/>
        <rFont val="Arial"/>
        <family val="2"/>
      </rPr>
      <t xml:space="preserve">
Al respecto se observó que el proceso aportó capturas de pantalla de 11 servidores públicos, observando que se encuentran actualizados conforme al estado de cada funcionario, por lo tanto, se determina el cumplimiento de la acción.
</t>
    </r>
    <r>
      <rPr>
        <u/>
        <sz val="12"/>
        <color theme="1"/>
        <rFont val="Arial"/>
        <family val="2"/>
      </rPr>
      <t>La efectividad será corroborada mediante auditoría de aseguramiento en la presente vigencia.</t>
    </r>
  </si>
  <si>
    <r>
      <t xml:space="preserve">Plan de mejoramiento reformulado por solicitud realziada mediante memorando 20236000066403 del 20 de diciembre de 2023
Seguimiento 16 de diciembre de 2024: 
</t>
    </r>
    <r>
      <rPr>
        <sz val="12"/>
        <color theme="1"/>
        <rFont val="Arial"/>
        <family val="2"/>
      </rPr>
      <t xml:space="preserve">Teniendo en cuenta que la evidencia allegada no sustentó el cumplimiento de la acción, se recomienda validar lo propuesto en el sentido de la ampliación de fechas o la realidad operativa del área, para que estas puedan cumplirse dentro de los terminos establecidos, el hallazgo permanecerá abierto hasta que se logre el cumplimiento y validación de la efectividad de esta. </t>
    </r>
    <r>
      <rPr>
        <b/>
        <u/>
        <sz val="12"/>
        <color theme="1"/>
        <rFont val="Arial"/>
        <family val="2"/>
      </rPr>
      <t xml:space="preserve">
Seguimiento Julio 2025
</t>
    </r>
    <r>
      <rPr>
        <sz val="12"/>
        <color theme="1"/>
        <rFont val="Arial"/>
        <family val="2"/>
      </rPr>
      <t>Si bien, el proceso aportó las evidencias correspondientes al estado de cada funcionario, es importante mencionar que, la efectividad de la acción planteada será verificada mediante auditoría de aseguramiento programada para la presente vigencia.</t>
    </r>
  </si>
  <si>
    <t>Incumplimiento de los lineamientos normativos vigentes aplicables al Sistema de Gestión de Seguridad y Salud en el Trabajo en la Agencia de Desarrollo Rural – ADR.</t>
  </si>
  <si>
    <t>Inobservancia en la implementación y seguimiento a las actividades de control aplicables a la Gestión de Talento Humano. </t>
  </si>
  <si>
    <t>1. Dar cumplimiento a los estandares mínimos estipulados en la resolución 0312 de 2019, para la vigencia 2023.</t>
  </si>
  <si>
    <t>Cargar en repositorio de share point, las evidencias de actividades realizadas en la vigencia 2023 en concordancia con la lista de la resolución 312</t>
  </si>
  <si>
    <t>Responsable del sistema de gestión y seguridad en el trabajo</t>
  </si>
  <si>
    <t>16/12/2024 
15/07/2025</t>
  </si>
  <si>
    <t>Tania Peralta Bermúdez
Carolina Saavedra Manco</t>
  </si>
  <si>
    <r>
      <rPr>
        <b/>
        <sz val="12"/>
        <rFont val="Arial"/>
        <family val="2"/>
      </rPr>
      <t xml:space="preserve">Seguimiento 16 de diciembre de 2024: 
</t>
    </r>
    <r>
      <rPr>
        <sz val="12"/>
        <rFont val="Arial"/>
        <family val="2"/>
      </rPr>
      <t xml:space="preserve">Para dar cumplimiento a la acción propuesta la Secretaría General remitió a esta Oficina la siguiente información:
-Captura de pantalla de ISOLUCIÓN módulo Sistema SST 312 - Más de 50 empleados - Riesgo IV-V, en el cual se identifica la madurez del sistema en un 97,28% dividido en planear 89%, hacer 100%, verificar 100% y actuar 100%. 
Teniendo en cuenta la acción y meta propuesta definidas como "Dar cumplimiento a los estandares mínimos estipulados en la resolución 0312 de 2019, para la vigencia 2023."  y "Cargar en repositorio de share point, las evidencias de actividades realizadas en la vigencia 2023 en concordancia con la lista de la resolución 312" sin embargo, dicha información relacionada no sustenta lo mencionado sobre la vigencia 2023, que se constituye según lo descrito en el informe OCI-2023-026 como:
"(...) • Evaluaciones médicas ocupacionales del personal para la vigencia 2023 (30 de junio de 2023), según lo establecido en la Resolución 0312 de 2019 del Ministerio de Trabajo.
• Restricciones y recomendaciones médico laborales de los servidores, según lo establecido en la Resolución 0312 de 2019 del Ministerio de Trabajo.
• Entrega de los Elementos de Protección Personal (EPP) y capacitación en uso adecuado al personal de la entidad que lo requiera, según lo establecido en la Resolución 0312 de 2019 del Ministerio de Trabajo. (Solo se suministraron evidencias para las Unidades Técnicas Territoriales de Montería, Manizales, Ibagué, Popayán, Neiva y Villavicencio)." 
Por lo que, se solicita se allegue dicha información para validar el cumplimiento de lo dispuesto normativamente, teniendo en cuenta que el plazo de ejecución venció el 31 de diciembre de 2023, esta acción se determina como incumplida vencida. </t>
    </r>
    <r>
      <rPr>
        <b/>
        <sz val="12"/>
        <rFont val="Arial"/>
        <family val="2"/>
      </rPr>
      <t xml:space="preserve">
Seguimiento julio 2025</t>
    </r>
    <r>
      <rPr>
        <sz val="12"/>
        <rFont val="Arial"/>
        <family val="2"/>
      </rPr>
      <t xml:space="preserve">
Una vez validada la información reportada por el proceso no se observó soportes que permitieran corroborar el cumplimiento de la acción.
Se solicitó mediante correo electrónico el cargue de las evidencias de las actividades llevadas a cabo con relación al cumplimiento de la Resolución 0312 durante la vigencia 2023.
</t>
    </r>
    <r>
      <rPr>
        <b/>
        <sz val="12"/>
        <rFont val="Arial"/>
        <family val="2"/>
      </rPr>
      <t xml:space="preserve">
Agosto 2025</t>
    </r>
    <r>
      <rPr>
        <sz val="12"/>
        <rFont val="Arial"/>
        <family val="2"/>
      </rPr>
      <t xml:space="preserve">
 Al respecto la Secretaría General aportó una captura de pantalla correspondiente al respositorio en el cual se almacenan los documentos relacionados con el ciclo PHVA del SG-SST el cual consta de las siguientes carpetas: Planear, Hacer, Vericar, Actuar, Plan Estratégico de Seguridad Vial y Varios, no obstante, dicho documento no permite evidenciar el cumplimiento de la acción, teniendo en cuenta que no se tiene acceso a los archivos de dicho respositorio.  Por lo anterior, la acción permanece como incumplida-vencida.</t>
    </r>
  </si>
  <si>
    <r>
      <t>Plan de mejoramiento reformulado por solicitud realziada mediante memorando 20236000066403 del 20 de diciembre de 2023</t>
    </r>
    <r>
      <rPr>
        <b/>
        <sz val="12"/>
        <color theme="1"/>
        <rFont val="Arial"/>
        <family val="2"/>
      </rPr>
      <t xml:space="preserve">       
Seguimiento 16 de diciembre de 2024: 
</t>
    </r>
    <r>
      <rPr>
        <sz val="12"/>
        <color theme="1"/>
        <rFont val="Arial"/>
        <family val="2"/>
      </rPr>
      <t xml:space="preserve">Teniendo en cuenta que la evidencia allegada no sustentó el cumplimiento de la acción, se recomienda validar lo propuesto en el sentido de la ampliación de fechas o la realidad operativa del área, para que estas puedan cumplirse dentro de los terminos establecidos, el hallazgo permanecerá abierto hasta que se logre el cumplimiento y validación de la efectividad de esta. 
</t>
    </r>
    <r>
      <rPr>
        <b/>
        <sz val="12"/>
        <color theme="1"/>
        <rFont val="Arial"/>
        <family val="2"/>
      </rPr>
      <t xml:space="preserve">
                                                                                                                                                                                                             Seguimiento Julio 2025</t>
    </r>
    <r>
      <rPr>
        <sz val="12"/>
        <color theme="1"/>
        <rFont val="Arial"/>
        <family val="2"/>
      </rPr>
      <t xml:space="preserve">:
 A la fecha no se ha recibido evidencia 
</t>
    </r>
    <r>
      <rPr>
        <b/>
        <sz val="12"/>
        <color theme="1"/>
        <rFont val="Arial"/>
        <family val="2"/>
      </rPr>
      <t xml:space="preserve">
Agosto 2025</t>
    </r>
    <r>
      <rPr>
        <sz val="12"/>
        <color theme="1"/>
        <rFont val="Arial"/>
        <family val="2"/>
      </rPr>
      <t xml:space="preserve">
 Al respecto la Secretaría General aportó una captura de pantalla correspondiente al respositorio en el cual se almacenan los documentos relacionados con el ciclo PHVA del SG-SST el cual consta de las siguientes carpetas: Planear, Hacer, Vericar, Actuar, Plan Estratégico de Seguridad Vial y Varios, no obstante, dicho documento no permite evidenciar el cumplimiento de la acción, teniendo en cuenta que no se tiene acceso a los archivos de dicho respositorio.  Por lo anterior, la acción permanece como incumplida-vencida.</t>
    </r>
  </si>
  <si>
    <t>Solicitar a la ARL la calificación del grado de cumplimiento del sistema de gestión SG-SST de la vigencia 2023, acorde a los parámetros de la resolución 0312 de 2019</t>
  </si>
  <si>
    <t>Cargar en repositorio de share point, la certificación de la ARL para la vigencia 2023 en concordancia con la lista de la resolución 0312 de 2019</t>
  </si>
  <si>
    <r>
      <rPr>
        <b/>
        <sz val="12"/>
        <color theme="1"/>
        <rFont val="Arial"/>
        <family val="2"/>
      </rPr>
      <t xml:space="preserve">Seguimiento 16 de diciembre de 2024: 
</t>
    </r>
    <r>
      <rPr>
        <sz val="12"/>
        <color theme="1"/>
        <rFont val="Arial"/>
        <family val="2"/>
      </rPr>
      <t xml:space="preserve">Para dar cumplimiento a la acción propuesta la Secretaría General remitió a esta Oficina la siguiente información:
- Documento "Estándares Mínimos SG-SST Tabla de Valores y Calificación" 
- Constancia emitida por parte de Positiva Compañía de Seguros S.A. la cual hace constar que la ADR aplicó la acutoevaluación de los Estándares Mínimos del sistema de Gestión de la Seguridad y Salud en el Trabajo SG-SST para la vigenccia 2023 conforme a la Resolución 0312 del 2019, con un resultado del 97% Aceptable. 
Teniendo en cuenta la acción y meta propuesta se determina que las evidencias allegadas dan cumplimiento del 100% de estas. 
</t>
    </r>
    <r>
      <rPr>
        <b/>
        <sz val="12"/>
        <color theme="1"/>
        <rFont val="Arial"/>
        <family val="2"/>
      </rPr>
      <t xml:space="preserve">
Seguimiento julio 2025</t>
    </r>
    <r>
      <rPr>
        <sz val="12"/>
        <color theme="1"/>
        <rFont val="Arial"/>
        <family val="2"/>
      </rPr>
      <t xml:space="preserve">
Una vez validada la información reportada por el proceso se observó  constancia emitida por parte de la ARL Positiva por medio de la cual se certifica que la Agencia de Desarrollo Rural llevó a cabo la autoevaluación de los estándares mínimos del Sistema de Gestión de Seguridad y Salud en el Trabajo para la vigencia 2023 conforme a la Resolución 0312 de 2019, obteniendo un resultado del 97 %.  Adicionalmente, se aportó la evaluación realizada en Isolucion con un porcentaje de cumplimiento del 97,28%.
Dado lo anterior, se determina el cumplimiento de la acción propuesta. 
</t>
    </r>
    <r>
      <rPr>
        <b/>
        <sz val="12"/>
        <color theme="1"/>
        <rFont val="Arial"/>
        <family val="2"/>
      </rPr>
      <t xml:space="preserve">Efectividad: </t>
    </r>
    <r>
      <rPr>
        <sz val="12"/>
        <color theme="1"/>
        <rFont val="Arial"/>
        <family val="2"/>
      </rPr>
      <t>Con el fin de corroborar la efectividad de la acción propuesta, la oficina de Control Interno solicitó a la Secretaría General, mediante correo electrónico institucional, las evidencias de actividades realizadas en la vigencia 2023 en concordancia con la lista de la resolución 0312 de 2019, sin embargo, el proceso remitió una captura de pantalla correspondiente al respositorio en el cual se almacenan los documentos relacionados con el ciclo PHVA del SG-SST el cual consta de las siguientes carpetas: Planear, Hacer, Vericar, Actuar, Plan Estratégico de Seguridad Vial y Varios.  La anterior información no permite establecer la efectividad de la acción, por lo tanto, permanece como cumplida-pendiente efectividad.</t>
    </r>
  </si>
  <si>
    <r>
      <t xml:space="preserve">Plan de mejoramiento reformulado por solicitud realziada mediante memorando 20236000066403 del 20 de diciembre de 2023  </t>
    </r>
    <r>
      <rPr>
        <b/>
        <sz val="12"/>
        <color theme="1"/>
        <rFont val="Arial"/>
        <family val="2"/>
      </rPr>
      <t xml:space="preserve">                                                                                                                       
Seguimiento Julio 2025:
</t>
    </r>
    <r>
      <rPr>
        <sz val="12"/>
        <color theme="1"/>
        <rFont val="Arial"/>
        <family val="2"/>
      </rPr>
      <t>El proceso remitió constancia de la autoevaluación de los estándares mínimos del Sistema de Gestión de Seguridad y Salud en el Trabajo para la viencia 2023.  Por lo tanto, se determina el cumplimiento de la acción, no obstante, se encuentra pendiente validar la efectividad de la misma, para ello, se solicitó a la Secretaría General mediante correo electrónico institucional información sobre las actividades realizadas en el marco de la Resolución 0312 de 2019 para la vigencia 2023.</t>
    </r>
    <r>
      <rPr>
        <b/>
        <sz val="12"/>
        <color theme="1"/>
        <rFont val="Arial"/>
        <family val="2"/>
      </rPr>
      <t xml:space="preserve">
Efectividad: </t>
    </r>
    <r>
      <rPr>
        <sz val="12"/>
        <color theme="1"/>
        <rFont val="Arial"/>
        <family val="2"/>
      </rPr>
      <t>Con el fin de corroborar la efectividad de la acción propuesta, la oficina de Control Interno solicitó a la Secretaría General, mediante correo electrónico institucional, las evidencias de actividades realizadas en la vigencia 2023 en concordancia con la lista de la resolución 0312 de 2019, sin embargo, el proceso remitió una captura de pantalla correspondiente al respositorio en el cual se almacenan los documentos relacionados con el ciclo PHVA del SG-SST el cual consta de las siguientes carpetas: Planear, Hacer, Vericar, Actuar, Plan Estratégico de Seguridad Vial y Varios.  La anterior información no permite establecer la efectividad de la acción, por lo tanto, permanece como cumplida-pendiente efectividad.</t>
    </r>
  </si>
  <si>
    <t>Debilidades e incumplimientos en los procesos de Evaluación del Desempeño y Acuerdos de Gestión en la Agencia de Desarrollo Rural - ADR.</t>
  </si>
  <si>
    <t>Falta de actualización en los lineamientos normativos aplicables a la evaluación del desempeño, por parte de los servidores públicos de la Entidad (evaluadores y evaluados)</t>
  </si>
  <si>
    <t>Actualizar el procedimiento: Evaluación de Servidores con el objetivo de evitar las evaluaciones extemporaneas y asegurar la efectiva concertación de compromisos</t>
  </si>
  <si>
    <t>Procedimiento actualizado de Evaluación de Servidores</t>
  </si>
  <si>
    <t>Profesional a cargo de Evaluación de Desempeño y Acuerdos de Gestión.</t>
  </si>
  <si>
    <r>
      <rPr>
        <b/>
        <sz val="12"/>
        <color theme="1"/>
        <rFont val="Arial"/>
        <family val="2"/>
      </rPr>
      <t xml:space="preserve">Seguimiento 16 de diciembre de 2024: </t>
    </r>
    <r>
      <rPr>
        <sz val="12"/>
        <color theme="1"/>
        <rFont val="Arial"/>
        <family val="2"/>
      </rPr>
      <t xml:space="preserve">
Para dar cumplimiento a la acción propuesta la Secretaría General remitió a esta Oficina la siguiente información:
-Borrador del procedimiento PR-GTH-004 Evaluación de Servidores Públicos del Proceso de Gestión de Talento Humano versión 5 en cuyo contro de cambios de identifica "Se retiró el Decreto 1227 de 2005 y el Decreto 2539 de 2005 ya que éstos fueron derogados por el Decreto 1083 de 2015.
Se incluye definición de Evaluación y Calificación, compromisos funcionales y compromisos comportamentales de acuerdo con el Decreto 1083 de 2015.
Se modificó la definición de Compromisos Funcionales, de acuerdo con el Decreto 1083 de 2015.
En el numeral 5. Condiciones Especiales: Se incluye Seguimiento al Desempeño Laboral, en periodo de prueba y evaluación para el Jefe de la Oficina Asesora Jurídica.
Se actualizan las actividades del procedimiento.
Se incluye el Formato Seguimiento al Desempeño Laboral en Periodo de Prueba. Código F-GTH-044, que hace parte integral del presente procedimiento." 
Teniendo den cuenta que la acción propuesta se constituyó como "Actualizar el procedimiento: Evaluación de Servidores con el objetivo de evitar las evaluaciones extemporaneas y asegurar la efectiva concertación de compromisos" esta Oficina considera que el avance de la presente acción corresponde al 0%, pues no se ha oficializado la actualización del mencionado  procedimiento. De igual manera de acuerdo con la fecha de implementación de esta la cual correspondía al 30 de septiembre de 2024 la acción estará catalogada como incumplida - vencida. </t>
    </r>
  </si>
  <si>
    <r>
      <t xml:space="preserve">Seguimiento 16 de diciembre de 2024: 
</t>
    </r>
    <r>
      <rPr>
        <sz val="12"/>
        <rFont val="Arial"/>
        <family val="2"/>
      </rPr>
      <t xml:space="preserve">Teniendo en cuenta que la evidencia allegada no sustentó el cumplimiento de la acción, se recomienda validar lo propuesto en el sentido de la ampliación de fechas o la realidad operativa del área, para que estas puedan cumplirse dentro de los terminos establecidos, el hallazgo permanecerá abierto hasta que se logre el cumplimiento y validación de la efectividad de esta. </t>
    </r>
    <r>
      <rPr>
        <b/>
        <u/>
        <sz val="12"/>
        <rFont val="Arial"/>
        <family val="2"/>
      </rPr>
      <t xml:space="preserve">
Plan de mejoramiento reformulado por solicitud realziada mediante memorando 20246000104203 del 17 de diciembre de 2024</t>
    </r>
  </si>
  <si>
    <t>Deficiencias en la ejecución de controles internos así como incumplimiento de criterios normativos para la inclusión de novedades, liquidación y pago en algunos emolumentos salariales en la nómina de la Agencia de Desarrollo Rural – ADR.</t>
  </si>
  <si>
    <t>Falta de documentación mediante guías, manuales, instructivos, procedimientos y demás lineamientos y políticas, asociados al proceso de ingreso de novedades, liquidación y pago de la nómina.</t>
  </si>
  <si>
    <t>Actualizar el procedimiento de Administración de Nomina, permitiendo dar claridad en las actividades ejecutadas en liquidación de Nómina y prestaciones sociales.</t>
  </si>
  <si>
    <t>Procedimiento actualizado de Administración de Nómina aprobado</t>
  </si>
  <si>
    <t>Profesional a cargo de Nómina</t>
  </si>
  <si>
    <r>
      <rPr>
        <b/>
        <sz val="12"/>
        <color theme="1"/>
        <rFont val="Arial"/>
        <family val="2"/>
      </rPr>
      <t xml:space="preserve">Seguimiento 16 de diciembre de 2024: </t>
    </r>
    <r>
      <rPr>
        <sz val="12"/>
        <color theme="1"/>
        <rFont val="Arial"/>
        <family val="2"/>
      </rPr>
      <t xml:space="preserve">
Para dar cumplimiento a la acción propuesta la Secretaría General remitió a esta Oficina la siguiente información:
-Borrador del Procedimiento PR-GTH-006 Administración de Nómina versión 3, en la cual se relaciona en el control de cambios </t>
    </r>
    <r>
      <rPr>
        <i/>
        <sz val="12"/>
        <color theme="1"/>
        <rFont val="Arial"/>
        <family val="2"/>
      </rPr>
      <t xml:space="preserve">"Se actualiza el paso a paso de cada una de las actividades relacionadas en el proceso de nómina." </t>
    </r>
    <r>
      <rPr>
        <sz val="12"/>
        <color theme="1"/>
        <rFont val="Arial"/>
        <family val="2"/>
      </rPr>
      <t xml:space="preserve"> 
Teniendo en cuenta la acción propuesta como </t>
    </r>
    <r>
      <rPr>
        <i/>
        <sz val="12"/>
        <color theme="1"/>
        <rFont val="Arial"/>
        <family val="2"/>
      </rPr>
      <t xml:space="preserve">"Actualizar el procedimiento de Administración de Nomina, permitiendo dar claridad en las actividades ejecutadas en liquidación de Nómina y prestaciones sociales." </t>
    </r>
    <r>
      <rPr>
        <sz val="12"/>
        <color theme="1"/>
        <rFont val="Arial"/>
        <family val="2"/>
      </rPr>
      <t xml:space="preserve">se evidencia que si bien se construyó la actualización esta no ha sido oficializada ni socializada en el Sistema Integrado de Gestión ISOLUCIÓN, de igual manera y teniendo en cuenta la fecha de implementación de la acción la cual venció el pasado 30 de junio de 2024 se clasifica como Incumplida - Vencida. </t>
    </r>
  </si>
  <si>
    <r>
      <t xml:space="preserve">Seguimiento 16 de diciembre de 2024: 
</t>
    </r>
    <r>
      <rPr>
        <sz val="12"/>
        <rFont val="Arial"/>
        <family val="2"/>
      </rPr>
      <t xml:space="preserve">
Teniendo en cuenta que la evidencia allegada no sustentó el cumplimiento de la acción, se recomienda validar lo propuesto en el sentido de la ampliación de fechas o la realidad operativa del área, para que estas puedan cumplirse dentro de los terminos establecidos, el hallazgo permanecerá abierto hasta que se logre el cumplimiento y validación de la efectividad de esta. </t>
    </r>
    <r>
      <rPr>
        <b/>
        <u/>
        <sz val="12"/>
        <rFont val="Arial"/>
        <family val="2"/>
      </rPr>
      <t xml:space="preserve">
Plan de mejoramiento reformulado por solicitud realziada mediante memorando 20246000104203 del 17 de diciembre de 2024</t>
    </r>
  </si>
  <si>
    <t>Desconocimiento de los lineamientos normativos relacionados con el proceso de liquidación de nómina, prestaciones sociales y seguridad social.</t>
  </si>
  <si>
    <t>Gestionar al menos una capacitación en liquidación de nómina y seguridad social para el sector publico dirigida a los responsables del proceso en la ADR.</t>
  </si>
  <si>
    <t>Listado de asistencia de la capacitación</t>
  </si>
  <si>
    <t>Profesional de Talento Humano con las funciones asignadas</t>
  </si>
  <si>
    <r>
      <t xml:space="preserve">Seguimiento julio 2025
</t>
    </r>
    <r>
      <rPr>
        <sz val="12"/>
        <color theme="1"/>
        <rFont val="Arial"/>
        <family val="2"/>
      </rPr>
      <t>Frente a la acción propuesta la Oficina de Talento Humano aportó la siguiente información:
 -Capacitación funcionaria de nómina: por medio de la cual la Universidad Nacional de Colombia certificó que una funcionaria de la Entidad asistió al curso "Actualización Normativa en Nómina" realizado del 25 al 26 de julio de 2024, mediante la modalidad presencial con una intesidad de 8 horas. 
 -Borrador del procedimiento PR-GTH-006 Administración de Nómina
Por lo anterior, la oficina de Control Interno determina el cumplimiento de la acción, teniendo en cuenta que esta hacía referencia a una capacitación en liquidación de nómina.  
La efectividad será corroborada mediante auditoría de aseguramiento en la presente vigencia.</t>
    </r>
  </si>
  <si>
    <r>
      <t xml:space="preserve">Plan de mejoramiento reformulado por solicitud realziada mediante memorando 20236000066403 del 20 de diciembre de 2023 </t>
    </r>
    <r>
      <rPr>
        <b/>
        <sz val="12"/>
        <color theme="1"/>
        <rFont val="Arial"/>
        <family val="2"/>
      </rPr>
      <t xml:space="preserve">                                                                                                                                                                                                                                                                                                                                                                                                                                                                                                                                                                                                                            
Seguimiento Julio 2025
</t>
    </r>
    <r>
      <rPr>
        <sz val="12"/>
        <color theme="1"/>
        <rFont val="Arial"/>
        <family val="2"/>
      </rPr>
      <t>Si bien, el proceso aportó las evidencias correspondientes, es importante mencionar que la efectividad de la acción planteada será verificada mediante auditoría de aseguramiento programada para la presente vigencia.</t>
    </r>
  </si>
  <si>
    <t>Incumplimiento en la atención de las Peticiones, Quejas y Reclamos, Sugerencias y Denuncias – PQRSD, gestionadas por parte de la Dirección de Talento Humano en el período 2020-2023.</t>
  </si>
  <si>
    <t>Ausencia de controles de revisión y validación de las respuestas emitidas a los usuarios con el tiempo de respuesta</t>
  </si>
  <si>
    <t>Emitir alerta mensual de seguimiento mediante correos a los funcionarios o contratistas quienes tengan asignados radicados de la Direccion de Talento Humano con el fin de solicitar la gestion y tramites de los mismo.</t>
  </si>
  <si>
    <t>Correo mensual con alerta para gestionar y tramitar las PQRSD</t>
  </si>
  <si>
    <r>
      <rPr>
        <b/>
        <sz val="12"/>
        <color theme="1"/>
        <rFont val="Arial"/>
        <family val="2"/>
      </rPr>
      <t xml:space="preserve">Seguimiento 16 de diciembre de 2024: </t>
    </r>
    <r>
      <rPr>
        <sz val="12"/>
        <color theme="1"/>
        <rFont val="Arial"/>
        <family val="2"/>
      </rPr>
      <t xml:space="preserve">
Para dar cumplimiento a la acción propuesta la Secretaría General remitió a esta Oficina la siguiente información:
- Archivo en excel denominado Radicados Orfeo Matriz, con datos como No. radicado, persona a cargo, fecha de vencimiento, nombre del peticionario, tipo de petición y radicado de salida.  
Teniendo en cuenta la acción y meta propuesta descritas como </t>
    </r>
    <r>
      <rPr>
        <i/>
        <sz val="12"/>
        <color theme="1"/>
        <rFont val="Arial"/>
        <family val="2"/>
      </rPr>
      <t xml:space="preserve">"Emitir alerta mensual de seguimiento mediante correos a los funcionarios o contratistas quienes tengan asignados radicados de la Direccion de Talento Humano con el fin de solicitar la gestion y tramites de los mismo." </t>
    </r>
    <r>
      <rPr>
        <sz val="12"/>
        <color theme="1"/>
        <rFont val="Arial"/>
        <family val="2"/>
      </rPr>
      <t xml:space="preserve"> y </t>
    </r>
    <r>
      <rPr>
        <i/>
        <sz val="12"/>
        <color theme="1"/>
        <rFont val="Arial"/>
        <family val="2"/>
      </rPr>
      <t xml:space="preserve">"Correo mensual con alerta para gestionar y tramitar las PQRSD" </t>
    </r>
    <r>
      <rPr>
        <sz val="12"/>
        <color theme="1"/>
        <rFont val="Arial"/>
        <family val="2"/>
      </rPr>
      <t xml:space="preserve">por lo que, se considera que la evidencia allegada no sustenta el cumplimiento de lo propuesto, por lo que se solicita se alleguen las evidencias que corresponden o en su defecto se reformule la acción a la realidad operativa de esta. Finalmente y de acuerdo con la fecha de implementación la cual finalizó el pasado 30 de septiembre de 2024, esta acción se cataloga como Incumplida vencida. </t>
    </r>
  </si>
  <si>
    <t xml:space="preserve">       </t>
  </si>
  <si>
    <t>ACCIONES  INFORME OCI-2018-017</t>
  </si>
  <si>
    <t>ACCIONES  INFORME OCI-2023-026</t>
  </si>
  <si>
    <t>INFORME OCI-2022-024 GESTIÓN FINANCIERA</t>
  </si>
  <si>
    <t>Gestión Financiera</t>
  </si>
  <si>
    <t>Deficiencias procedimentales en el reconocimiento de ingresos y cartera respecto a los Distritos de Adecuación de Tierras de la ADR</t>
  </si>
  <si>
    <t xml:space="preserve">Falta de actualización del procedimiento de revelación de la información de los distritos entregados en administración </t>
  </si>
  <si>
    <t>1. Realizar la actualización del procedimiento</t>
  </si>
  <si>
    <t>Procedimiento actualizado</t>
  </si>
  <si>
    <t xml:space="preserve">Contador </t>
  </si>
  <si>
    <r>
      <rPr>
        <b/>
        <sz val="12"/>
        <color theme="1"/>
        <rFont val="Arial"/>
        <family val="2"/>
      </rPr>
      <t xml:space="preserve">
Mayo 2023: </t>
    </r>
    <r>
      <rPr>
        <sz val="12"/>
        <color theme="1"/>
        <rFont val="Arial"/>
        <family val="2"/>
      </rPr>
      <t xml:space="preserve">De acuerdo a la evidencia aportada el área de Gestión Financiera esta Oficina de Control Interno evidenció que:
</t>
    </r>
    <r>
      <rPr>
        <b/>
        <sz val="12"/>
        <color theme="1"/>
        <rFont val="Arial"/>
        <family val="2"/>
      </rPr>
      <t xml:space="preserve">
- </t>
    </r>
    <r>
      <rPr>
        <sz val="12"/>
        <color theme="1"/>
        <rFont val="Arial"/>
        <family val="2"/>
      </rPr>
      <t>Al realizar la verificación en el Sistema Integrado de Gestión, se corrobora que el procedimiento PR-FIN-005 RECONOCIMIENTO CONTABLE DE LOS DISTRITOS DE ADECUACION DE TIERRAS ADMINISTRADOS, OPERADOS Y CONSERVADOS POR TERCEROS Y DE LA INFORMACION FINANCIERA GENERADA, fue actualizado en el aplicativo Isolucion el día 21 de junio 2023 en su versión 2, por lo cual se considera cumplida la acción.
Adicionalmente es importante mencionar que no se considera que la acción se encuentre redactada en términos  medibles, que pueda evidenciar su objetivo y que se espera con ella y también que para la formulación del plan de mejoramiento el responsable de la acción propuesta debe ser un cargo en específico dentro de cada área o proceso para así realizar un seguimiento constante al cumplimiento de la misma, dicho complemento será necesario para realizar las respectivas validaciones requeridas para determinar la efectividad de la acción propuesta.</t>
    </r>
  </si>
  <si>
    <r>
      <rPr>
        <u/>
        <sz val="12"/>
        <color theme="1"/>
        <rFont val="Arial"/>
        <family val="2"/>
      </rPr>
      <t>Acción reformulada por solicitud de la Secretaría General, realizada a través de memorando 20236000016943 del 4 abril 2023 y con alcance realizado mediante correo electrónico del 28 de abril de 2023.</t>
    </r>
    <r>
      <rPr>
        <sz val="12"/>
        <color theme="1"/>
        <rFont val="Arial"/>
        <family val="2"/>
      </rPr>
      <t xml:space="preserve">
En el seguimiento adelantado por la Oficina de Control Interno a junio 2023 se evidenció la actualización del procedimiento PR-FIN-005 en al aplicativo Isolucion del 21 de junio 2023 en su versión 2, con lo cualesta OCI considera que la acción se encuentra cumplida. 
De acuerdo con la causa raíz identificada en el hallazgo Nª 1 del informe OCI-2022-024 donde se verificó la aplicabilidad del procedimiento </t>
    </r>
    <r>
      <rPr>
        <u/>
        <sz val="12"/>
        <color theme="1"/>
        <rFont val="Arial"/>
        <family val="2"/>
      </rPr>
      <t>PR-FIN-005 Reconocimiento contable de los Distritos de Adecuación de Tierras administrados, operados y conservados por terceros y de la información financiera generada</t>
    </r>
    <r>
      <rPr>
        <sz val="12"/>
        <color theme="1"/>
        <rFont val="Arial"/>
        <family val="2"/>
      </rPr>
      <t>, al registro contable de la facturación y cartera de los Distritos de Adecuación de Tierras administrados por terceros, en la Dirección Financiera de la ADR, en el desarrollo de la auditoría se identificó que este procedimiento no se encontraba alineado con el concepto de la Contaduría General de la Nación enviado a la ADR con radicado Nª 20211100086351 donde se mencionaba que “</t>
    </r>
    <r>
      <rPr>
        <i/>
        <sz val="12"/>
        <color theme="1"/>
        <rFont val="Arial"/>
        <family val="2"/>
      </rPr>
      <t xml:space="preserve">(…) Partiendo del hecho de que la ADR a través del contrato firmado con ASORUT cedió́ a este último el monto del recaudo que realice por concepto de tarifas fijas, volumétricas y otros ingresos propios del distrito, para realizar las actividades propias de administración, operación y conservación, así́ como el correspondiente porcentaje de contraprestación, no corresponde a la ADR incorporar en su información financiera la cartera que se genere (...)” </t>
    </r>
    <r>
      <rPr>
        <sz val="12"/>
        <color theme="1"/>
        <rFont val="Arial"/>
        <family val="2"/>
      </rPr>
      <t xml:space="preserve">de manera concreta lo que se indica es que las asociaciones a cargo de Distritos de Adecuación de Tierras deben registrar en sus Estados Financieros la información financiera sobre facturación y cartera de estos, ante esto está Oficina evidenció que el procedimiento </t>
    </r>
    <r>
      <rPr>
        <u/>
        <sz val="12"/>
        <color theme="1"/>
        <rFont val="Arial"/>
        <family val="2"/>
      </rPr>
      <t xml:space="preserve">PR-FIN-005 Reconocimiento contable de la propiedad planta y equipo entregada y adquirida en desarrollo de los contratos AOC </t>
    </r>
    <r>
      <rPr>
        <sz val="12"/>
        <color theme="1"/>
        <rFont val="Arial"/>
        <family val="2"/>
      </rPr>
      <t xml:space="preserve">se actualizò el día 23 de junio 2023 en el aplicativo Isolucion donde el sentido de este se enfocó en el reconocimiento de los bienes asociados a los contratos de AOC por lo que los controles evaluados en la auditoría del año 2022 se suprimieron y por ende se corroboró la corrección frente a la causa del hallazgo al generar la actualización del ejercer contable de la información financiera de los Distritos de Adecuación de Tierras administrados por terceros a través de los contratos de AOC y enfocarlo a los bienes de la Agencia de Desarrollo Rural que funcionan dentro de los mismos, no obstante es importante continuar implementando los controles necesarios para que la revelación de los Estados Financieros de los siguientes trimestres de la vigencia 2023 se encuentren revelando la realidad económica de la Agencia de Desarrollo Rural, a fin de prevenir la reiteración de esta situación.
</t>
    </r>
  </si>
  <si>
    <t>Falta de aplicación de estudios de la vida útil de los activos fijos e incertidumbre sobre la existencia y valoración de éstos</t>
  </si>
  <si>
    <t>Desconocimiento de la normatividad</t>
  </si>
  <si>
    <t xml:space="preserve">1. Acompañamiento a la administrativa para orientarlos sobre la implementación en lo que pide la normatividad </t>
  </si>
  <si>
    <t>Acta de mesa de trabajo</t>
  </si>
  <si>
    <t>Financiera / Administrativa</t>
  </si>
  <si>
    <t>19/05/2023
10/12/2024</t>
  </si>
  <si>
    <t>Richard Rangel Vergel
Tania Peralta Bermúdez
Carolina Saavedra Manco</t>
  </si>
  <si>
    <r>
      <t xml:space="preserve">
</t>
    </r>
    <r>
      <rPr>
        <b/>
        <sz val="12"/>
        <color theme="1"/>
        <rFont val="Arial"/>
        <family val="2"/>
      </rPr>
      <t>Mayo 2023:</t>
    </r>
    <r>
      <rPr>
        <sz val="12"/>
        <color theme="1"/>
        <rFont val="Arial"/>
        <family val="2"/>
      </rPr>
      <t xml:space="preserve"> De acuerdo a la evidencia aportada el área de Gestión Financiera esta Oficina de Control Interno evidenció que</t>
    </r>
    <r>
      <rPr>
        <b/>
        <sz val="12"/>
        <color theme="1"/>
        <rFont val="Arial"/>
        <family val="2"/>
      </rPr>
      <t>:</t>
    </r>
    <r>
      <rPr>
        <sz val="12"/>
        <color theme="1"/>
        <rFont val="Arial"/>
        <family val="2"/>
      </rPr>
      <t xml:space="preserve">
Respecto con las evidencias aportadas y de acuerdo a lo evidenciado por la Oficina de Control Interno en el seguimiento a mayo 2023 se considera que ese ha dado cumplimiento a la meta establecida, al observar que se llevo a cabo una mesa de trabajo el día 27 de marzo de 2023 con los colaborades del área administrativa y el área financiera de asunto "Socialización para adopción hallagos auditoría interna OCI-2022",  no obstante, es importante mencionar que la acción propuesta y la meta establecida no ataca la causa raíz del hallazgo y por ende, no subsana, corrige o evita la reiteración de la situación evidenciada dentro de la auditoría al proceso.
</t>
    </r>
    <r>
      <rPr>
        <b/>
        <sz val="12"/>
        <color theme="1"/>
        <rFont val="Arial"/>
        <family val="2"/>
      </rPr>
      <t xml:space="preserve">
Seguimiento diciembre de 2024: </t>
    </r>
    <r>
      <rPr>
        <sz val="12"/>
        <color theme="1"/>
        <rFont val="Arial"/>
        <family val="2"/>
      </rPr>
      <t xml:space="preserve">
Teniendo en cuenta la compra e implementación del aplicativo SEVEN, es importante esperar la totalidad de su implementación frente a las vidas útiles planteadas en este, con el fin de evaluar la efectividad de la acción, es importante mencionar que este hallazgo es responsabilidad también de la Dirección Administrativa. 
</t>
    </r>
    <r>
      <rPr>
        <b/>
        <sz val="12"/>
        <color theme="1"/>
        <rFont val="Arial"/>
        <family val="2"/>
      </rPr>
      <t>Julio 2025:</t>
    </r>
    <r>
      <rPr>
        <sz val="12"/>
        <color theme="1"/>
        <rFont val="Arial"/>
        <family val="2"/>
      </rPr>
      <t xml:space="preserve">
No se observaron soportes que permitieran corroborar la efectividad de la acción planteada, se procede a solicitar información relacionada.
</t>
    </r>
    <r>
      <rPr>
        <b/>
        <sz val="12"/>
        <color theme="1"/>
        <rFont val="Arial"/>
        <family val="2"/>
      </rPr>
      <t xml:space="preserve">
Agosto 2025:</t>
    </r>
    <r>
      <rPr>
        <sz val="12"/>
        <color theme="1"/>
        <rFont val="Arial"/>
        <family val="2"/>
      </rPr>
      <t xml:space="preserve">
Mediante correo electrónico institucional se solicitó información relacionada con el último análisis realizado a la vida útil de la propiedad, planta y equipo de la Entidad, a fin de corroborar la eficacia de la acción planteada, para lo cual la Secretaría General emitió la siguiente respuesta:
"</t>
    </r>
    <r>
      <rPr>
        <i/>
        <sz val="12"/>
        <color theme="1"/>
        <rFont val="Arial"/>
        <family val="2"/>
      </rPr>
      <t xml:space="preserve">Desde el área financiera se acompañó el proceso y la actividad por parte de la financiera formulada en el plan de mejoramiento ya están realizadas. Se esta a la espera que desde el área administrativa remitan el análisis realizado.
Pendiente efectividad"
</t>
    </r>
    <r>
      <rPr>
        <sz val="12"/>
        <color theme="1"/>
        <rFont val="Arial"/>
        <family val="2"/>
      </rPr>
      <t xml:space="preserve">Teniendo en cuenta lo anterior, no es posible corroborar la efectividad de la acción planteada.
</t>
    </r>
  </si>
  <si>
    <r>
      <rPr>
        <b/>
        <sz val="12"/>
        <color theme="1"/>
        <rFont val="Arial"/>
        <family val="2"/>
      </rPr>
      <t xml:space="preserve">Nota: </t>
    </r>
    <r>
      <rPr>
        <sz val="12"/>
        <color theme="1"/>
        <rFont val="Arial"/>
        <family val="2"/>
      </rPr>
      <t xml:space="preserve">Acción reformulada por solicitud de la Secretaría General, realizada a través de memorando 20236000016943 del 4 abril 2023 y con alcance realizado mediante correo electrónico del 28 de abril de 2023.
A partir de la información aportada por los responsables del proceso, esta Oficina concluye que:
Respecto con la reformulación de los planes de mejoramiento allegada a través de correo electrónico del día 28 de abril de 2023, es importante mencionar que, si bien se cumplió con el entregable dispuesto como meta, esta Oficina  considera que se estan realizando gestiones tenidentes a corregir la situación que originó el hallazgo, respecto a trabajar de manera conjunta entre los rpocesos de Gestión Financiera y Gestión Administrativa para llevar a cabo la aplicabilidad del estudio de las vidas útiles de los bienes de la ADR. Por ende hasta tanto no se evidencie la implementación de la normatividad existente al respecto, frente al estudio de vida útil, se podrá corroborar la efectividad del presente hallazgo..
Adicionalmente es importante mencionar que para la formulación del plan de mejoramiento el responsable de la acción propuesta debe ser un cargo en específico dentro de cada área o proceso para así realizar un seguimiento constante al cumplimiento de la misma, por lo tanto se recomienda ajustar dicho ítem dentro del presente plan.
</t>
    </r>
    <r>
      <rPr>
        <b/>
        <sz val="12"/>
        <color theme="1"/>
        <rFont val="Arial"/>
        <family val="2"/>
      </rPr>
      <t xml:space="preserve">
Seguimiento diciembre de 2024: </t>
    </r>
    <r>
      <rPr>
        <sz val="12"/>
        <color theme="1"/>
        <rFont val="Arial"/>
        <family val="2"/>
      </rPr>
      <t xml:space="preserve">
Teniendo en cuenta la compra e implementación del aplicativo SEVEN, es importante esperar la totalidad de su implementación frente a las vidas útiles planteadas en este, con el fin de evaluar la efectividad de la acción, es importante mencionar que este hallazgo es responsabilidad también de la Dirección Administrativa. 
</t>
    </r>
    <r>
      <rPr>
        <b/>
        <sz val="12"/>
        <color theme="1"/>
        <rFont val="Arial"/>
        <family val="2"/>
      </rPr>
      <t>Seguimiento agosto 2025</t>
    </r>
    <r>
      <rPr>
        <sz val="12"/>
        <color theme="1"/>
        <rFont val="Arial"/>
        <family val="2"/>
      </rPr>
      <t xml:space="preserve">
Se encuentra pendiente determinar la efectividad de la acción, toda vez que, la dependencia nformó que a la fecha el área administrativa no había remitido el análisis de la vida útil.
</t>
    </r>
  </si>
  <si>
    <t>Debilidades en el seguimiento a la oportunidad, integridad y calidad de la información entregada por las áreas generadoras de hechos económicos por parte del área contable, e inoportunidad en la publicación de los estados financieros.</t>
  </si>
  <si>
    <t xml:space="preserve">Incumplimiento entrega de información contable por parte de las áreas generadoras de información contable </t>
  </si>
  <si>
    <t xml:space="preserve">1. Realizar de manera trimestral la reiteración de información solicitada en la circular 020 emitida  </t>
  </si>
  <si>
    <t xml:space="preserve">Disminuir los tiempos de mora en la entrega de la información </t>
  </si>
  <si>
    <t>Secretaría General – Dirección Administrativa y Financiera</t>
  </si>
  <si>
    <r>
      <t xml:space="preserve">
</t>
    </r>
    <r>
      <rPr>
        <b/>
        <sz val="12"/>
        <color theme="1"/>
        <rFont val="Arial"/>
        <family val="2"/>
      </rPr>
      <t xml:space="preserve">Mayo 2023: </t>
    </r>
    <r>
      <rPr>
        <sz val="12"/>
        <color theme="1"/>
        <rFont val="Arial"/>
        <family val="2"/>
      </rPr>
      <t xml:space="preserve">De acuerdo a la evidencia aportada el área de Gestión Financiera esta Oficina de Control Interno evidenció que:
- Se realizó una reiteración de la circular 020 de 2022 de asunto </t>
    </r>
    <r>
      <rPr>
        <i/>
        <sz val="12"/>
        <color theme="1"/>
        <rFont val="Arial"/>
        <family val="2"/>
      </rPr>
      <t>"Remisión Información Financiera Vigencia 2022 bajo el nuevo marco normativo contable"</t>
    </r>
    <r>
      <rPr>
        <sz val="12"/>
        <color theme="1"/>
        <rFont val="Arial"/>
        <family val="2"/>
      </rPr>
      <t xml:space="preserve"> a través de cápsula informativa remitia mediante correo elect´ronico del día 7 marzo de 2022.
- Se emitió la circular No. 070 de 2022 de asunto </t>
    </r>
    <r>
      <rPr>
        <i/>
        <sz val="12"/>
        <color theme="1"/>
        <rFont val="Arial"/>
        <family val="2"/>
      </rPr>
      <t xml:space="preserve">"Lineamientos para el cierre presupuestal, contable y de tesorería vigencia fiscal 2022 y apertura vigencia 2023" </t>
    </r>
    <r>
      <rPr>
        <sz val="12"/>
        <color theme="1"/>
        <rFont val="Arial"/>
        <family val="2"/>
      </rPr>
      <t xml:space="preserve">con alcance a todos los colaboradores de la ADR el 16 de diciembre de 2022.
- Se realizó la socialización de la circular 023 de 2023 con las Unidades Técnicas Territoriales donde se informan los lineamientos de la </t>
    </r>
    <r>
      <rPr>
        <i/>
        <sz val="12"/>
        <color theme="1"/>
        <rFont val="Arial"/>
        <family val="2"/>
      </rPr>
      <t>"Remisión de la información financiera bajo el nuevo marco normativo contable vigencia 2023 y siguientes"</t>
    </r>
    <r>
      <rPr>
        <sz val="12"/>
        <color theme="1"/>
        <rFont val="Arial"/>
        <family val="2"/>
      </rPr>
      <t xml:space="preserve"> donde esta información es necesaria para la presentación de los Estados Financieros con corte a marzo 2023 (trimestral) revelando la realidad económica de la entidad.
</t>
    </r>
    <r>
      <rPr>
        <b/>
        <sz val="12"/>
        <color theme="1"/>
        <rFont val="Arial"/>
        <family val="2"/>
      </rPr>
      <t xml:space="preserve">Efectividad: </t>
    </r>
    <r>
      <rPr>
        <sz val="12"/>
        <color theme="1"/>
        <rFont val="Arial"/>
        <family val="2"/>
      </rPr>
      <t xml:space="preserve"> Frente a la efectividad de la acción propuesta la Oficina de Control Interno corroboró que se realizaron las siguientes conciliaciones suscritas a través de actas de reunión así:
- Conciliación cuenta contable Propiedad, Planta y Equipo con corte a los meses de enero, febrero, marzo 2023 realizadas los días 24 marzo, 27 abril 2023 respectivamente.
- Acta de reunión con la conciliación por concepto de tasas (Facturación DAT) con corte a los meses febrero y marzo 2023 realizadas los días 21 marzo y 28 abril 2023 respectivamente.
- Acta de reunión con la conciliación por concepto de recuperación de la inversión Distritos Adecuación Tierras ADR con corte a los meses enero, febrero y marzo 2023 realizadas los días 28 febrero, 21 marzo y 27 abril 2023 respectivamente.</t>
    </r>
  </si>
  <si>
    <r>
      <rPr>
        <b/>
        <sz val="12"/>
        <color theme="1"/>
        <rFont val="Arial"/>
        <family val="2"/>
      </rPr>
      <t xml:space="preserve">Nota: </t>
    </r>
    <r>
      <rPr>
        <sz val="12"/>
        <color theme="1"/>
        <rFont val="Arial"/>
        <family val="2"/>
      </rPr>
      <t xml:space="preserve">Acción reformulada por solicitud de la Secretaría General, realizada a través de memorando 20236000016943 del 4 abril 2023 y con alcance realizado mediante correo electrónico del 28 de abril de 2023.
De acuerdo a la evidencia aportada el área de Gestión Financiera esta Oficina de Control Interno concluye que se dio cumplimiento a la acción a partir de:
- Se evidenciaron las circulares 020 y 070 de 2022, donde se imparten los lineamientos para el reporte de la información financiera por parte de las áreas de la ADR invoclucradas.
- Se realizó la socialización de la circular 023 de 2023 con las Unidades Técnicas Territoriales donde se informan los lineamientos de la "Remisión de la información financiera bajo el nuevo marco normativo contable vigencia 2023 y siguientes" donde esta información es necesaria para la presentación de los Estados Financieros con corte a marzo 2023 (trimestral) revelando la realidad económica de la entidad.
- Se evidenciaron las conciliaciones realizadas en la vigencia 2023 para la revelación de los Estados Financieros con corte a 31 diciembre 2022 de las partidas por concepto de cartera (tasas, recuperación de la inversión, transferencias) de los Distritos de Adecuación de Tierras conciliadas con el área de Cartera de la VIP, las partidas de Provisiones, Litigios, Demandas conciliadas con la Oficina Jurídica, y las partidas de Propiedad, Planta y Equipo conciliadas con la Dirección Administrativa.
Así mismo para corroborar la efectividad de la acción propuesta se allegó a esta Oficina de Control Interno la evidencia de los soportes de las conciliaciones realizadas de enero a marzo de la vigencia 2023 de la cuenta contable Propiedad, Planta y Equipo, las conciliaciones de febrero a marzo 2023 por concepto de Tasas y las conciliaciones de enero a marzo 2023 por concepto de Recuperacion de la Inversión de los Distritos de Adecuación de Tierras de la ADR, donde estas sirviendo como insumo para la revelación de los Estados Financieros con corte a 31 de marzo 2023, donde esta Oficina constató que los valores conciliados coincidieron con el valor revelado en los Estados Financieros a 31 marzo 2023 </t>
    </r>
    <r>
      <rPr>
        <i/>
        <sz val="12"/>
        <color theme="1"/>
        <rFont val="Arial"/>
        <family val="2"/>
      </rPr>
      <t>(Papel de Trabajo - Verificación Efectividad EEFF Marzo 2023)</t>
    </r>
    <r>
      <rPr>
        <sz val="12"/>
        <color theme="1"/>
        <rFont val="Arial"/>
        <family val="2"/>
      </rPr>
      <t>, por lo anterior se evidenció una corrección frente a la causa del hallazgo, no obstante es importante continuar implementando los controles necesarios para que la revelación de los Estados Financieros de los siguientes trimestres de la vigencia 2023 se encuentren revelando la realidad económica de la Agencia de Desarrollo Rural, a fin de prevenir la reiteración de esta situación.</t>
    </r>
  </si>
  <si>
    <t xml:space="preserve">2. Realizar mesas de trabajo con las diferentes áreas generadoras de información reiterando la información requerida y los plazos establecidos  </t>
  </si>
  <si>
    <t>Disminuir los tiempos de mora en la entrega de la información, cumplimiento de calendario para publicación de los Estados FInancieros</t>
  </si>
  <si>
    <r>
      <rPr>
        <b/>
        <sz val="12"/>
        <color theme="1"/>
        <rFont val="Arial"/>
        <family val="2"/>
      </rPr>
      <t xml:space="preserve">Mayo 2023: </t>
    </r>
    <r>
      <rPr>
        <sz val="12"/>
        <color theme="1"/>
        <rFont val="Arial"/>
        <family val="2"/>
      </rPr>
      <t>De acuerdo a la evidencia aportada el área de Gestión Financiera esta Oficina de Control Interno evidenció que:
- Se realizó la conciliación por parte de la Dirección Financiera de los saldos reportados por la Oficina Jurídica de las cuentas Provisiones, Litigios, Demandas con corte de 31 enero 2022 al 31 diciembre 2022 y los saldos de los informes reportados y saldos contables Estado Situación Financiera, reflejadas en los Estados Financieros de la Agencia Desarrollo Rural con corte a diciembre 2022.
- Se realizó mesa de trabajo el día 3 de febrero 2023 donde se llevo a cabo la conciliación de cartera por concepto de tasas de los Distritos de Adecuación de Tierras con corte a 31 de diciembre 2022 donde participo el contador de la ADR, contratista de la Dirección Financiera y el contrtaista líder de cartera de la VIP donde se realizò la verificación de saldos imputados a las cuentas Tasas, administración Proyectos, Otros intereses mora, otros activos contingentes por contra, reflejadas en los Estados Financieros de la Agencia Desarrollo Rural con corte a diciembre 2022.
- Se realizó mesa de trabajo el día 30 de enero 2023 donde se llevo a cabo la conciliación de cartera por concepto de Recuperación de la inversión y Transferencias de los Distritos de Adecuación de Tierras con corte a 31 de diciembre 2022 donde participo el contador de la ADR, contratista de la Dirección Financiera y el contratista de cartera de la VIP donde se realizò la verificación de saldos imputados a las cuentas contribuciones, enajenación activos, otros ingresos recibidos por anticipado, otros intereses mora, reflejadas en los Estados Financieros de la Agencia Desarrollo Rural con corte a diciembre 2022.
- Se realizó la mesa de trabajo donde se llevo a cabo la conciliación el día 6 marzo 2023 de las partidas de Propiedad, Planta y Equipo de la ADR con corte a 31 de diciembre de 2022 donde estuvieron presentes los contratistas de la Dirección Administrativa, el contador de la ADR y una contratista de la Dirección Financiera, y se conciliaron saldos de las cuentas de Terrenos, construcciones, edificaciones, maquinaria y equipo, muebles y enseres, equipos de comunicación, equipos de transporte, propiedad, planta y equipo en cesión, y su respectiva depreación y deterioro, así mismo se realizó la conciliación de las partidas de las cuentas de orden reflejadas en los Estados Financieros de la Agencia Desarrollo Rural con corte a diciembre 2022.</t>
    </r>
    <r>
      <rPr>
        <b/>
        <sz val="12"/>
        <color theme="1"/>
        <rFont val="Arial"/>
        <family val="2"/>
      </rPr>
      <t xml:space="preserve">
</t>
    </r>
    <r>
      <rPr>
        <sz val="12"/>
        <color theme="1"/>
        <rFont val="Arial"/>
        <family val="2"/>
      </rPr>
      <t xml:space="preserve">Respecto con las evidencias aportadas y de acuerdo a lo evidenciado por la Oficina de Control Interno en el seguimiento a mayo 2023 se considera que esta acción se encuentra cumplida.
</t>
    </r>
    <r>
      <rPr>
        <b/>
        <sz val="12"/>
        <color theme="1"/>
        <rFont val="Arial"/>
        <family val="2"/>
      </rPr>
      <t>Efectividad:</t>
    </r>
    <r>
      <rPr>
        <sz val="12"/>
        <color theme="1"/>
        <rFont val="Arial"/>
        <family val="2"/>
      </rPr>
      <t xml:space="preserve">  Frente a la efectividad de la acción propuesta la Oficina de Control Interno corroboró que se realizaron las siguientes conciliaciones suscritas a través de actas de reunión así:
- Conciliación cuenta contable Propiedad, Planta y Equipo con corte a los meses de enero, febrero, marzo 2023 realizadas los días 24 marzo, 27 abril 2023 respectivamente.
- Acta de reunión con la conciliación por concepto de tasas (Facturación DAT) con corte a los meses febrero y marzo 2023 realizadas los días 21 marzo y 28 abril 2023 respectivamente.
- Acta de reunión con la conciliación por concepto de recuperación de la inversión Distritos Adecuación Tierras ADR con corte a los meses enero, febrero y marzo 2023 realizadas los días 28 febrero, 21 marzo y 27 abril 2023 respectivamente.</t>
    </r>
  </si>
  <si>
    <t>Inadecuada planeación de la programación de PAC (Plan Anual de Caja) y desviación en el cumplimiento oportuno del cargue al SIIF frente a la fecha establecida normativamente por el Ministerio de Hacienda y Crédito Público</t>
  </si>
  <si>
    <t>* Falta de un designado por areas de la Agencia para la planeación y seguimiento al PAC.</t>
  </si>
  <si>
    <t>1. Solictud a las áreas para la designación a los enlaces del PAC</t>
  </si>
  <si>
    <t xml:space="preserve">Memorando designación enlaces </t>
  </si>
  <si>
    <t>Financiera</t>
  </si>
  <si>
    <r>
      <rPr>
        <b/>
        <sz val="12"/>
        <color theme="1"/>
        <rFont val="Arial"/>
        <family val="2"/>
      </rPr>
      <t>Mayo 2023:</t>
    </r>
    <r>
      <rPr>
        <sz val="12"/>
        <color theme="1"/>
        <rFont val="Arial"/>
        <family val="2"/>
      </rPr>
      <t xml:space="preserve"> De acuerdo a la evidencia aportada el área de Gestión Financiera esta Oficina de Control Interno evidenció que:
</t>
    </r>
    <r>
      <rPr>
        <b/>
        <sz val="12"/>
        <color theme="1"/>
        <rFont val="Arial"/>
        <family val="2"/>
      </rPr>
      <t xml:space="preserve">
- </t>
    </r>
    <r>
      <rPr>
        <sz val="12"/>
        <color theme="1"/>
        <rFont val="Arial"/>
        <family val="2"/>
      </rPr>
      <t>Se evidenció la emisión de la circular ADR Nª 001 del 04 de enero 2023, donde se realiza la solicitud de la designación por parte de las áreas del enlace PAC, a través de cápsula informativa a los directivos de la Agencia de Desarrollo Rural.
- Así mismo se evidenció la circular 016 emitida el 8 de marzo 2023 donde se solicita la designación de los enlaces PAC de cada uno de los directivos de la Agencia de Desarrollo Rural a través de correo eletcrónico del día 09 de marzo de 2023.
Respecto con las evidencias aportadas y de acuerdo a lo evidenciado por la Oficina de Control Interno en el seguimiento a mayo 2023 se considera que esta acción ha sido cumplida.</t>
    </r>
    <r>
      <rPr>
        <b/>
        <sz val="12"/>
        <color theme="1"/>
        <rFont val="Arial"/>
        <family val="2"/>
      </rPr>
      <t xml:space="preserve">
Efectividad: </t>
    </r>
    <r>
      <rPr>
        <sz val="12"/>
        <color theme="1"/>
        <rFont val="Arial"/>
        <family val="2"/>
      </rPr>
      <t>Frente a la efectividad de la acción propuesta la Oficina de Control Interno corroboró que a travès de correo electrònico todas las àreas de la ADR, realizaron la designación de los enlaces PAC para llevar a cabo su seguimeinto y reporte oportuno ante el área de Tesorería.</t>
    </r>
  </si>
  <si>
    <r>
      <rPr>
        <b/>
        <sz val="12"/>
        <color theme="1"/>
        <rFont val="Arial"/>
        <family val="2"/>
      </rPr>
      <t>Mayo 2023:</t>
    </r>
    <r>
      <rPr>
        <sz val="12"/>
        <color theme="1"/>
        <rFont val="Arial"/>
        <family val="2"/>
      </rPr>
      <t xml:space="preserve"> Acción reformulada por solicitud de la Secretaría General, realizada a través de memorando 20236000016943 del 4 abril 2023 y con alcance realizado mediante correo electrónico del 28 de abril de 2023.
De acuerdo a la evidencia aportada el área de Gestión Financiera esta Oficina de Control Interno concluye que se dio cumplimiento a las acciones propuestas, a partir de:
- Se evidenció la emisión de los lineamientos iniciales de la solicitud, ejecución y cumplimiento del PAC y la solicitud de la designación de los enlaces PAC de cada una de las áreas de la Agencia de Desarrollo Rural a través de las circulares 001 de 2023 y cicrular 016 de 2023, por lo anterior,  se considera que se dio cumplimiento a la Acción.
- Para los meses de enero, febrero y marzo de 2023, se levantó acta de seguimiento de la ejecución del PAC de la mesa de trabajo llevada a cabo los días 30 de enero, 24 de febrero y 06 marzo 2023 respectivamente, donde se le comunica a los enlaces PAC cual es el estado de cumplimiento de su ejecución mes a mes, sobre lo cual, teniendo en cuenta las fechas propuestas para la ejecución de la acción, se considera el cumplimiento de la acción propuesta.
- Se evidenció la presentación de definición, cumplimiento e impacto del PAC de la ADR presentada a los enlaces de cada área.
- Se evidenciaron los listados de asistencia de enero a mayo 2023 de las mesas de trabajo llevadas a cabo con los enlaces PAC de las distintas áreas.
De otra parte para corroborar la efectividad de la acción propuesta se allegó a la Oficina de Control Interno los correos soporte de respuesta a la Dirección Financiera de cada una de las áreas donde se realice la designación de los enlaces PAC para la vigencia 2023, por lo anterior se evidenció una efectividad frente a la causa del hallazgo, no obstante es importante seguir implementando los controles necesarios para que el cumplimiento del PAC mes a mes de la Agencia de Desarrollo Rural se encuentre en un porcentaje aceptable ante el Minsiterio de Hacienda y Crédito Público.
De otra parte, para corroborar la efectividad de la acción propuesta se allegó a esta Oficina de Control Interno la evidencia del estado del INPANUT con corte a mayo 2023, lo cual corresponde al indicador que mide la eficiencia del uso de los recursos asignados por parte del Ministerio de Hacienda y Crédito Público, para verificar el cumplimiento de la ADR frente a la ejecución del PAC asignado mes a mes, donde se observó que al mes de mayo 2023 el porcentaje del INPANUT a nivel general se encuentra en 13,11 % revelando una mejoria frente al INPANUT reportado en el mes de enero 2023 que fue de 79,06% , por lo anterior esta Oficina considera que los controles de seguimiento adoptados, han mitigado el impacto negativo frente a la ejecución de recursos asignados a través del PAC por el Ministerio de hacienda y Crédito Público, no obstante es importante seguir implementando los controles necesarios para que el cumplimiento del PAC de la Agencia de Desarrollo Rural se encuentre en un porcentaje aceptable ante el Minsiterio de Hacienda y Crédito Público.</t>
    </r>
  </si>
  <si>
    <t>* Falta de planeación de Recursos por parte de las Oficinas y Vicepresidencias de la Agencia de Desarrollo Rural -ADR.</t>
  </si>
  <si>
    <t>2. Seguimiento al PAC</t>
  </si>
  <si>
    <t>Actas de seguimiento</t>
  </si>
  <si>
    <r>
      <rPr>
        <b/>
        <sz val="12"/>
        <color theme="1"/>
        <rFont val="Arial"/>
        <family val="2"/>
      </rPr>
      <t xml:space="preserve">Mayo 2023: </t>
    </r>
    <r>
      <rPr>
        <sz val="12"/>
        <color theme="1"/>
        <rFont val="Arial"/>
        <family val="2"/>
      </rPr>
      <t>De acuerdo a la evidencia aportada el área de Gestión Financiera esta Oficina de Control Interno evidenció que:</t>
    </r>
    <r>
      <rPr>
        <b/>
        <sz val="12"/>
        <color theme="1"/>
        <rFont val="Arial"/>
        <family val="2"/>
      </rPr>
      <t xml:space="preserve">
</t>
    </r>
    <r>
      <rPr>
        <sz val="12"/>
        <color theme="1"/>
        <rFont val="Arial"/>
        <family val="2"/>
      </rPr>
      <t>- Para los meses de enero, febrero y marzo se levantó acta de seguimiento de la ejecución del PAC de la mesa de trabajo llevada a cabo los días 30 de enero, 24 de febrero y 06 marzo 2023 respectivamente, donde se le comunica a los enlaces PAC cual es el estado de cumplimiento del PAC mes a mes.
- Los pantallazos de los correos electrónicos allegados a cada una de las áreas donde se comunica el status de la ejecución del PAC mes a mes correspondiente a lo solicitado, e ir controlando su cumplimiento evitando no llegar a la meta establecida de recursos asignados a la ADR.
Respecto con las evidencias aportadas y de acuerdo a lo evidenciado por la Oficina de Control Interno en el seguimiento a junio 2023 se considera que esta acción propuesta se encuentra en estado cumplida - efectiva.</t>
    </r>
    <r>
      <rPr>
        <b/>
        <sz val="12"/>
        <color theme="1"/>
        <rFont val="Arial"/>
        <family val="2"/>
      </rPr>
      <t xml:space="preserve">
Efectividad: </t>
    </r>
    <r>
      <rPr>
        <sz val="12"/>
        <color theme="1"/>
        <rFont val="Arial"/>
        <family val="2"/>
      </rPr>
      <t>Frente a la efectividad de la acción propuesta la Oficina de Control Interno corroboró que al corte del mes de mayo 2023 el porcentaje del INPANUT a nivel general se encuentra en 13,11 % revelando una mejoria frente al porcentaje INPANUT reportado en el mes de enero 2023 que fue de 79,06% , por lo anterior se evidencia que los controles han ido mitigando el impacto negativo que se tenía frente a la solicitud de PAC ante el Ministerio de Hacienda.</t>
    </r>
  </si>
  <si>
    <t>* Desconocimiento del funcionamiento del PAC por parte de los Jefes de Oficina y vicepresidentes.</t>
  </si>
  <si>
    <t xml:space="preserve">3. Capacitación a los enlaces </t>
  </si>
  <si>
    <t xml:space="preserve">lista de asistencia y presentación </t>
  </si>
  <si>
    <r>
      <rPr>
        <b/>
        <sz val="12"/>
        <color theme="1"/>
        <rFont val="Arial"/>
        <family val="2"/>
      </rPr>
      <t xml:space="preserve">Mayo 2023: </t>
    </r>
    <r>
      <rPr>
        <sz val="12"/>
        <color theme="1"/>
        <rFont val="Arial"/>
        <family val="2"/>
      </rPr>
      <t xml:space="preserve">De acuerdo a la evidencia aportada el área de Gestión Financiera esta Oficina de Control Interno evidenció que:
- Para los meses de enero, febrero y marzo se levantó acta de seguimiento de la ejecución del PAC de la mesa de trabajo llevada a cabo los días 30 de enero, 24 de febrero y 06 marzo 2023 respectivamente, donde se le comunica a los enlaces PAC cual es el estado de cumplimiento del PAC mes a mes.
- Los pantallazos de los correos electrónicos allegados a cada una de las áreas donde se comunica el status de la ejecución del PAC mes a mes correspondiente a lo solicitado, e ir controlando su cumplimiento evitando no llegar a la meta establecida de recursos asignados a la ADR.
- La presentación donde se realiza la explicación de la definición, impacto, cumplimiento, solicitud del Plan Anual de Caja de la Agencia de Desarrollo Rural ante el Ministerio de Hacienda y el trámite que se realiza ante el ente, donde se refleja la importancia del oportuno trámite mes a mes del mismo, que fue presentada a los enlaces PAC y al Comité Directivo de la Agencia de Desarrollo Rural.
- Para los meses de enero, febrero, marzo, abril y mayo de 2023 se levantaron listados de asistencia de las mesas de trabajo llevadas a cabo con cada uno de los enlaces PAC de las áreas de la ADR, donde se mencionaba la ejecución del PAC con corte al mes llevada a cabo la mesa de trabajo.
Respecto con las evidencias aportadas y de acuerdo a lo evidenciado por la Oficina de Control Interno en el seguimiento a junio 2023 se considera que esta acción propuesta se encuentra en estado cumplida - efectiva.
</t>
    </r>
    <r>
      <rPr>
        <b/>
        <sz val="12"/>
        <color theme="1"/>
        <rFont val="Arial"/>
        <family val="2"/>
      </rPr>
      <t xml:space="preserve">
Efectividad: </t>
    </r>
    <r>
      <rPr>
        <sz val="12"/>
        <color theme="1"/>
        <rFont val="Arial"/>
        <family val="2"/>
      </rPr>
      <t xml:space="preserve"> Frente a la efectividad de la acción propuesta la Oficina de Control Interno corroboró que al corte del mes de mayo 2023 el porcentaje del INPANUT a nivel general se encuentra en 13,11 % revelando una mejoria frente al porcentaje INPANUT reportado en el mes de enero 2023 que fue de 79,06% , por lo anterior se evidencia que los controles han ido mitigando el impacto negativo que se tenía frente a la solicitud de PAC ante el Ministerio de Hacienda.</t>
    </r>
  </si>
  <si>
    <t>Debilidades del diseño de controles existentes e insuficiencia de riesgos identificados en el proceso de Gestión Financiera</t>
  </si>
  <si>
    <t>Falta de análisis e identificación de los riesgos asociados al proceso de Gestión Financiera para su incorporación en el Mapa de Riesgos de la entidad</t>
  </si>
  <si>
    <t>1. Análisis e identificación real de los riesgos propios del proceso financiero.</t>
  </si>
  <si>
    <t xml:space="preserve">Identificación    e incorporación en el Mapa de riesgos de la entidad </t>
  </si>
  <si>
    <t>Líderes equipo financiero</t>
  </si>
  <si>
    <t>Mayo 2023: De acuerdo con la evidencia entregada por el área de Gestión Financiera a través de correo electrónico del día 28 de abril 2023, la Oficina de Control Interno corroboró la realización de las mesas de trabajo de acompañamiento y seguimiento en conjunto con la Oficina de Planeación para la creación de los riesgos asociados al proceso de Gestión Documental para la vigencia 2023 así:
- Sesión 1 realizada el 18 de octubre 2022 con objetivo "Sesión 1 -Construcción Mapa de Riesgos Corrupción / Contexto Estratégico" con los colaboradores del proceso de Gestión Financiera.
- Sesión 2 realizada el 16 de noviembre 2022 con objetivo "Construcción Mapa de Riesgos Gestión / Gestión Financiera" con los colaboradores del proceso en mención.
- Sesión 3 realizada el 24 de noviembre 2022 con objetivo "Continuación Construcción Mapa de Riesgos Gestión / Gestión Financiera" con los colaboradores del proceso en mención.
Así mismo se evidenció el Mapa de Riesgos de la vigencia 2023 con la construcción de los riesgos de corrupción y gestión correspondiente al proceso de Gestión Financiera.
Respecto con lo evidenciado por la Oficina de Control Interno en el seguimiento a mayo 2023 se considera que dio cumplimiento a la acción.</t>
  </si>
  <si>
    <r>
      <rPr>
        <b/>
        <sz val="12"/>
        <color theme="1"/>
        <rFont val="Arial"/>
        <family val="2"/>
      </rPr>
      <t xml:space="preserve">Nota: </t>
    </r>
    <r>
      <rPr>
        <sz val="12"/>
        <color theme="1"/>
        <rFont val="Arial"/>
        <family val="2"/>
      </rPr>
      <t>Acción reformulada por solicitud de la Secretaría General, realizada a través de memorando 20236000016943 del 4 abril 2023 y con alcance realizado mediante correo electrónico del 28 de abril de 2023.
De acuerdo a la evidencia aportada el área de Gestión Financiera esta Oficina de Control Interno concluye que:
- Se evidenció el cumplimiento de la acción propuesta, a partir de lo cual esta Oficina realizó la verificación de la efectividad de la acción frente a la causa, a través del informe de cumplimiento OCI-2022-012 Seguimiento PAAC &amp; MRC del primer cuatrimestre de 2023 donde se realizó la validación del diseño del riesgo y diseño y solidez de los controles, sobre lo cual no hubo lugar a la emisión de observaciones en lo que respecta al proceso de Gestión Financiera, por lo tanto se considera procedente determinar el cierre del hallazgo.
No obstante, como recomendación se sugiere monitorear constantemente los informes de cumplimiento al Seguimiento Plan Anticorrupción y Atención al Ciudadano (PAAC) &amp; Mapa de Riesgos de Corrupción (MRC) emitidos por la Oficina de Control Interno, donde el proceso tenga en cuenta las oportunidades de mejora identificadas alli plasmadas.</t>
    </r>
  </si>
  <si>
    <t>INFORME 0CI-2023-030 GESTIÓN FINANCIERA</t>
  </si>
  <si>
    <t>Incumplimiento en el Índice de PAC No Utilizado -INPANUT en la vigencia 2023 (período reportado de enero a septiembre)</t>
  </si>
  <si>
    <t xml:space="preserve">1. Incorrecta planeación de las solicitudes del Plan Anual Mensualizado de Caja - PAC por parte de las áreas.              </t>
  </si>
  <si>
    <t>1. En las reuiniones de seguimiento de PAC incluir el  análisis correspondientes con las dependencias responsables de solicitar  el PAC de los rubros que tienen mayor índice de incumplimiento, para identificar las causas que generan el incumplimiento.
2. Realizar un procedimiento para la formulación y ejecución del Programa Anual Mensualizado de Caja PAC
Documentar un Procedimiento, Instructivo o Manual, que especifique la construcción 
3. Emitir la Circular anual del calendario PAC.</t>
  </si>
  <si>
    <t>1. Actas de reuniones              2. Procedimiento Codificado     3. Cricular númerada</t>
  </si>
  <si>
    <t>LIDER FINANCIERA - TESORERA</t>
  </si>
  <si>
    <t>9/12/2024
24/07/2025</t>
  </si>
  <si>
    <t>Tania Peralta Bermúdez
Carolina Saavedra Manco</t>
  </si>
  <si>
    <r>
      <rPr>
        <sz val="12"/>
        <rFont val="Arial"/>
        <family val="2"/>
      </rPr>
      <t xml:space="preserve">Seguimiento 9 de diciembre de 2024: 
Para el cumplimiento de la acción propuesta la Secretaria General remitió a esta Oficina la siguiente información: 
- Borrador del procedimiento "Programa Anual Mensualizado de Caja" (PAC) el cual se encuentra en proceso de aprobación y oficilización en el Sistema Integrado de Gestión.
- Circular 002 del 4 de enero de 2024 con asunto "Calendario PAC Vigencia 2024 y consideraciones de importancia para su ejecución" 
-Formato F-DER-002 Listado de Asistencia a reuniones del 19 de febrero de 2024 con objetivo "Reunión ejecución PAC Febrero" 
-Formato F-DER-002 Listado de Asistencia a reuniones del 26 de enero de 2024 con objetivo "Funciones enlaces PAC - Calendario PAC" 
-Formato F-DER-002 Listado de Asistencia a reuniones del 23 de abril de 2024 con objetivo "Ejecución PAC abril 2024"
-Formato F-DER-002 Listado de Asistencia a reuniones del 20 de junio de 2024 con objetivo "Ejecución PAC Junio"
-Formato F-DER-002 Listado de Asistencia a reuniones del 22 de marzo de 2024 con objetivo "Ejecución PAC Marzo 2024" 
-Formato F-DER-002 Listado de Asistencia a reuniones del 24 de mayo de 2024 con objetivo "Ejecución PAC Mayo" 
Teniendo en cuenta que las metas establecidas para la presente acción fueron determinadas como 1. Actas de reuniones 2. Procedimiento Codificado y 3. Circular numerada, y de acuerdo con los soportes remitidos y descritos anteriormente, esta Oficina considera un avance del 67%, puesto que, se cuenta con la circular numerada y las actas de reuniones se seguimiento, sin embargo, el procedimiento aún no esta oficializado por lo que no esta codificado incumplimiento la meta número 2, una vez se cuente con esto se dará el cumplimiento al 100%, de igual manera se categoriza en Incumplida - vencida, ya que, su fecha de aplicación era hasta el 31 de marzo de 2024. 
Plan formulado y comunicado  a través de memorando  20236000067523   Plan de mejoramiento reformulado por solicitud realizada mediante memorando 20246000104203 del 17 de diciembre de 2024
</t>
    </r>
    <r>
      <rPr>
        <b/>
        <sz val="12"/>
        <rFont val="Arial"/>
        <family val="2"/>
      </rPr>
      <t>Seguimiento 24/07/2025</t>
    </r>
    <r>
      <rPr>
        <sz val="12"/>
        <rFont val="Arial"/>
        <family val="2"/>
      </rPr>
      <t xml:space="preserve">
Acción 1: Una vez validada la información remitida por el proceso, se observó que aportaron 6 listados de asistencia del Plan Anual Mensualizado de Caja correspondientes a los meses de enero, febrero, marzo, abril, mayo y junio de la vigencia 2024.  En los documentos relacionados se socializaron temas como fecha límite para aplazamientos y proyección para diferentes pagos, a mencionadas reuniones asistieron los enlaces de cada dependencia .  Por lo anterior, se concluye cumplimiento de la acción.
Acción 2: Al verificar la información aportada por el proceso, se identificó el documento PR-FIN-007 Programa Anual de Caja, procedimiento para la formulación y ejecución del Programa Anual Mensualizado de Caja PAC, el mismo se encuentra publicado en el Sistema de Gestión Integrado Isolucion.  Por lo tanto, se determina el cumplimiento de la acción propuesta.
Acción 3: Se evidenció la Circular No. 002 de 2024, cuyo asunto hace referencia al "Calendario PAC viencia 2024 y consideraciones de importancia para su ejecución".  En consecuencia se determina el cumplimiento de la acción.
Dado lo anterior, se establece el cumplimiento de las acciones,  a fin de corroborar su efectividad se solicitó mediante correo electrónico el Comportamiento del INPANUT en el período de enero a septiembre de 2024.
</t>
    </r>
    <r>
      <rPr>
        <b/>
        <sz val="12"/>
        <rFont val="Arial"/>
        <family val="2"/>
      </rPr>
      <t>Agosto 2025</t>
    </r>
    <r>
      <rPr>
        <sz val="12"/>
        <rFont val="Arial"/>
        <family val="2"/>
      </rPr>
      <t xml:space="preserve">
Efectividad: Se solicitó a Secretaría General el comportamiento del INPANUT durante la vigencia 2024, de acuerdo al porcentaje admisible de no ejecución para 1-1ANC- Gastos de Personal Nación CSF, 1-2 ANC- Gastos Generales Nación CSF, 1-3 ANC - Transferencias CTES y GTOS Comercialización Nación CSF y 3-8 CNC Inversión Ordinaria Nación CSFF, quienes remitieron documento denominado INPANUT 2024, en el cual se logró evidenciar lo siguiente:
2. Gastos generales: para los meses de enero, febrero, abril y septiembre no se cumplió con el procentaje admisible de no ejecución
3. Transferencias corrientes y gastos de comercialización: en el mes de junio no se dio cumplimiento al porcentaje admisible de no ejecución
8. Inversión ordinaria: para los meses de enero, febrero y juio no se dio cumplimiento a lo establecido
Es importante destacar que la cuenta gastos de personal si alcanzó el porcentaje admisible de no ejecución.
Teniendo en cuenta la información relacionada, la acción no se determina como efectiva teniendo en cuenta el incumplimiento del índice de PAC para las cuentas relacionadas.</t>
    </r>
  </si>
  <si>
    <r>
      <t xml:space="preserve">Plan de mejoramiento reformulado por solicitud realziada mediante memorando 20246000104203 del 17 de diciembre de 2024
Diciembre 2024: </t>
    </r>
    <r>
      <rPr>
        <sz val="12"/>
        <rFont val="Arial"/>
        <family val="2"/>
      </rPr>
      <t xml:space="preserve">De acuerdo con lo descrito en la columna Avance Cualitativo y teniendo en cuenta que la acción propuesta por medio de las metas no ha sido cumplida al 100%, no es posible determinar la efectividad de las mismas, por lo que esta Oficina recomienda validar los plazos establecidos para la implementación de esta. Mientras tanto el hallazgo permanecerá en estado ABIERTO.
</t>
    </r>
    <r>
      <rPr>
        <b/>
        <sz val="12"/>
        <rFont val="Arial"/>
        <family val="2"/>
      </rPr>
      <t xml:space="preserve">Seguimiento 2025: </t>
    </r>
    <r>
      <rPr>
        <sz val="12"/>
        <rFont val="Arial"/>
        <family val="2"/>
      </rPr>
      <t xml:space="preserve">El proceso aportó los soportes requeridos para el cumplimiento de la acción.  Mediante correo electrónico institucional se solicitó información a fin de corroborar efectividad.
</t>
    </r>
    <r>
      <rPr>
        <b/>
        <sz val="12"/>
        <rFont val="Arial"/>
        <family val="2"/>
      </rPr>
      <t xml:space="preserve">
Agosto 2025</t>
    </r>
    <r>
      <rPr>
        <sz val="12"/>
        <rFont val="Arial"/>
        <family val="2"/>
      </rPr>
      <t xml:space="preserve">
</t>
    </r>
    <r>
      <rPr>
        <b/>
        <sz val="12"/>
        <rFont val="Arial"/>
        <family val="2"/>
      </rPr>
      <t xml:space="preserve">Efectividad: </t>
    </r>
    <r>
      <rPr>
        <sz val="12"/>
        <rFont val="Arial"/>
        <family val="2"/>
      </rPr>
      <t>Se solicitó a Secretaría General el comportamiento del INPANUT durante la vigencia 2024, de acuerdo al porcentaje admisible de no ejecución para 1-1ANC- Gastos de Personal Nación CSF, 1-2 ANC- Gastos Generales Nación CSF, 1-3 ANC - Transferencias CTES y GTOS Comercialización Nación CSF y 3-8 CNC Inversión Ordinaria Nación CSFF, quienes remitieron documento denominado INPANUT 2024, en el cual se logró evidenciar lo siguiente:
2. Gastos generales: para los meses de enero, febrero, abril y septiembre no se cumplió con el procentaje admisible de no ejecución
3. Transferencias corrientes y gastos de comercialización: en el mes de junio no se dio cumplimiento al porcentaje admisible de no ejecución
8. Inversión ordinaria: para los meses de enero, febrero y juio no se dio cumplimiento a lo establecido
Es importante destacar que la cuenta gastos de personal si alcanzó el porcentaje admisible de no ejecución.
Teniendo en cuenta la información relacionada, la acción no se determina como efectiva teniendo en cuenta el incumplimiento del índice de PAC para las cuentas relacionadas.</t>
    </r>
  </si>
  <si>
    <t>Inconsistencias en las conciliaciones elaboradas para la construcción de Estados Financieros.</t>
  </si>
  <si>
    <t xml:space="preserve">1.. Falta de seguimiento a las conciliaciones elaboradas, con el fin de que se encuentren debidamente aprobadas y soportadas.                                                                                                                      </t>
  </si>
  <si>
    <t>Elaboración Chek list para presentación de Notas y Estados Financieros, para verificar la elaboración de las conciliaciones debidamente suscritas.</t>
  </si>
  <si>
    <t>1. Chekl list preparación Estados financieros</t>
  </si>
  <si>
    <t>LIDER FINANCIERA- CONTADOR</t>
  </si>
  <si>
    <t>9/12/2024
24/07/2025</t>
  </si>
  <si>
    <r>
      <t xml:space="preserve">Seguimiento 9 de diciembre de 2024: </t>
    </r>
    <r>
      <rPr>
        <sz val="12"/>
        <rFont val="Arial"/>
        <family val="2"/>
      </rPr>
      <t xml:space="preserve">
Para el cumplimiento de la acción propuesta la Secretaria General remitió a esta Oficina la siguiente información: 
-Formato F-FIN-015 "Lista de chequeo para revisar los Estados Financieros" para los Estados Financieros corte junio 2024 debidamente firmada por el contador de la ADR. 
-Formato F-FIN-015 "Lista de chequeo para revisar los Estados Financieros" para los Estados Financieros corte marzo 2024 debidamente firmada por el contador de la ADR. 
Teniendo en cuenta la acción y meta establecida como "Check list preparación de Estados Financieros" esta Oficina determina que la misma fue cumplida al 100%. 
Plan formulado y comunicado a través de memorando  20236000067523   Plan de mejoramiento reformulado por solicitud realizada mediante memorando 20246000104203 del 17 de diciembre de 2024
</t>
    </r>
    <r>
      <rPr>
        <b/>
        <sz val="12"/>
        <rFont val="Arial"/>
        <family val="2"/>
      </rPr>
      <t>Seguimiento 24/07/2025</t>
    </r>
    <r>
      <rPr>
        <sz val="12"/>
        <rFont val="Arial"/>
        <family val="2"/>
      </rPr>
      <t xml:space="preserve">
Al validar la información suministrada por el proceso se identificaron los siguientes archivos:
 - Lista de chequeo corte marzo
 - Lista de chequeo corte junio
Lo anterior determina el cumplimiento de la acción propuesta por el proceso, sin embargo, se encuentra pendiente corroborar efectividad.
</t>
    </r>
    <r>
      <rPr>
        <b/>
        <sz val="12"/>
        <rFont val="Arial"/>
        <family val="2"/>
      </rPr>
      <t>Agosto 2025
Efectividad:</t>
    </r>
    <r>
      <rPr>
        <sz val="12"/>
        <rFont val="Arial"/>
        <family val="2"/>
      </rPr>
      <t xml:space="preserve">  Con el fin de corroborar la efectividad de la acción, se solicitó a la Secretaría General información relacionada con las conciliaciones y auxiliares de cuentas de efectivo, cuentas por cobrar, propiedad planta y equipo, inventarios y activos intangibles.  Frente a lo solicitado remitieron la siguiente información:
-Conciliación Propiedad Planta y Equipo con fecha de corte 31 de diciembre de 2024, en dicha conciliación se observó una diferencia de $2.836.531 en la cuenta de construcciones en curso y en la cuenta de propiedades, planta y equipo en concesión se evidenció una diferencia de $2.978.  Dichas diferencias fueron justificadas en el mismo documento.  Adicionalmente, la conciliación cuenta con la totalidad de firmas requeridas.
 -Conciliación pólizas: con fecha de corte 31 de diciembre de 2024, el documento cuenta con las respectivas firmas y no se presentaron diferencias.
 -Conciliación provisiones, litigios y demandas: el documento cuenta con las respectivas firmas y no se observaron diferencias en los saldos.
 -Conciliación Intangibles: no se observaron diferencias en los saldos y se encuentra con las firmas requeridas.
 -Conciliación cuentas por cobrar: no se observaron diferencias en los saldo y el documento cuenta con las firmas respectivas.
Teniendo en cuenta la información suministrada por la Secretaría General, se corrobora la efectividad de la presente acción, teniendo en cuenta que las conciliaciones solicitadas cumplen con los parámetros establecidos.</t>
    </r>
  </si>
  <si>
    <r>
      <rPr>
        <b/>
        <sz val="12"/>
        <color theme="1"/>
        <rFont val="Arial"/>
        <family val="2"/>
      </rPr>
      <t xml:space="preserve">Seguimiento diciembre 2024: 
</t>
    </r>
    <r>
      <rPr>
        <sz val="12"/>
        <color theme="1"/>
        <rFont val="Arial"/>
        <family val="2"/>
      </rPr>
      <t xml:space="preserve">Teniendo en cuenta el cumplimiento de la acción, se procedió a solicitar vía correo electrónico el 28 de noviembre de 2024 las conciliaciones de almacen, intangibles, juridica y seguros de los periodos de marzo y junio 2024  para validar la correspondiente efectividad, sin embargo, dicha información no ha sido recibida por lo que, el hallazgo permanecerá en estado ABIERTO, hasta que se puedan efectuar las validaciones correspondientes. 
</t>
    </r>
    <r>
      <rPr>
        <b/>
        <sz val="12"/>
        <color theme="1"/>
        <rFont val="Arial"/>
        <family val="2"/>
      </rPr>
      <t xml:space="preserve">
Seguimiento Julio 2025</t>
    </r>
    <r>
      <rPr>
        <sz val="12"/>
        <color theme="1"/>
        <rFont val="Arial"/>
        <family val="2"/>
      </rPr>
      <t xml:space="preserve">
El proceso aportó las evidencias requeridas para determinar el cumplimiento de la acción propuesta.  Por este motivo se solicitó mediante correo electrónico soporte de las conciliaciones elaboradas en las áreas de Almacén, Intangibles, Jurídica y Seguros, del último mes del presente año.  Se requiere verificar el proceso de elaboración, revisión y aprobación con el respectivo cruce con contabilidad y tratamiento para el caso de las diferencias.
</t>
    </r>
    <r>
      <rPr>
        <b/>
        <sz val="12"/>
        <color theme="1"/>
        <rFont val="Arial"/>
        <family val="2"/>
      </rPr>
      <t xml:space="preserve">
Efectividad: </t>
    </r>
    <r>
      <rPr>
        <sz val="12"/>
        <color theme="1"/>
        <rFont val="Arial"/>
        <family val="2"/>
      </rPr>
      <t>Teniendo en cuenta la información suministrada por la Secretaría General, se corrobora la efectividad de la presente acción, teniendo en cuenta que las conciliaciones solicitadas cumplen con los parámetros establecidos.  Por lo anterior, se determina el cierre del hallazgo.</t>
    </r>
  </si>
  <si>
    <t>Incumplimiento en publicación oportuna de Estados Financieros en la página web de la Agencia de Desarrollo Rural para la vigencia 2023 (período enero-septiembre)</t>
  </si>
  <si>
    <t>1  . Desconocimiento de las fechas límites para la publicación de los Estados  Financieros.</t>
  </si>
  <si>
    <t>1.Socialización Resolución vigente que regula la publiucación sobre los Estados Financieros
 2. Actualización Manual de Política Contable</t>
  </si>
  <si>
    <t>1. Marterial socializado y evidencias del envio de la información 
 2. Presentación a Comité Sostenibilidad Financiera</t>
  </si>
  <si>
    <t xml:space="preserve">10/12/2024
</t>
  </si>
  <si>
    <t xml:space="preserve">Tania Peralta Bermúdez
</t>
  </si>
  <si>
    <r>
      <t xml:space="preserve">Seguimiento 10 de diciembre de 2024: 
</t>
    </r>
    <r>
      <rPr>
        <sz val="12"/>
        <rFont val="Arial"/>
        <family val="2"/>
      </rPr>
      <t xml:space="preserve">Para el cumplimiento de la acción propuesta la Secretaria General remitió a esta Oficina la siguiente información: 
- Manual de Políticas Contables de la Agencia de Desarrollo Rural - ADR - Bajo el Marco Conceptual y Normativo para Entidades del Gobierno MO-FIN-001 versión 4 actualizada el 11 de octubre de 2024 con razón de actualización "Se acogen recomendaciones derivadas del Informe de Auditoría de la OCI Vigencia 2023. Res 566 de 2024 por lo cual se actualiza del Manual de Políticas Contables de la Agencia de Desarrollo Rural MO-FIN-001, en lo que respecta a la publicación de Estados Financieros."
- Resolución Número 566 del 11 de septiembre de 2024 "Por la cual se adopta la versión No. 4 del Manual de Políticas Contables de la Agencia de Desarrollo Rural - ADR"
Teniendo en cuenta que la meta establecida fue determinada como 1. Material socializado y evidencias del envío de la información y 2. Presentación a Comité Sostenibilidad Financiera, esta Oficina considera que fueron cumplidas al 100%, pues el Manual fue socializado mediante el Sistema Integrado de Gestión ISOLUCION y de igual manera en la Resolución Número 566 se indica "Que de acuerdo con el acta No. 014 del 25 de julio de 2024, el Comité de Sostenibilidad Contable, aprueba por unanimidad la propuesta de modificación de la política contable de publicación de estados financieros." 
</t>
    </r>
    <r>
      <rPr>
        <b/>
        <sz val="12"/>
        <rFont val="Arial"/>
        <family val="2"/>
      </rPr>
      <t/>
    </r>
  </si>
  <si>
    <r>
      <rPr>
        <b/>
        <sz val="12"/>
        <rFont val="Arial"/>
        <family val="2"/>
      </rPr>
      <t xml:space="preserve">Seguimiento diciembre 2024: </t>
    </r>
    <r>
      <rPr>
        <sz val="12"/>
        <rFont val="Arial"/>
        <family val="2"/>
      </rPr>
      <t xml:space="preserve">
Teniendo en cuenta el cumplimiento de la acción la Oficina de Control Interno procedió a verificar que la publicación de los Estados Financieros emitidos a corte marzo y septiembre de 2024 cumplieran con los plazos establecidos en la resolución 261 de 2023 "Procedimiento para la preparación, presentación y publicación de los informes financieros y contables"  que indica en su numeral 6. PUBLICACIÓN DE LSO INFORMES FINANCIEROS Y CONTABLES  " Los informes financieros y contables se publicarán en el transcurso de los dos meses siguientes al trimestre informado. En la siguiente tabla se detalla la fecha de corte y la fecha límite de publicación para cada trimestre.(...)" En ese orden de ideas por parte de la Dirección Financiera se compartió a esta Oficina la siguiente información: 
-Correo electrónico del 31 de mayo de 2024 enviado desde el área de Contabilidad hacia la Oficina de Comunicaciones con asunto "Publicación Estados Financieros Marzo 2024"  en cumplimiento de la fecha máxima indicada en la resolución 261 de 2023. 
-Correo electrónico del 29 de noviembre de 2024 enviado desde el área de Contabilidad hacia la Oficina de Comunicaciones con asunto "Publicación estados financieros ADR SEP 2024"  en cumplimiento de la fecha indicada en la resolución 261 de 2023. 
De acuerdo con lo anterior se evidencia que, los controles propuestos y establecidos para mitigar la situación evidenciada en la auditoría realizada fueron efectivos, por lo que se da por CERRADO el presente hallazgo. </t>
    </r>
  </si>
  <si>
    <t>Incumplimiento de los criterios definidos en la Circular 001 del 3 de enero de 2023, para la solicitud de PAC extraordinario vigencia 2023</t>
  </si>
  <si>
    <t xml:space="preserve">1. Desconocimiento de la Circular 001 del 3 de enero de 2023 y las limitaciones sobre el PAC 
Extraordinario.
</t>
  </si>
  <si>
    <t>1. Solicitud de concepto por parte del Ministerio de Hacienda y Crédito Público sobre la solicitud de PAC Extraordinario   
2. Socialización concepto</t>
  </si>
  <si>
    <t>1. Concepto emitido por el Ministerio de Hacienda                                                               
 2. Socialización</t>
  </si>
  <si>
    <r>
      <t xml:space="preserve">Plan formulado y comunicado a através de memorando  20236000067523
</t>
    </r>
    <r>
      <rPr>
        <b/>
        <sz val="12"/>
        <rFont val="Arial"/>
        <family val="2"/>
      </rPr>
      <t xml:space="preserve">Seguimiento 10 de diciembre de 2024: 
</t>
    </r>
    <r>
      <rPr>
        <sz val="12"/>
        <rFont val="Arial"/>
        <family val="2"/>
      </rPr>
      <t xml:space="preserve">
Para el cumplimiento de la acción propuesta la Secretaria General remitió a esta Oficina la siguiente información: 
-Correo electrónico del 27 de junio de 2024 con asunto "Concepto de PAC Extraordinario" en el que se indica por parte del Ministerio de Hacienda y Crédito Público "Me permito informar que el concepto de PAC extraordinario no existe, la entidad debe ajustarse a lo establecido en el calendario PAC establecido en la circular 045 de 2023 donde se establecen las fechas para solicitudes de modificaciones al PAC de cada mes."
-Circular externa 045 del 29 de diciembre de 2023 con asunto "Calendario PAC Vigencia Fiscal 2024 y aspectos a considerar para su ejecución" 
-Formato F-DER-002 Listado de Asistencia a reuniones del 29 de julio de 2024 con objetivo "Reunión PAC Extraordinario"
Teniendo en cuenta la meta propuesta descrita como 1. Concepto emitido por el Ministerio de Hacienda y 2. Socialización. De acuerdo con las evidencias aportadas, esta Oficina considera que se dio cumplimiento al 100% de la acción. </t>
    </r>
  </si>
  <si>
    <t xml:space="preserve">Teniendo en cuenta el cumplimiento de la acción la Oficina de Control Interno procedió a verificar lo indicado en la Circular Interna de PAC y que las solicitudes de PAC extraordinario realizadas en la vigencia 2024 cumplieran con lo dispuesto en esta, obteniendo que: 
-La circular 002 del 4 de enero de 2024 con asunto "Calendario PAC Vigencia 2024 y consideraciones de importancia para su ejecución"  indica en su punto II. PAC Extraordinario "las solicitudes de PAC sólo se atenderán para casos de las obligaciones que deban ser atendidas con prontitud a cargo de la Agencia o a carlo del Representante Legal. Dichas solicitudes deberán venir justificadas y con los soportes repectivos. Es importante aclarar que esta solitidus quedará sujeta para aprobación y asignación de los recursos por parte de la Dirección General del Crédito Público y del Tesoro Nacional - DGCP y TN." 
- Correo electrónico emitido desde la tesorera de la ADR del 10 de diciembre de 2024 donde se indica " En relación con el correo que antecede, me permito informarle que, de acuerdo con los lineamientos establecidos por el Grupo PAC delMinisterio de Hacienda y Crédito Público, EN LA CIRCULAR EXTERNA 045 del 29 de diciembre de 2023 para la vigencia 2024, no se realizóla solicitud de cargue de PAC Extraordinario. La solicitud de PAC se llevó a cabo conforme a las fechas establecidas en el calendario PAC." 
De igual manera la Oficina de Control Interno en participación de las reuniones PAC de la vigencia identificó que teniendo en cuenta los bloqueos presupuestales que el Ministerio de Hacienda realizó no hubiera sido posible hacer cargue de PAC extraordinario. 
Por lo que, teniendo en cuenta la naturaleza del hallazgo, se puede inferir que la acción propuesta es efectiva por lo que se da por CERRADO el presente hallazgo. </t>
  </si>
  <si>
    <t>ACCIONES  INFORME OCI-2022-024</t>
  </si>
  <si>
    <t>ACCIONES  INFORME OCI-2023-030</t>
  </si>
  <si>
    <t>Fortalecimiento Competitivo para la Comercialización de Productos de Origen Agropecuario</t>
  </si>
  <si>
    <t>Debilidades e Incumplimiento de las funciones asignadas a la Dirección de Comercialización en el Artículo 21 del Decreto 2364 de 2015: “Por el cual se crea la Agencia de Desarrollo Rural-ADR se determina su objeto y su estructura orgánica”</t>
  </si>
  <si>
    <t>Debilidades en la desagregación de funciones y obligaciones al interior de la Dirección de Comercialización relacionado con los procesos de estructuración, ejecución y seguimiento del componente de
comercialización en los PIDAR
Deficiencias en la participación activa, transversal y permanente en los procesos de estructuración, ejecución y seguimiento de los proyectos integrales de desarrollo agropecuario y rural – PIDAR, específicamente en el componente de comercialización por parte de la Dirección de Comercialización.</t>
  </si>
  <si>
    <r>
      <rPr>
        <b/>
        <sz val="12"/>
        <color theme="1"/>
        <rFont val="Arial"/>
        <family val="2"/>
      </rPr>
      <t xml:space="preserve">1. </t>
    </r>
    <r>
      <rPr>
        <sz val="12"/>
        <color theme="1"/>
        <rFont val="Arial"/>
        <family val="2"/>
      </rPr>
      <t>Realizar seguimiento al equipo de profesionales asignados con obligaciones asociadas a la estructuración del componente de comercialización en los proyectos PIDAR</t>
    </r>
  </si>
  <si>
    <t>1 informe de seguimiento.</t>
  </si>
  <si>
    <t>Vicepresidente de Integración Productiva y Líder Dirección de Comercialización</t>
  </si>
  <si>
    <t>Diana Lissette Castañeda Duran</t>
  </si>
  <si>
    <r>
      <t xml:space="preserve">Seguimiento julio 2025: </t>
    </r>
    <r>
      <rPr>
        <sz val="12"/>
        <color theme="1"/>
        <rFont val="Arial"/>
        <family val="2"/>
      </rPr>
      <t>No se remite soporte para la validación de la acción.</t>
    </r>
  </si>
  <si>
    <r>
      <t xml:space="preserve">Seguimiento julio 2025: </t>
    </r>
    <r>
      <rPr>
        <sz val="12"/>
        <color theme="1"/>
        <rFont val="Arial"/>
        <family val="2"/>
      </rPr>
      <t xml:space="preserve">No se remite soporte para la validación de la acción. Se propone reformular la acción para dar cumplimento a la misma </t>
    </r>
  </si>
  <si>
    <t>Falta de lineamientos normativos internos que permitan a la Dirección de Comercialización establecer un procedimiento claro respecto a la estructuración del componente de comercialización en los PIDAR</t>
  </si>
  <si>
    <r>
      <rPr>
        <b/>
        <sz val="12"/>
        <color theme="1"/>
        <rFont val="Arial"/>
        <family val="2"/>
      </rPr>
      <t xml:space="preserve">2. </t>
    </r>
    <r>
      <rPr>
        <sz val="12"/>
        <color theme="1"/>
        <rFont val="Arial"/>
        <family val="2"/>
      </rPr>
      <t>La Dirección de Comercialización generará un informe que de cuenta en la participación de ésta en la modificación del Reglamento interno de PIDAR y demás documentos de lineamientos asociados a los mismos</t>
    </r>
  </si>
  <si>
    <t>1 informe</t>
  </si>
  <si>
    <t>Líder de la Dirección de Comercialización</t>
  </si>
  <si>
    <r>
      <t xml:space="preserve">Seguimiento julio 2025: </t>
    </r>
    <r>
      <rPr>
        <sz val="12"/>
        <color theme="1"/>
        <rFont val="Arial"/>
        <family val="2"/>
      </rPr>
      <t>Para esta acción se adunta el siguiente documento:
-Manual para la estructuración, viabilización y Formulación de PIDAR</t>
    </r>
  </si>
  <si>
    <r>
      <t xml:space="preserve">Seguimiento julio 2025: </t>
    </r>
    <r>
      <rPr>
        <sz val="12"/>
        <color theme="1"/>
        <rFont val="Arial"/>
        <family val="2"/>
      </rPr>
      <t>Una vez realizado el seguimiento no se evidencia envio del informe por parte de la Dirección de Comercialización de cuenta en la participación de ésta en la modificación del Reglamento interno de PIDAR y demás documentos de lineamientos asociados com el proyecto, y el  adjunto enviado a la Oficina de Control Interno es un borrador del Manual para la estructuración, viabilización y Formulación de PIDAR; se mantiene como inclumpida-Vecida,  por tal razón se sugiere reformular para dar cumplimiento a la acción.</t>
    </r>
  </si>
  <si>
    <t>Desactualización y falta de documentación asociada a manuales, procedimientos, instructivos que determinen las actividades  que se deben adelantar desde la Dirección de Comercialización respecto a la estructuración, ejecución y seguimiento de los componentes de comercialización en los PIDAR.</t>
  </si>
  <si>
    <r>
      <rPr>
        <b/>
        <sz val="12"/>
        <color theme="1"/>
        <rFont val="Arial"/>
        <family val="2"/>
      </rPr>
      <t xml:space="preserve">3. </t>
    </r>
    <r>
      <rPr>
        <sz val="12"/>
        <color theme="1"/>
        <rFont val="Arial"/>
        <family val="2"/>
      </rPr>
      <t>Revisar y ajustar el Procedimiento Estructuración PIDAR en componente de comercialización.</t>
    </r>
  </si>
  <si>
    <t>1 procedimiento actualizado</t>
  </si>
  <si>
    <r>
      <t xml:space="preserve">Seguimiento julio 2025: </t>
    </r>
    <r>
      <rPr>
        <sz val="12"/>
        <color theme="1"/>
        <rFont val="Arial"/>
        <family val="2"/>
      </rPr>
      <t>Para esta acción se adjunta los siguientes documentos:
-Propuesta Nuevo Procedimiento
-Reunión Revisión procedimiento y documentos estructuración PIDAR
-Revisión procedimiento y documentos estructuración PIDAR</t>
    </r>
  </si>
  <si>
    <r>
      <t xml:space="preserve">Seguimiento julio 2025: </t>
    </r>
    <r>
      <rPr>
        <sz val="12"/>
        <color theme="1"/>
        <rFont val="Arial"/>
        <family val="2"/>
      </rPr>
      <t>Si bien se anexa la propuesta del nuevo procedimiento aun no se a aprobado por tal razón se mantiene la acción incumplida-venciada hasta no recibir el documento definitvio con su repectiva aprobación.</t>
    </r>
  </si>
  <si>
    <t>Falta de un repositorio documental que permita consolidar toda la información y documentación asociada a las actividades adelantadas por la Dirección de Comercialización en cuanto hace relación al
acompañamiento en la estructuración de los componentes de comercialización en los PIDAR</t>
  </si>
  <si>
    <r>
      <rPr>
        <b/>
        <sz val="12"/>
        <color theme="1"/>
        <rFont val="Arial"/>
        <family val="2"/>
      </rPr>
      <t xml:space="preserve">4. </t>
    </r>
    <r>
      <rPr>
        <sz val="12"/>
        <color theme="1"/>
        <rFont val="Arial"/>
        <family val="2"/>
      </rPr>
      <t>Emitir una comunicación que contenga lineamientos para el control, organización y conservación adecuada como archivo de gestión con relación al acompañamiento en la estructuración de los componentes de comercialización en los PIDAR</t>
    </r>
  </si>
  <si>
    <t>1 comunicación</t>
  </si>
  <si>
    <r>
      <t xml:space="preserve">Seguimiento julio 2025: </t>
    </r>
    <r>
      <rPr>
        <sz val="12"/>
        <color theme="1"/>
        <rFont val="Arial"/>
        <family val="2"/>
      </rPr>
      <t>Para esta acción se adjunta el siguiente documento:
-Solicitud cargue soportes PIDAR estructuración componente comercial</t>
    </r>
  </si>
  <si>
    <r>
      <t xml:space="preserve">Segumiento julio 2025: </t>
    </r>
    <r>
      <rPr>
        <sz val="12"/>
        <color theme="1"/>
        <rFont val="Arial"/>
        <family val="2"/>
      </rPr>
      <t xml:space="preserve">Una vez validado el link suministrado para el cargue de la formulación del componente PIDAR:   2025 / SERIE 29-6 INFORMES DE COMERCIALIZACIÓN DE PROYECTOS
(Comunicación Oficial, informe comercialización de proyectos)
Carpeta: COMPONENTE PARA COMERCIALIZACIÓN PIDAR
Anexo la ruta correspondiente:
https://adrgov.sharepoint.com/sites/COMERCIALIZACION/Documentos%20compartidos/Forms/AllItems.aspx?id=%2Fsites%2FCOMERCIALIZACION%2FDocumentos%20compartidos%2F2025%2FSERIE%2029%2D6%20INFORMES%20DE%20COMERCIALIZACION%20DE%20PROYECTOS%20%28Comunicacion%20Oficial%2C%20Informe%20Comercializaci%C3%B3n%20de%20Proyectos%29&amp;viewid=82589bf0%2Df3cc%2D48a3%2Db9dd%2D7c5f87424e3d;  con el cual se da cumplimiento a la acción sin embargo no es una  herramienta que garantice que el funcionario-contratista lo realice efectivamente, por tal motivo se deja como cumplida inefectiva.
</t>
    </r>
  </si>
  <si>
    <t>Incumplimiento procedimental y desactualización de la documentación del proceso “Fortalecimiento competitivo para la comercialización de productos de origen agropecuario” dispuesta en el Sistema Integrado de Gestión. </t>
  </si>
  <si>
    <t>Debilidades en la caracterización de las asociaciones de productores legalmente constituidas, al existir un procedimiento desactualizado</t>
  </si>
  <si>
    <r>
      <rPr>
        <b/>
        <sz val="12"/>
        <color theme="1"/>
        <rFont val="Arial"/>
        <family val="2"/>
      </rPr>
      <t xml:space="preserve">1. </t>
    </r>
    <r>
      <rPr>
        <sz val="12"/>
        <color theme="1"/>
        <rFont val="Arial"/>
        <family val="2"/>
      </rPr>
      <t>Revisar y actualizar el procedimiento de caracterización de la organización y sus registros.</t>
    </r>
  </si>
  <si>
    <t>Líder de comercialización y Grupo de gestión y planeación.</t>
  </si>
  <si>
    <t>Debilidades en la caracterización de las asociaciones de productores legalmente constituidas, al existir un procedimiento desactualizado.</t>
  </si>
  <si>
    <r>
      <rPr>
        <b/>
        <sz val="12"/>
        <color theme="1"/>
        <rFont val="Arial"/>
        <family val="2"/>
      </rPr>
      <t xml:space="preserve">2. </t>
    </r>
    <r>
      <rPr>
        <sz val="12"/>
        <color theme="1"/>
        <rFont val="Arial"/>
        <family val="2"/>
      </rPr>
      <t>Formalizar con el comité de gestión y desempeño y registrar en la plataforma del sistema de gestión de calidad de la ADR, el procedimiento y formatos de soporte ajustados.</t>
    </r>
  </si>
  <si>
    <t>1 Solicitud a la oficina de planeación (Como secretaria técnica del Comité de gestión y desempeño) para la  formalización y aprobación del procedimiento.</t>
  </si>
  <si>
    <t xml:space="preserve">Inadecuada implementación del modelo de atención, al no formalizar las herramientas y metodologías a aplicar. </t>
  </si>
  <si>
    <r>
      <rPr>
        <b/>
        <sz val="12"/>
        <color theme="1"/>
        <rFont val="Arial"/>
        <family val="2"/>
      </rPr>
      <t xml:space="preserve">3. </t>
    </r>
    <r>
      <rPr>
        <sz val="12"/>
        <color theme="1"/>
        <rFont val="Arial"/>
        <family val="2"/>
      </rPr>
      <t>Realizar un filtro de calidad en la implementación del procedimiento de caracterización y sus respectivos registros.</t>
    </r>
  </si>
  <si>
    <t>1 comunicación de confirmación de cumplimiento de requisitos del procedimiento emitidas con destino al profesional que realiza la actividad.</t>
  </si>
  <si>
    <t>Líder de comercialización y Grupo de gestión y planeación</t>
  </si>
  <si>
    <r>
      <rPr>
        <b/>
        <sz val="12"/>
        <color theme="1"/>
        <rFont val="Arial"/>
        <family val="2"/>
      </rPr>
      <t xml:space="preserve">4. </t>
    </r>
    <r>
      <rPr>
        <sz val="12"/>
        <color theme="1"/>
        <rFont val="Arial"/>
        <family val="2"/>
      </rPr>
      <t xml:space="preserve">Capacitar a los equipos de la Dirección de Comercialización y a los enlaces territoriales en el conocimiento y apropiación del procedimiento de caracterización de la organización y en las metodologías del Modelo de Atención y Prestación de servicios de Apoyo a la Comercialización y en cada uno de sus instrumentos. </t>
    </r>
  </si>
  <si>
    <t>1 evento de capacitación</t>
  </si>
  <si>
    <r>
      <rPr>
        <b/>
        <sz val="12"/>
        <color theme="1"/>
        <rFont val="Arial"/>
        <family val="2"/>
      </rPr>
      <t xml:space="preserve">5. </t>
    </r>
    <r>
      <rPr>
        <sz val="12"/>
        <color theme="1"/>
        <rFont val="Arial"/>
        <family val="2"/>
      </rPr>
      <t>Revisar, ajustar y socializar las metodologías y herramientas vigentes para el Modelo de Atención y Prestación de Servicios de Apoyo a la Comercialización; la socialización  con los equipos de comercialización y enlaces territoriales.</t>
    </r>
  </si>
  <si>
    <t>Metodologías e instrumentos actualizados en la página web.</t>
  </si>
  <si>
    <t>Falta de un repositorio donde se consolide la información de las organizaciones conformadas por pequeños productores agropecuarios, incluidas la ACFC, reportadas por parte de las Direcciones Territoriales, y las solicitudes allegadas a la UTT, a nivel central y los beneficiarios de los proyectos de la Agencia de Desarrollo Rural.</t>
  </si>
  <si>
    <r>
      <rPr>
        <b/>
        <sz val="12"/>
        <color theme="1"/>
        <rFont val="Arial"/>
        <family val="2"/>
      </rPr>
      <t xml:space="preserve">6. </t>
    </r>
    <r>
      <rPr>
        <sz val="12"/>
        <color theme="1"/>
        <rFont val="Arial"/>
        <family val="2"/>
      </rPr>
      <t>Actualizar y alimentar el archivo de gestión de información de la Dirección de comercialización en donde se identifique la información de las organizaciones reportadas y atendidas, así como las solicitudes allegadas  por las UTT y nivel central.</t>
    </r>
  </si>
  <si>
    <t>1 Archivo de gestión de las organizaciones atendidas y 1 archivo de las solicitudes allegadas a las UTT y nivel central.</t>
  </si>
  <si>
    <t xml:space="preserve">Líder de comercialización y Grupo de gestión de la información. </t>
  </si>
  <si>
    <t>Incumplimiento en la atención de las Peticiones, Quejas y Reclamos, Sugerencias y Denuncias – PQRSD, gestionadas por parte de la Dirección de Comercialización en el periodo 2019-2023</t>
  </si>
  <si>
    <t>Debilidades en la definición de controles para la recepción y distribución de PQRSD allegadas a la Dirección.</t>
  </si>
  <si>
    <r>
      <rPr>
        <b/>
        <sz val="12"/>
        <color theme="1"/>
        <rFont val="Arial"/>
        <family val="2"/>
      </rPr>
      <t xml:space="preserve">1. </t>
    </r>
    <r>
      <rPr>
        <sz val="12"/>
        <color theme="1"/>
        <rFont val="Arial"/>
        <family val="2"/>
      </rPr>
      <t>Designar a una Servidor para la recepción, distribución, seguimiento y archivo de las PQRSD, allegadas a la Dirección de Comercialización.</t>
    </r>
  </si>
  <si>
    <t>1 designación por correo</t>
  </si>
  <si>
    <t xml:space="preserve">Líder de la Dirección de Comercialización </t>
  </si>
  <si>
    <r>
      <t xml:space="preserve">Seguimiento julio 2025: </t>
    </r>
    <r>
      <rPr>
        <sz val="12"/>
        <color theme="1"/>
        <rFont val="Arial"/>
        <family val="2"/>
      </rPr>
      <t>Para esta acción se adjunta el siguiente documento:
-Correo electronico apoyo al Tramite y gestion Sistema de Gestión Documental Orfeo
-Memorando con asusto: Comunicación de designación como apoyo al tramite y gestión Sistema de Gestión Documental Orfeo</t>
    </r>
  </si>
  <si>
    <r>
      <t xml:space="preserve">Seguimiento julio 2025: </t>
    </r>
    <r>
      <rPr>
        <sz val="12"/>
        <rFont val="Arial"/>
        <family val="2"/>
      </rPr>
      <t>Una vez realizado el seguimiento se da por cumplida la acción.
Al realizar seguimiento a la accion 2 de este hallazgoa la oficina de Control Interno se encuentra la herramienta con la cual se esta llevando el control de la asignación y respuesta de los Orfeos; siendo esto la efectividad de la acción</t>
    </r>
  </si>
  <si>
    <r>
      <rPr>
        <b/>
        <sz val="12"/>
        <color theme="1"/>
        <rFont val="Arial"/>
        <family val="2"/>
      </rPr>
      <t xml:space="preserve">2. </t>
    </r>
    <r>
      <rPr>
        <sz val="12"/>
        <color theme="1"/>
        <rFont val="Arial"/>
        <family val="2"/>
      </rPr>
      <t xml:space="preserve">Elaborar un instrumento para relacionar las entradas, salidas y nombre del profesional del área que atiende los PQRSD. </t>
    </r>
  </si>
  <si>
    <t>1 Instrumento de relación y seguimiento</t>
  </si>
  <si>
    <r>
      <t xml:space="preserve">Seguimiento julio 2025: </t>
    </r>
    <r>
      <rPr>
        <sz val="12"/>
        <color theme="1"/>
        <rFont val="Arial"/>
        <family val="2"/>
      </rPr>
      <t>Para esta acción se adjunta el siguiente documento:
-Base seguimiento SGD Orfeo</t>
    </r>
  </si>
  <si>
    <r>
      <t xml:space="preserve">Seguimiento julio 2025: </t>
    </r>
    <r>
      <rPr>
        <sz val="12"/>
        <rFont val="Arial"/>
        <family val="2"/>
      </rPr>
      <t xml:space="preserve">Una vez realizado el seguimiento no se da por cumplida la acción ya que bajo OCI-2025-014 se evidencia radicados sin respuesta y  otros vencidos.  
</t>
    </r>
  </si>
  <si>
    <t>Inobservancia de las responsabilidades que tiene el servidor público y contratista frente gestión de las Peticiones, Quejas, Reclamos, Sugerencias y Denuncias (PQRSD).</t>
  </si>
  <si>
    <r>
      <rPr>
        <b/>
        <sz val="12"/>
        <color theme="1"/>
        <rFont val="Arial"/>
        <family val="2"/>
      </rPr>
      <t xml:space="preserve">3. </t>
    </r>
    <r>
      <rPr>
        <sz val="12"/>
        <color theme="1"/>
        <rFont val="Arial"/>
        <family val="2"/>
      </rPr>
      <t>Solicitar una capacitación por teams de lineamientos y deberes de los servidores en la atención oportuna de los PQRSD, para el equipo de la Dirección de Comercialización, incluyendo los enlaces de las UTT.</t>
    </r>
  </si>
  <si>
    <t xml:space="preserve">1 solicitud para capacitación presentada al grupo de gestión documental </t>
  </si>
  <si>
    <t>Responsable de PQRSD de la Dirección</t>
  </si>
  <si>
    <r>
      <t xml:space="preserve">Seguimiento julio 2025: </t>
    </r>
    <r>
      <rPr>
        <sz val="12"/>
        <color theme="1"/>
        <rFont val="Arial"/>
        <family val="2"/>
      </rPr>
      <t>Para esta acción se adjunta el siguiente documento:
-Soportes capacitaciones Orfeo</t>
    </r>
  </si>
  <si>
    <r>
      <t xml:space="preserve">Seguimiento julio 2025: </t>
    </r>
    <r>
      <rPr>
        <sz val="12"/>
        <rFont val="Arial"/>
        <family val="2"/>
      </rPr>
      <t>Una vez realizado el seguimiento se da cumplida-inefectiva ya que a la fecha siguen con PQRSD sin respuestas y otras vencidas.</t>
    </r>
  </si>
  <si>
    <t>Ausencia de controles de revisión y validación de las respuestas emitidas a los usuarios por parte de la Dirección de Comercialización.</t>
  </si>
  <si>
    <r>
      <rPr>
        <b/>
        <sz val="12"/>
        <color theme="1"/>
        <rFont val="Arial"/>
        <family val="2"/>
      </rPr>
      <t xml:space="preserve">4. </t>
    </r>
    <r>
      <rPr>
        <sz val="12"/>
        <color theme="1"/>
        <rFont val="Arial"/>
        <family val="2"/>
      </rPr>
      <t>Revisar periódicamente el instrumento de relación y seguimiento de PQRSD allegadas a la Dirección de Comercialización.</t>
    </r>
  </si>
  <si>
    <t>1 Instrumento de relación y seguimiento de PQRSD con visto bueno de revisión periódica.</t>
  </si>
  <si>
    <t>Líder de la Dirección de Comercialización y Responsable de PQRSD de la Dirección</t>
  </si>
  <si>
    <r>
      <t xml:space="preserve">Seguimiento julio 2025: </t>
    </r>
    <r>
      <rPr>
        <sz val="12"/>
        <color theme="1"/>
        <rFont val="Arial"/>
        <family val="2"/>
      </rPr>
      <t>Para esta acción se adjunta el siguiente documento:
-Revisión y validación lider de Comercialización</t>
    </r>
  </si>
  <si>
    <t>AUDITORÍA VIGENCIA 2024 (INFORME OCI-2024-022)</t>
  </si>
  <si>
    <t xml:space="preserve">Auditoría Interna Especial a la Supervisión de Contratos y/o Convenios. </t>
  </si>
  <si>
    <t>Debilidades en el cumplimiento de las funciones asignadas a la Supervisión del contrato No. 1291 de 2023.</t>
  </si>
  <si>
    <t>No aceptado</t>
  </si>
  <si>
    <r>
      <t xml:space="preserve">Seguimiento julio 2025: </t>
    </r>
    <r>
      <rPr>
        <sz val="12"/>
        <color theme="1"/>
        <rFont val="Arial"/>
        <family val="2"/>
      </rPr>
      <t>Para esta acción se adjunta el siguiente documento:
-Respuesta a auditoria
-Solicitud mesa de trabajo</t>
    </r>
  </si>
  <si>
    <t>ACCIONES  INFORME OCI-2019-011</t>
  </si>
  <si>
    <t>OCI-2018-016 Estructuración y Formulación de Proyectos Integrales de Desarrollo Agropecuario y Rural</t>
  </si>
  <si>
    <t>Estructuración y Formulación de Proyectos Integrales de Desarrollo Agropecuario y Rural</t>
  </si>
  <si>
    <t xml:space="preserve">Falta de un sistema de información para registro y control de los Proyectos Integrales de Desarrollo Agropecuario y Rural </t>
  </si>
  <si>
    <t>En virtud de que el proceso auditado no aceptó el hallazgo, no aplica la identificación de causas.</t>
  </si>
  <si>
    <t xml:space="preserve">En virtud de que el proceso auditado no aceptó el hallazgo, no se estableció plan de mejoramiento alguno.
Tal negativa de "No Aceptación" no fue aceptada por la Oficina de Control Interno, indicando que este hallazgo continuaría abierto  hasta tanto no se estableciera y se ejecutara un plan de mejoramiento para su gestión. </t>
  </si>
  <si>
    <t>19-sep-2018</t>
  </si>
  <si>
    <t>Actualmente, la Agencia de Desarrollo Rural cuenta con un aplicativo en funcionamiento denominado “Banco de Proyectos”, el cual, de acuerdo con el manual funcional de la PricewaterhouseCoopers, busca incorporar todo el ciclo de vida de los Proyectos Integrales de Desarrollo Agropecuario y Rural, contemplando las fases de iniciativa, estructuración, evaluación, cofinanciación, contratación, ejecución y seguimiento.
Adicionalmente, se informó que la ADR ha emitido las siguientes Circular para asegurar el uso y adecuada administración del aplicativo:
• Circular 100 de 2018. Utilización Aplicativo Banco de Proyectos para la Inscripción y Estructuración de PIDAR
• Circular 098 de 2018, Capacitación Aplicativo Banco de Proyectos.</t>
  </si>
  <si>
    <t>NO APLICA</t>
  </si>
  <si>
    <t>Los responsables de la ejecución del Plan de Mejoramiento indicaron respecto al anterior asunto que si bien, al efectuarse el reporte de los hallazgos por la Oficina de Control Interno no se suscribió un plan de mejoramiento. Por parte de la Vicepresidencia de Integración Productiva en coordinación con la Vicepresidencia de Proyectos, se realizaron las acciones necesarias para la contribución a la adecuada implementación de un sistema de información para el registro y control de los Proyectos Integrales de Desarrollo Agropecuario y Rural. 
Una vez analizada la información anterior, el auditor considera impertinente dejar en estado ABIERTO el hallazgo número 1, dado que se han presentado acciones de mejora que subsanan las situaciones encontradas por el Auditor.</t>
  </si>
  <si>
    <t>21-ago-2019</t>
  </si>
  <si>
    <t>Si bien la acción y el hallazgo se encuentra cerrado, en mesa de trabajo adelantada el 21 de agosto de 2019 la Oficina de Control Interno consultó a los responsables del proceso respecto de: i) el grado de utilización del Banco de Proyectos al interior del proceso, ii) el estado de la migración de los proyectos al Banco de Proyectos y iii) el aseguramiento de la calidad de la información migrada al Banco de Proyectos, respecto a lo cual mencionaron que, en las UTT el Banco de Proyectos ha sido utilizado e incorporado en las actividades diarias de los funcionarios, a tal punto, que lo que no se registre en el Banco de Proyectos no existe para la Dirección y no se le da trámite. Al respecto, se observó por ejemplo en el Banco de Proyectos el registro de la iniciativa 1952. Adicionalmente, en cuanto al proceso de migración se menciona que durante los últimos dos (2) meses (junio y julio de 2019) se realizó la migración aproximadamente de 189 PIDAR.</t>
  </si>
  <si>
    <t xml:space="preserve"> NO APLICA</t>
  </si>
  <si>
    <t>Una vez revisada la evidencia suministrada, y realizadas las mesas de trabajo pertinentes, la Oficina de Control Interno considera que, aunque no se aceptó el hallazgo y por tal razón no se propuso un plan de mejoramiento, se evidenció que la Agencia de Desarrollo Rural cuenta con un sistema de información para registro y control de los Proyectos Integrales de Desarrollo Agropecuario y Rural, por lo tanto, considera procedente dar por cerrado el hallazgo.</t>
  </si>
  <si>
    <t xml:space="preserve">Inobservancia de los lineamientos metodológicos establecidos en el Procedimiento PR-EFP-001 "Estructuración de Proyectos Integrales de Desarrollo Agropecuario y Rural" </t>
  </si>
  <si>
    <t>Desconocimiento de los lineamientos metodológicos establecidos en el Procedimiento PR-EFP-001, sus formatos y la integralidad del expediente</t>
  </si>
  <si>
    <t>1. Verificar la emisión de los conceptos y su comunicación a los proponentes de las iniciativas en trámite</t>
  </si>
  <si>
    <t xml:space="preserve">Un (1) informe </t>
  </si>
  <si>
    <t>Diana Rendón - VIP
Regis Rodríguez - VIP
Gloria Polo - VIP</t>
  </si>
  <si>
    <t>Los responsables de la ejecución del Plan de Mejoramiento remiten al auditor un informe ejecutivo en el cuál se realiza la verificación de cumplimiento de requisitos mínimos de 7 Proyectos, que hacen parte de la muestra inicialmente seleccionada.</t>
  </si>
  <si>
    <t>Se remite adjunto con los soportes de 7 Proyectos.</t>
  </si>
  <si>
    <t>2. Emitir las comunicaciones sobre la revisión y el cumplimiento de los requisitos mínimos a los proponentes de las iniciativas en trámite</t>
  </si>
  <si>
    <t xml:space="preserve">Un (1) Informe de las comunicaciones enviadas  </t>
  </si>
  <si>
    <t>De acuerdo con lo informado por Los responsables de la ejecución del Plan de Mejoramiento, no se emitieron comunicaciones de revisión y cumplimiento de requisitos mínimos debido a que, al momento de la auditoría, los proyectos verificados se encontraban en una etapa posterior del proceso de estructuración.
De acuerdo con el informe ejecutivo remitido: " No se encontró la comunicación hacia el proponente y no se subsano debido a que estos proyectos ya contaban con resolución".</t>
  </si>
  <si>
    <t>El auditor considera que una vez los proyectos se encuentren en una fase posterior a la de estructuración y formulación, resulta impertinente emitir y comunicar conceptos. Por tanto da por cerrada la acción.</t>
  </si>
  <si>
    <t>Con el objetivo de evaluar preliminarmente la efectividad de la acción propuesta, en virtud de los lineamientos procedimentales establecidos por la Oficina de Control interno para el seguimiento de los resultados de los trabajos de aseguramiento (PR-EVI-004), en mesa de trabajo adelantada el 21 de agosto de 2019 se solicitó evidencia de las comunicaciones emitidas sobre la revisión y el cumplimiento de los requisitos mínimos a los proponentes de las siguientes iniciativas en trámite, obteniendo los siguientes resultados.
•Se observó la remisión a los proponentes de las iniciativas 1912 y  1356 de los oficios 20193503032002 y 20183503006302 mediante los cuales se informa la razón de la devolución de la iniciativa.</t>
  </si>
  <si>
    <t>La Oficina de Control Interno considera procedente determinar el cierre de la acción de mejoramiento.</t>
  </si>
  <si>
    <t xml:space="preserve">3. Divulgación del procedimiento y capacitación del uso de los formatos </t>
  </si>
  <si>
    <t>Dos (2) capacitaciones</t>
  </si>
  <si>
    <t>Se remiten listados de asistencias de 6 Capacitaciones de Banco de Proyectos, capacitaciones en las cuales se afianza el proceso de Estructuración de los PIDAR.
Mediante la Circular 083 de 2018 el Vicepresidente de Integración Productiva solicita tener en cuenta en el proceso de Estructuración estudios técnicos y sociales de la UPRA, adicionalmente cita a un Café Rural, en el cuál se abordarán lineamientos para el tema de Estructuración.</t>
  </si>
  <si>
    <t>Se evidenció por parte de la Vicepresidencia de Integración Productiva la realización de acciones de capacitación para fortalecer el proceso de Estructuración y Formulación de Proyectos Integrales de Desarrollo Agropecuario y Rural.</t>
  </si>
  <si>
    <t>4. Remitir correo o circular a los integrantes del proceso recordando el cumplimiento del procedimiento</t>
  </si>
  <si>
    <t>Un (1) correo o Circular VIP</t>
  </si>
  <si>
    <t>Los responsables de la ejecución del Plan de Mejoramiento suministran como evidencia la Circular 105 de 2018 emitida por el Vicepresidente de Gestión Contractual (en dicho momento Encargado de las Funciones del Vicepresidente de Integración Productiva). A través de mencionada circular se reiteran los lineamientos referidos al procedimiento de Estructuración de Proyectos Integrales de Desarrollo Agropecuario y Rural en las Unidades Técnicas Territoriales.</t>
  </si>
  <si>
    <t>La Circular fue comunicada a través de Correo Electrónico el día 26 de Junio de 2018 a los 13 Directores de las Unidades Técnicas Territoriales.</t>
  </si>
  <si>
    <t>Incumplimiento de los términos legales establecidos para la atención de las Peticiones, Quejas, Reclamos, Sugerencias y Denuncias - PQRSD</t>
  </si>
  <si>
    <t>Falta de una herramienta de Sistema de Gestión Documental y correspondencia a Nivel Central y Nacional.</t>
  </si>
  <si>
    <t>1. Solicitar capacitaciones a Gestión documental y la implementación del sistema ORFEO a nivel Nacional</t>
  </si>
  <si>
    <t>Una (1) solicitud a la oficina de Gestión Documental</t>
  </si>
  <si>
    <t>Diana Rendón - VIP
Gloria Polo - VIP
Regis Rodríguez - VIP</t>
  </si>
  <si>
    <t>Airiana Isabel Gómez</t>
  </si>
  <si>
    <t>Mediante los memorandos 20183400026163 y 20183400026153, ambos emitidos el 23 de julio de 2018. El Vicepresidente de Integración Productiva solicita a la Secretaria General la realización de dos capacitaciones, una que dé alcance al PR-PAC-001 "Gestión de Peticiones, Quejas, Reclamos, Sugerencias y Denuncias" Y otra al PR-PAC-002 " Radicación de Comunicaciones Oficiales".</t>
  </si>
  <si>
    <t>Se cierra el hallazgo teniendo en cuenta que se dio cumplimiento a las acciones propuestas, las cuales tenían plazo de ejecución en el 2018. Es de aclarar que en la auditoría realizada en el 2020 cuyos resultados se reflejaron en el informe OCI-2020-014, se identificaron situaciones similares a las del presente hallazgo, por lo que se identifica que a pesar de que el plan de mejoramiento no fue efectivo para eliminar las causas del hallazgo se verificará efectividad frente al plan de mejoramiento suscrito en el 2020.</t>
  </si>
  <si>
    <t>28-jul-2021</t>
  </si>
  <si>
    <t>Con el objetivo de evaluar preliminarmente la efectividad de la acción propuesta y la mitigación de la causa identificada, en virtud de los lineamientos procedimentales establecidos por la Oficina de Control interno para el seguimiento de los resultados de los trabajos de aseguramiento (PR-EVI-004), en mesa de trabajo adelantada el 21 de agosto de 2019 se solicitó evidencia de la implementación de ORFEO en las Unidades Técnicas Territoriales; no obstante, mediante mesa de trabajo adelantada el 21 de agosto de 2019 se solicitó evidencia de la respuesta dada al radicado N° 20193507000221, observado que por corresponder a una PQRSD radicada en una de las UTT no es posible observar el radicado, evidenciando la no implementación de ORFEO nivel nacional.</t>
  </si>
  <si>
    <t>Falta de articulación con la Oficina responsable de entrega de correspondencia 472.</t>
  </si>
  <si>
    <t>2. Realizar revisión en Orfeo para verificar soportes de entregas o de devolución según corresponda. En caso de no existir soporte, realizar el requerimiento a 472</t>
  </si>
  <si>
    <t>Una (1) base de datos con inconsistencias encontradas y soporte de las  solicitudes realizadas a 472 (semanal)</t>
  </si>
  <si>
    <t>Marian Antonia Pidiache - VIP
Francy Mireya Mendoza - VIP
Carolina Moreno - VIP</t>
  </si>
  <si>
    <t xml:space="preserve">Los responsables de la ejecución del Plan de Mejoramiento suministran al auditor un registro de datos consolidadas en el formato “Control de Devoluciones Despachadas” F-DOC-016.
Adicionalmente, se suministra el memorando 20183200023553 de 29 de Junio de 2018. mediante el cual el Vicepresidente de Integración Productiva solicita a la Secretaria General en el marco de la Supervisión del contrato de Gestión de Correspondencia con 4-72 la adopción de medidas pertinentes para disminuir la cantidad de devoluciones no procedentes.  </t>
  </si>
  <si>
    <t>Inadecuada aplicación de controles</t>
  </si>
  <si>
    <t>3. Revisar  la base de datos de PQRSD (muestra utilizada durante auditoria) para verificar inconsistencias en tiempos de respuestas, constancias de notificación y radicados de respuestas.</t>
  </si>
  <si>
    <t>Un (1) Informe con resultados de revisión</t>
  </si>
  <si>
    <t>Diana Rendón - VIP
Gloria Polo -VIP
Regis Rodríguez -VIP
Edison Bravo - VIP</t>
  </si>
  <si>
    <t>Los responsables de la ejecución del Plan de Mejoramiento suministran al auditor una base de datos de Peticiones, Quejas, Reclamos, Sugerencias y Denuncias en la cual se realiza el análisis y se verifica el estado de cada una de las respuestas. El análisis queda contemplado en la columna observaciones.</t>
  </si>
  <si>
    <t>4. Realizar divulgación al interior de la Vicepresidencia de Integración Productiva del procedimiento de PQRSD de la ADR</t>
  </si>
  <si>
    <t>Una (1) reunión de divulgación</t>
  </si>
  <si>
    <t>Los responsables de la ejecución del Plan de Mejoramiento suministran al auditor un listado de asistencia de la socialización del procedimiento de Gestión Peticiones, Quejas, Reclamos, Sugerencias y Denuncias Versión 2 (30 de Agosto de 2018).
De Igual manera se suministra un Acta de reunión en la cuál se abordan temas referentes a los resultados de la Auditoría.</t>
  </si>
  <si>
    <t>Inconsistencias en los reportes de avance de ejecución del Plan de Acción Institucional -vigencia 2018</t>
  </si>
  <si>
    <t xml:space="preserve">a) Desconocimiento del funcionamiento del módulo de medición de la herramienta ISOLUCION. </t>
  </si>
  <si>
    <t>1. a) Realizar capacitación a los encargados de realizar los reportes sobre la configuración de indicadores y reporte de avance de los mismos.</t>
  </si>
  <si>
    <t xml:space="preserve">Talleres de capacitación </t>
  </si>
  <si>
    <t>Diana Marcela Rendón Murillo
Gloria Fernanda Polo
Regis Rodríguez (VIP)</t>
  </si>
  <si>
    <t>Los responsables de la ejecución del Plan de Mejoramiento suministran al auditor 3 listados de asistencia a reuniones de los cuales dos (2) corresponden a capacitación brindada por Diana Rendón (Enlace VIP con OP para manejo de Isolución) sobre el reporte de los indicadores del Plan de Acción 2018. La restante, fue coordinada por la Oficina de Planeación, en una fecha anterior al inicio de las acciones de mejora.</t>
  </si>
  <si>
    <t>2. b) Realizar la corrección de los avances y evidencias registradas para los indicadores del proceso de Estructuración y Formulación de Proyectos Integrales de Desarrollo Agropecuario y Rural</t>
  </si>
  <si>
    <t>Correcciones realizadas</t>
  </si>
  <si>
    <t>El auditor con apoyo de Los responsables de la ejecución del Plan de Mejoramiento verificó la información publicada en el aplicativo Isolución y evidenció que las situaciones observadas por el auditor han sido subsanadas, la información que el auditor indicó como faltante se encuentra compilada por su volumen en el reporte del mes de abril. Adicionalmente se anexan los listados de asistencia.</t>
  </si>
  <si>
    <t xml:space="preserve">Las situaciones encontradas por el auditor, reportadas en el literales a), b) c) Y d) del Hallazgo Nº 4 han sido subsanadas. </t>
  </si>
  <si>
    <t>b) Fallas en la configuración de los indicadores</t>
  </si>
  <si>
    <t>3. Realizar las correcciones de la información de los indicadores de acuerdo con el Plan de Acción 2018</t>
  </si>
  <si>
    <t>María Fernanda López Mesa (Planeación)</t>
  </si>
  <si>
    <t>El auditor con apoyo de Los responsables de la ejecución del Plan de Mejoramiento verificó la información publicada en el aplicativo Isolución y evidenció que las situaciones observadas por el auditor han sido subsanadas.
Los indicadores del proceso Estructuración y Formulación de Proyectos Integrales se encuentran ajustados de conformidad con la explicación técnica brindada por la Funcionaria María Fernanda López (Oficina de Planeación).</t>
  </si>
  <si>
    <t>Incumplimiento de la Política de Administración del Riesgo de la Entidad</t>
  </si>
  <si>
    <t>Falta de capacitación a Los responsables de la ejecución del Plan de Mejoramiento, en materia de riesgos y manejo del aplicativo ISOLUCION.</t>
  </si>
  <si>
    <t>1. Realizar actividades de capacitación a Los responsables de la ejecución del Plan de Mejoramiento sobre la estructura de la Política de la Administración del Riesgo adoptada por la Entidad  y del seguimiento de las acciones en ISOLUCIÓN con el apoyo y/o coordinación de funcionario(a) de la Oficina de Planeación asesor(a) en materia de riesgos.</t>
  </si>
  <si>
    <t>Regis Rodríguez Contreras
Diana Marcela Rendón y Gloria Fernanda Polo -(VIP)
Mónica Márquez y Claudia Marcela Martínez (Planeación)</t>
  </si>
  <si>
    <t>Los responsables de la ejecución del Plan de Mejoramiento suministran cuatro (4) listados de asistencia:
* Dos (2)  Capacitaciones reporte Indicadores, realizada por la Funcionaria Diana Rendón.
* Una (1) Capacitación responsables Política de Administración del Riesgo - Seguimiento Acciones ISOLUCION.
* Mesa de Trabajo para la Elaboración de los Riesgos de Contingencia del Proceso.</t>
  </si>
  <si>
    <t>Se evidencia la realización de eventos que contribuyen a la generación de conocimiento a Los responsables de la ejecución del Plan de Mejoramiento de la Política de Administración del Riesgo y del Aplicativo ISOLUCION.
Una vez revisada la evidencia suministrada, la Oficina de Control Interno considera que se cumplió con la acción de mejoramiento establecida y por lo tanto considera procedente dar por cerrada la acción.</t>
  </si>
  <si>
    <t>2. a) Analizar el Mapa de Riesgos actual del Proceso  y revisar que las acciones de mejora y para abordar riesgos estén enfocadas en las causas de los riesgos.</t>
  </si>
  <si>
    <t>Un (1) documento o acta de mesas de trabajo.
Cambios en el aplicativo ISOLUCIÓN</t>
  </si>
  <si>
    <t>Los responsables de la ejecución del Plan de Mejoramiento suministraron al auditor un formato F-DER-002 “Listado de Asistencia a Reuniones” en el cual se consignó la asistencia a una mesa de trabajo en la cual se revisó, actualizó y cerró los riesgos del proceso.</t>
  </si>
  <si>
    <t>3. b) Realizar el reporte de las inconsistencias de ISOLUCIÓN en la valoración de los riesgos.</t>
  </si>
  <si>
    <t>Un (1) reporte documentado</t>
  </si>
  <si>
    <t>Regis Rodríguez Contreras
Diana Marcela Rendón y Gloria Fernanda Polo -(VIP)
Mónica Márquez (Planeación)</t>
  </si>
  <si>
    <t>Los responsables de la ejecución del Plan de Mejoramiento suministran un documento en Word en el cual se identifican las principales inconsistencias del Sistema ISOLUCION.</t>
  </si>
  <si>
    <t>Este documento fue remitido vía Correo Electrónico el 6 de Julio de 2018 a las personas Mónica Sidalia Márquez Ruiz, Rosa Angela Varón Chávez, Claudia Marcela Martínez Narváez  con el objeto de contar con el apoyo para el ajuste respectivo en el aplicativo ISOLUCION.</t>
  </si>
  <si>
    <t>4. c) Elaboración de los planes de contingencia para los riesgos en zona extrema</t>
  </si>
  <si>
    <t xml:space="preserve">Dos (2) planes de contingencia </t>
  </si>
  <si>
    <t>El proceso Estructuración y Formulación de Proyectos Integrales de Desarrollo Agropecuario y Rural Cuenta con dos planes de contingencia (PDC-EFP-001 Y PDC-EFP-002) Construidos en el Formato F-SIG-01 “Plan de Contingencia para Riesgos Materializados”.</t>
  </si>
  <si>
    <t>Se verifica en ISOLUCION el respectivo cargue de los dos planes de contingencia del proceso.</t>
  </si>
  <si>
    <t>5. d) Ajuste de las fechas de ejecución de las acciones para abordar riesgos y seguimiento en el aplicativo ISOLUCION con evidencia de cumplimiento.</t>
  </si>
  <si>
    <t>Un (1) cronograma acordado y documentado.
Modificación de las acciones en ISOLUCIÓN</t>
  </si>
  <si>
    <t>El auditor realizó la verificación de ajustes a las fechas de ejecución y reportes de evidencia de los avances reportados a través del Aplicativo ISOLUCION y evidenció que no se han realizado los respectivos Ajustes.</t>
  </si>
  <si>
    <r>
      <rPr>
        <i/>
        <sz val="12"/>
        <color theme="1"/>
        <rFont val="Arial"/>
        <family val="2"/>
      </rPr>
      <t>Se obtuvo evidencia del correo "RV: Matriz de Riesgos 2020 ajustada del Proceso de Estructuración y Formulación de Proyectos Integrales de Desarrollo Agropecuario y Rural"</t>
    </r>
    <r>
      <rPr>
        <sz val="12"/>
        <color theme="1"/>
        <rFont val="Arial"/>
        <family val="2"/>
      </rPr>
      <t xml:space="preserve"> remitido el 19 de mayo de 2020 por el responsable del proceso al Vicepresidente de Integración Productiva con copia a la Oficina Asesora de Planeación.</t>
    </r>
  </si>
  <si>
    <t>Analizada la información actual de las acciones para abordar riesgos y las notas de mejora sobre las cuales la Oficina de Control Interno presentó observaciones mediante el literal b del hallazgo N° 5, se observó que pesar que todas fueron cerradas, solo la Nota de Mejora N° 5 subsanó la situación.</t>
  </si>
  <si>
    <t>6. e) Establecer acciones preventivas con periodicidad mensual, según lo establecido en la Política de Administración del Riesgo numeral 17.4, para el seguimiento de los riesgos de corrupción.</t>
  </si>
  <si>
    <t>Dos (2) acciones preventivas de periodicidad mensual definidas</t>
  </si>
  <si>
    <t>Los responsables de la ejecución del Plan de Mejoramiento no suministraron información que permita evidenciar el cumplimiento de la acción propuesta.</t>
  </si>
  <si>
    <r>
      <t xml:space="preserve">Se obtuvo evidencia del correo </t>
    </r>
    <r>
      <rPr>
        <i/>
        <sz val="12"/>
        <color theme="1"/>
        <rFont val="Arial"/>
        <family val="2"/>
      </rPr>
      <t xml:space="preserve">"RV: Matriz de Riesgos 2020 ajustada del Proceso de Estructuración y Formulación de Proyectos Integrales de Desarrollo Agropecuario y Rural" </t>
    </r>
    <r>
      <rPr>
        <sz val="12"/>
        <color theme="1"/>
        <rFont val="Arial"/>
        <family val="2"/>
      </rPr>
      <t>remitido el 19 de mayo de 2020 por el responsable del proceso al Vicepresidente de Integración Productiva con copia a la Oficina Asesora de Planeación.
Se cierra el hallazgo teniendo en cuenta que se dio cumplimiento a las acciones propuestas. Es de aclarar que en la auditoría realizada en el 2020 cuyos resultados se reflejaron en el informe OCI-2020-014, se identificaron situaciones similares a las del presente hallazgo en el marco de una nueva versión de la política de Riesgo de la Entidad, por lo que se identifica que a pesar de que el plan de mejoramiento no fue efectivo para eliminar las causas del hallazgo se verificará efectividad frente al plan de mejoramiento suscrito en el 2020.</t>
    </r>
  </si>
  <si>
    <t>03-oct-2018</t>
  </si>
  <si>
    <t>A través de correo electrónico y de manera proactiva, los responsables de la ejecución del Plan de Mejoramiento suministraron evidencias de la ejecución de la acción con el objeto de que se cierre.</t>
  </si>
  <si>
    <t>OCI-2020-014 Estructuración y Formulación de Proyectos Integrales de Desarrollo Agropecuario y Rural</t>
  </si>
  <si>
    <t>Deficiencias en la estructuración y formulación de los PIDAR</t>
  </si>
  <si>
    <t>Desconocimiento de los manuales de procedimiento por parte del equipo de estructuración, sin dejar de lado el constante cambio de las versiones y la ausencia de una orientación que explique los cambios que se efectuaron en la construcción y componentes del procedimiento.</t>
  </si>
  <si>
    <t xml:space="preserve">1. Que cada estructurador tenga la responsabilidad de diligenciar el formato F-EFP-013 como requisito previo al proceso de alistamiento a iniciar la estructuración del PIDAR. </t>
  </si>
  <si>
    <t>Todos los proyectos que se estructuraren bajo el marco de Acuerdo 07, que pase al proceso de alistamiento y estructuración, tengan el formato F-EFP-013.</t>
  </si>
  <si>
    <t>Contratistas de UTT y Direcciones Técnicas responsables de la estructuración</t>
  </si>
  <si>
    <t>30-abr-2020 </t>
  </si>
  <si>
    <t>15-dic-2020 </t>
  </si>
  <si>
    <t>Ariana Isabel Gómez Orozco</t>
  </si>
  <si>
    <t>En la vigencia 2020 se realizó para estructuración de 22 PIDAR los cuales fueron estructurados con el Acuerdo 7 de 2016, se adjunta el soporte del diligenciamiento de 8 formato F-EFP-013.</t>
  </si>
  <si>
    <r>
      <t xml:space="preserve">La Oficina de Control Interno obtuvo evidencia del formato de Verificación de Requisitos mínimos habilitantes (F-EFP-013) de los proyectos N° 419, 454, 738, 1904, 1904, 1915, 2152 y 2974, lo que representa un 38% de los proyectos a los cuales les aplica tal validación, por lo que se hace necesario continuar con el seguimiento de la actividad hasta completar el 100%.
</t>
    </r>
    <r>
      <rPr>
        <b/>
        <sz val="12"/>
        <color theme="1"/>
        <rFont val="Arial"/>
        <family val="2"/>
      </rPr>
      <t>Nota</t>
    </r>
    <r>
      <rPr>
        <sz val="12"/>
        <color theme="1"/>
        <rFont val="Arial"/>
        <family val="2"/>
      </rPr>
      <t>: con la actualización del procedimiento “Estructuración de Proyectos Integrales de Desarrollo Agropecuario y Rural” (PR-EFP-001) a su versión 7, a partir del 22 de octubre de 2020 se ajustaron las actividades de verificación de cumplimiento de requisitos a lo establecido en el Acuerdo No 10 de 19 de diciembre de 2019 y Acuerdo 004 de 2020; por consiguiente, la acción propuesta solo aplica a los proyectos estructurados en el marco de Acuerdo 07 de 2016.</t>
    </r>
  </si>
  <si>
    <t>2. Realizar la asignación y/o distribución de compromisos a profesionales que estructuran los proyectos.</t>
  </si>
  <si>
    <t>Asignación de estructurador líder y estructuradores a través del Banco de Proyectos.</t>
  </si>
  <si>
    <t>Directores de UTT y Contratistas Lideres de las Direcciones Técnicas</t>
  </si>
  <si>
    <t>En la vigencia 2020 se realizó para estructuración de 30 PIDAR de los cuales (22 PIDAR fueron estructurados con el Acuerdo 7 de 2016 y 8 PIDAR  fueron estructurados con el Acuerdo 10 de 2019 modificado con el Acuerdo 004 de 2020. Se anexa excel con la relación de los proyectos.
Se entrega de pantallazo del banco de proyecto en el cual se puede evidenciar la designación  de estructurador líder y estructuradores a través del Banco de Proyectos de 16 PIDAR.
Es pertinente precisar que conforme a lo dispuesto en la CircularNo. 086 del 21 de octubre de 2020 -  Radicación de PIDAR - Etapas de evaluación de los proyectos que se estructuren Bajo el Acuerdo 10 de 2019 modificado con el Acuerdo 004 de 2020 se radicaron en fisico, por lo que de 16 PIDAR no se realizó la designación estructurador líder y estructuradores a través del Banco de Proyecto</t>
  </si>
  <si>
    <t>La Oficina de Control Interno obtuvo evidencia de:
* Relación de Proyectos Estructurados 30 de diciembre de 2020 en la que se identifican treinta (30) proyectos.
* Imágenes del aplicativo del del banco de proyecto en los que se pudo observar la designación de estructuradores de algunos proyectos.
• Circular N° 086 del 21 de octubre de 2020, en la cual se estableció que respecto a los PIDAR que fuesen estructurados bajo los lineamientos del Acuerdo 10 de 2019, modificado con el Acuerdo 004 de 2020, podían ser tramitados de manera física mientras se realizaban los respectivos ajustes en el Banco de Proyectos.
Teniendo en cuenta que con el cambio de reglamento se requirieron ajustes a la plataforma tecnológica del Banco de Proyectos, se hace necesario continuar con el seguimiento a fin de determinar que los arreglos se hayan realizado, se hubiese dado continuidad a la acción propuesta y así poder determinar su efectividad.</t>
  </si>
  <si>
    <t>3. Socializar el procedimiento de estructuración y formatos vigentes</t>
  </si>
  <si>
    <t>Una reunión de socialización a UTT y Direcciones Técnicas de la VIP.</t>
  </si>
  <si>
    <t>Contratistas de la Dirección de Acceso a Activos Productivos</t>
  </si>
  <si>
    <t xml:space="preserve">En el marco del plan de capacitaciones de la ADR de la vigencia 2020, se llevaron a cabo las siguientes capacitación por parte de la Dirección de Acceso a Activos Productivos para la Estructuración de Proyectos Integrales:
1. El 27 de julio de 2020 se llevo a cabo la capacitación - Reglamento para estructuración , aprobación y ejecución de los proyectos integrales de desarrollo agropecuario rural con enfoque territorial, 
https://teams.microsoft.com/l/meetup-join/19%3ameeting_YWMzMWMzN2EtOTEzMy00ODMzLTkyZjAtM2NmNGIyZDJkN2U0%40thread.v2/0?context=%7b%22Tid%22%3a%2299452140-f603-4a9b-a129-1d225394be01%22%2c%22Oid%22%3a%22a7f6bab7-0bff-4651-a229-791d137b7f70%22%7d. 
2.  El 29 de julio de 2020 se llevo a cabo la capacitación - Actualización Formulación y estructuración de PIDAR -Requisitos Técnicos, 
https://teams.microsoft.com/l/meetup-join/19%3ameeting_MjZmNzQ2YjQtMDk0NS00YjA0LWJlZDQtZGU0ZGI1MWI1ZmQ0%40thread.v2/0?context=%7b%22Tid%22%3a%2299452140-f603-4a9b-a129-1d225394be01%22%2c%22Oid%22%3a%22a7f6bab7-0bff-4651-a229-791d137b7f70%22%7d.
3. El 30 de julio de 2020 se llevo a cabo la capacitación - Requisitos Jurídicos, 
https://teams.microsoft.com/l/meetup-join/19%3ameeting_MzA5MjA4NmYtZTI1MS00MWE4LTg0ZWItNTY0MGVlYWYxZDhl%40thread.v2/0?context=%7b%22Tid%22%3a%2299452140-f603-4a9b-a129-1d225394be01%22%2c%22Oid%22%3a%22a7f6bab7-0bff-4651-a229-791d137b7f70%22%7d.
4. El 31 de julio de 2020 se llevo a cabo la capacitación - Requisitos Ambientales, 
https://teams.microsoft.com/l/meetup-join/19%3ameeting_ZGFkMjk2OTEtMGJjNC00ZjRiLThmOTktNGI1NjY0ODg0NmQ0%40thread.v2/0?context=%7b%22Tid%22%3a%2299452140-f603-4a9b-a129-1d225394be01%22%2c%22Oid%22%3a%22a7f6bab7-0bff-4651-a229-791d137b7f70%22%7d.   
5. El 3 de agosto de 2020 se llevo a cabo la capacitación - Requisitos Financieros, https://teams.microsoft.com/l/meetup-join/19%3ameeting_YzM2ZWQ5YjctMmMyOS00OTBlLTk2MzktNDczZDBiZWU1OWJk%40thread.v2/0?context=%7b%22Tid%22%3a%2299452140-f603-4a9b-a129-1d225394be01%22%2c%22Oid%22%3a%22a7f6bab7-0bff-4651-a229-791d137b7f70%22%7d.
En el marco del plan de capacitaciones de la ADR de la vigencia 2021, se llevaron a cabo las siguientes capacitación por parte de la Dirección de Acceso a Activos Productivos para la Estructuración de Proyectos Integrales:
1. </t>
  </si>
  <si>
    <t xml:space="preserve">No fue posible ingresar a la URL indicada por los responsables del proceso por consiguiente no fue posible corroborar su realización:
</t>
  </si>
  <si>
    <t>Deficiencias en los reportes y evidencias de cumplimiento del Plan de Acción y su ejecución presupuestal.</t>
  </si>
  <si>
    <t>Falta registrar en ISOLUCIÓN la estrategia de comunicación.</t>
  </si>
  <si>
    <t>1. Registrar en ISOLUCIÓN el Plan Estratégico de Comunicaciones como soporte del Indicador Estrategias de divulgación implementadas.</t>
  </si>
  <si>
    <t>Registro en ISOLUCIÓN del Plan Estratégico de Comunicaciones como soporte del Indicador Estrategias de divulgación implementadas</t>
  </si>
  <si>
    <t>Contratista Vicepresidencia de Integración Productiva</t>
  </si>
  <si>
    <t>29-may-2020 </t>
  </si>
  <si>
    <t>No se tiene soporte del registro del Plan Estratégico de Comunicaciones en Isolución, sin embargo se entrega como soporte del correo con la remisión del archivo pdf denominado PLAN ESTRATEGICO DE COMUNICACIONES 2019-2022 y Resolución 716 del 08 de octubre de 2019</t>
  </si>
  <si>
    <t>No se obtuvieron evidencias de la realización de la acción propuesta.</t>
  </si>
  <si>
    <t>Ausencia de análisis de la coherencia y/o consistencia de la información registrada en las diferentes bases de datos o fuentes de información.</t>
  </si>
  <si>
    <t>2. Reportar en ISOLUCIÓN soportes que den cumplimiento a cada uno de los indicadores.</t>
  </si>
  <si>
    <t>Registro en ISOLUCIÓN de las evidencias que dan cumplimiento a los indicadores.</t>
  </si>
  <si>
    <t> 30-abr-2020</t>
  </si>
  <si>
    <t> 15-dic-2020</t>
  </si>
  <si>
    <t>Conforme los lineamiento establecidos por la Oficina de Planeación, en la vigencia 2020, se realizó reporte del cumplimiento de las acciones establecidas en el Plan de acción de la ADR, se entrega soporte del cargue realizado en los meses de septiembre, noviembre y diciembre.</t>
  </si>
  <si>
    <r>
      <t xml:space="preserve">Si bien se observaron evidencias de los reporte realizados del plan de acción de la vigencia 2020, la acción no fue efectiva debido a que en los resultados de la evaluación a la gestión por Dependencias 2020, socializados por la Oficina de Control de Interno mediante correo electrónico del 13 de enero de 2021 se informó que </t>
    </r>
    <r>
      <rPr>
        <i/>
        <sz val="12"/>
        <color theme="1"/>
        <rFont val="Arial"/>
        <family val="2"/>
      </rPr>
      <t>“(…) una vez revisados los avances del Plan de Acción registrados en el aplicativo Isolución a 31 de diciembre de 2020, el cumplimiento de la Dirección de Acceso a Activos Productivos de la Vicepresidencia de Integración Productiva fue del 42%”</t>
    </r>
    <r>
      <rPr>
        <sz val="12"/>
        <color theme="1"/>
        <rFont val="Arial"/>
        <family val="2"/>
      </rPr>
      <t xml:space="preserve"> . Por lo anterior, la Oficina de Control Interno considera pertinente continuar con el seguimiento del presente hallazgo con el plan de acción de la vigencia 2021, y recomienda a los responsables del proceso evaluar la pertinencia de ajustar la acción de mejoramiento propuesta, por alguna que les ayude a identificar de manera oportuna las desviaciones en el cumplimiento de las metas y permita realizar los ajustes necesarios para mejorar el desempeño.</t>
    </r>
  </si>
  <si>
    <t>Incumplimiento en la atención de las Peticiones, Quejas, Reclamos, Sugerencias y Denuncias (PQRSD)</t>
  </si>
  <si>
    <t>Falta de mecanismos de control de los tiempos de respuesta.</t>
  </si>
  <si>
    <t>1. Determinar la ruta a seguir para la atención de las PQRS, estableciendo tiempos y responsables</t>
  </si>
  <si>
    <t>Socializar un (1) documento donde se determine ruta a seguir para la atención de las PQRSD, estableciendo tiempos y responsables y sanciones.</t>
  </si>
  <si>
    <t>Vicepresidente de Integración Productiva </t>
  </si>
  <si>
    <t>Aplicación inadecuada, omisión o desconocimiento de la normatividad y lineamientos procedimentales aplicables a la gestión de las PQRSD.</t>
  </si>
  <si>
    <t>Rotación del equipo de trabajo al interior de la dependencia</t>
  </si>
  <si>
    <t>2. Reforzar los conocimientos de las personas encargados de proyectar las respuesta</t>
  </si>
  <si>
    <t>Realizar una (1) capacitación a los responsables de atender las PQRSD.</t>
  </si>
  <si>
    <t>Contratista Gestión Documental 
Contratista de la Dirección de Acceso a Activos Productivos</t>
  </si>
  <si>
    <t>Deficiente seguimiento a las Peticiones, Quejas, Reclamos, Sugerencias y Denuncias (PQRSD).</t>
  </si>
  <si>
    <t>3. Designar un responsable al interior de la dependencia para realizar seguimiento a la gestión de PQRSD</t>
  </si>
  <si>
    <t>Designar un (1) responsable para realizar seguimiento a la gestión de PQRSD por dependencias.</t>
  </si>
  <si>
    <t>Tres (3) informes de seguimiento a la gestión de PQRSD por dependencias.</t>
  </si>
  <si>
    <t>Contratista de la Dirección de Acceso a Activos Productivos</t>
  </si>
  <si>
    <t>28-abr-2020 </t>
  </si>
  <si>
    <t>4. Realizar cargue en el Orfeo de la notificación de las 18 PQRSD que no se obtuvo evidencia de notificación de la respuesta al peticionario</t>
  </si>
  <si>
    <t>Registro en el Orfeo del soporte de notificación de las de las respuestas al peticionario de las 18 PQRSD</t>
  </si>
  <si>
    <t xml:space="preserve">Contratista de la Dirección de Acceso a Activos Productivos </t>
  </si>
  <si>
    <t>Incumplimiento de la Política de Administración de Riesgo adoptada por la Entidad.</t>
  </si>
  <si>
    <t>Desconocimiento del marco normativo, lineamientos metodológicos contenidos en la Política de Administración del Riesgo para la identificación de riesgos</t>
  </si>
  <si>
    <t>1. Mesas de trabajo con la Oficina de Planeación, con el fin de revisar cada una de las situaciones reveladas en el presente hallazgo y proceder a realizar los ajustes y/o modificaciones que sean necesarios y pertinentes para dar cumplimiento a los lineamientos normativos contenidos</t>
  </si>
  <si>
    <t>Dos (2) reuniones con la Oficina de Planeación para realizar los ajustes y/o modificaciones que sean necesarios al Mapa de Riesgos</t>
  </si>
  <si>
    <t>22-abr-2020 </t>
  </si>
  <si>
    <t>30-sep-2020 </t>
  </si>
  <si>
    <t>Con el proposito de realizar los ajustes y/o modificaciones del Mapa de riesgos del Proceso de Estructuración de adelantaron las siguientes mesas de trabajo:
1. El 28 de abril de de 2020 se llevo a cabo mesa de trabajo de revisión mapa de riesgos proceso Estructuración en el siguiente link de teams 
https://teams.microsoft.com/l/meetup-join/19%3ameeting_NDZjNDcyYjAtOTI2ZS00OTBlLWFhZDYtMjQzYzFhNDRmMzZh%40thread.v2/0?context=%7b%22Tid%22%3a%2299452140-f603-4a9b-a129-1d225394be01%22%2c%22Oid%22%3a%22c11473e1-8312-4856-9bf2-122b6cd1bb30%22%7d
2. El 5 de mayo de 2020 se llevo acabo segunda mesa de trabajo mapa de riesgos proceso Estructuración en el siguiente link de teams https://teams.microsoft.com/l/meetup-join/19%3ameeting_OGY5NzcwODctMjM2Ni00NjZhLTk1ZWYtM2I1MmFmNDk2YTE1%40thread.v2/0?context=%7b%22Tid%22%3a%2299452140-f603-4a9b-a129-1d225394be01%22%2c%22Oid%22%3a%22c11473e1-8312-4856-9bf2-122b6cd1bb30%22%7d
3. El 9 de noviembre de 2020 se llevo a acabo reunión para realizar la Contexto riesgos Estructuración PIDAR en el siguiente link de teams https://teams.microsoft.com/l/meetup-join/19%3ameeting_M2Q3NGY0NGYtNTlkMS00OGYzLTllZGItMTUzZGNhMTdjYjVh%40thread.v2/0?context=%7b%22Tid%22%3a%2299452140-f603-4a9b-a129-1d225394be01%22%2c%22Oid%22%3a%22c11473e1-8312-4856-9bf2-122b6cd1bb30%22%7d.
4. El 10 de noviembre de 2020 se llevo a acabo reunión para realizar la calificación riesgos Estructuración PIDAR en el siguiente link https://teams.microsoft.com/l/meetup-join/19%3ameeting_YTVmZTk1ODMtMjZjYS00NDg5LWI3ODEtYzNiNDlhNGM4YTc2%40thread.v2/0?context=%7b%22Tid%22%3a%2299452140-f603-4a9b-a129-1d225394be01%22%2c%22Oid%22%3a%22c11473e1-8312-4856-9bf2-122b6cd1bb30%22%7d
5. El 17 de noviembre de 2020 se llevo a acabo reunión para realizar Cargue riesgos ISOLUCION Estructuración PIDAR en el siguiente link de teams https://teams.microsoft.com/l/meetup-join/19%3ameeting_OTEwOGY3OTAtODVmNy00ODBiLTg1NzQtZTFiZjk0NjEyMzRi%40thread.v2/0?context=%7b%22Tid%22%3a%2299452140-f603-4a9b-a129-1d225394be01%22%2c%22Oid%22%3a%22c11473e1-8312-4856-9bf2-122b6cd1bb30%22%7d</t>
  </si>
  <si>
    <t>El proceso suministró evidencia de las mesas de trabajo realizadas: 
• El 28 de abril de 2020:  revisión mapa de riesgos proceso Estructuración 
• El 5 de mayo de 2020: mesa de trabajo mapa de riesgos Corrupción Estructuración PIDAR 2020.</t>
  </si>
  <si>
    <t xml:space="preserve">2. Socialización de Política de Administración del Riesgo (DE-SIG-002) </t>
  </si>
  <si>
    <t>Dos (2) reuniones de socialización a las Direcciones Técnicas y UTT de la VIP</t>
  </si>
  <si>
    <t>28-ago-2020 </t>
  </si>
  <si>
    <t>Se realizaron las iguiente socializaciones de la la Política de Administración del Riesgo:
1. El 24 de abril de de 2020 se llevo a cabo Socialización matriz de riesgos en el siguiente link de teams https://teams.microsoft.com/l/meetup-join/19%3ameeting_NmQ4ZDkwMjctMTU5NC00M2FiLWFjNjktM2I3ZmU5NmQzYTg4%40thread.v2/0?context=%7b%22Tid%22%3a%2299452140-f603-4a9b-a129-1d225394be01%22%2c%22Oid%22%3a%22c11473e1-8312-4856-9bf2-122b6cd1bb30%22%7d.
2. El 29 de septiembre de 2020 la Oficina de Planeación realiza Socialización Política de Administración del Riesgo y Autodiagnóstico de Rendición de Cuentas en el siguiente link https://teams.microsoft.com/l/meetup-join/19%3ameeting_NmQ2ZDc1ODUtOWM1MS00NjYwLWJkOWQtZGU0NGI3ZjY3ZjVh%40thread.v2/0?context=%7b%22Tid%22%3a%2299452140-f603-4a9b-a129-1d225394be01%22%2c%22Oid%22%3a%22194dcc5d-ca7a-406b-8024-c83c49013eb2%22%7d</t>
  </si>
  <si>
    <t>Se obtuvo evidencia de las socializaciones: 
• El 24 de abril de de 2020: Socialización matriz de riesgos.
• El 29 de septiembre de 2020 la Oficina de Planeación realizó Socialización Política de Administración del Riesgo y Autodiagnóstico de Rendición de Cuentas.</t>
  </si>
  <si>
    <t>Deficiencias en el diseño de los controles.</t>
  </si>
  <si>
    <t>3. Realizar los ajustes y/o modificaciones que sean necesarios al Mapa de Riesgos</t>
  </si>
  <si>
    <t>Mapa de riesgos de corrupción con ajustes</t>
  </si>
  <si>
    <t>15-may-2020 </t>
  </si>
  <si>
    <t>Se entrega soporte del correo con el cual Ingeniero Carlos Bustos Lider de la Dirección de Acceso a Activos Productivos, remite Matriz de riesgos 2020 del procesos de Estucturación al Vicepresidente de Integración Productiva para ser remitida a la Oficina de Planeación el 19/05/2021.
Adicional se entrega como soporte del seguimiento realizado al mapa de riesgos informes cuatrimestrales de siguiente con corte 30/04/2020; 31/07/2021 y 30/11/2021.
y se entrega correo con el cual se remitio a la Oficina de Planeación Matriz de riesgos procesos Estructuración e Implementación de PIDAR 2021 para aprobación y remisión a la Oficina de Planeación el 23/12/2021.</t>
  </si>
  <si>
    <t>Se obtuvo evidencia del correo "RV: Matriz de Riesgos 2020 ajustada del Proceso de Estructuración y Formulación de Proyectos Integrales de Desarrollo Agropecuario y Rural" remitido el 19 de mayo de 2020 por el responsable del proceso al Vicepresidente de Integración Productiva con copia a la Oficina Asesora de Planeación.
De acuerdo con el informe OCI-2021-010 "Seguimiento al Plan Anticorrupción y de Atención al Ciudadano (PAAC) / Mapa de Riesgos de Corrupción (MRC)." no se realizaron observaciones al mapa de riesgos del proceso "Estructuración y Formulación de Proyectos Integrales de Desarrollo Agropecuario y Rural"</t>
  </si>
  <si>
    <t>Mapa de riesgos de gestión con ajustes</t>
  </si>
  <si>
    <t>Conforme a lo manifestado por la Oficina de Planeación al momento de solicitar el acompañamiento para realizar ajustes y/o modificaciones al mapa de riesgos de corrupción y gestión se manifesto que no se podian hacer ajustes al mapa de riesgos de gestión dado a que se estaba a la espera de aprobación de la nueva politica de adminstración de riesgos de la ADR</t>
  </si>
  <si>
    <t xml:space="preserve"> </t>
  </si>
  <si>
    <t>OCI-2022-011 Estructuración y Formulación de Proyectos Integrales de Desarrollo Agropecuario y Rural</t>
  </si>
  <si>
    <t>Debilidad en la planeación financiera por errores en los formatos dispuestos por la ADR para el establecimiento de los costos a tener en cuenta en la proyección de los componentes del proyecto.</t>
  </si>
  <si>
    <t>1.Realizar revisión y ajuste en los procedimientos de las etapas de perfil, especificando en qué casos específicos se requiere la presentación del formato FEFP-018</t>
  </si>
  <si>
    <t xml:space="preserve">Mesas de trabajo de revisión y ajustes al procedimiento de las etapas de perfil.
</t>
  </si>
  <si>
    <t>Líder Dirección Acceso A Activos Productivos
Contratistas Dirección de Acceso A Activos Productivos</t>
  </si>
  <si>
    <t>05/072023</t>
  </si>
  <si>
    <r>
      <rPr>
        <b/>
        <sz val="12"/>
        <color theme="1"/>
        <rFont val="Arial"/>
        <family val="2"/>
      </rPr>
      <t>Julio 2023:</t>
    </r>
    <r>
      <rPr>
        <sz val="12"/>
        <color theme="1"/>
        <rFont val="Arial"/>
        <family val="2"/>
      </rPr>
      <t xml:space="preserve"> No existen avances a la fecha del presente seguimiento.</t>
    </r>
  </si>
  <si>
    <t>Propuesta de ajuste a los procedimientos de las etapas de perfil, diagnóstico y estructuración.</t>
  </si>
  <si>
    <t>Contratistas Dirección de Acceso A Activos Productivos
Contratista Líder Dirección Acceso A Activos Productivos</t>
  </si>
  <si>
    <t xml:space="preserve">Procedimientos aprobados y publicados en Isolucion </t>
  </si>
  <si>
    <t>Contratista Líder Dirección Acceso A Activos Productivos</t>
  </si>
  <si>
    <t>Socialización de los procedimientos aprobados y publicados en Isolucion</t>
  </si>
  <si>
    <t>2. Participar en las mesas de trabajo que se vienen realizando entre la Vicepresidencia de Proyectos, Dirección de Acceso a Activos Productivos, Vicepresidencia de Proyectos, Oficina de Planeación y Planeación Nacional, para la articulación del Banco de Proyectos de la ADR con la MGA de Planeación Nacional</t>
  </si>
  <si>
    <t>Mesas de trabajo para la articulación del Banco de Proyectos de la ADR con la MGA de Planeación Nacional.</t>
  </si>
  <si>
    <t xml:space="preserve">Líder Dirección Acceso a Activos Productivos
Oficina de Planeación
</t>
  </si>
  <si>
    <t>3. Realizar ajustes en los formatos: FEFP016 - Plan Operativo Anual de Inversión y F-EFP-017 - Modelo Técnico Financiero Ejecución Directa-MTF.</t>
  </si>
  <si>
    <t>Mesas de trabajo de revisión y ajustes al formatos: F-EFP-016 - Plan Operativo Anual de Inversión y FEFP-017 - Modelo Técnico Financiero Ejecución Directa-MTF.</t>
  </si>
  <si>
    <t>Formatos F-EFP-016 - Plan Operativo Anual de Inversión y F-EFP-017 - Modelo Técnico Financiero Ejecución Directa-MTF, aprobado y publicado en Isolucion</t>
  </si>
  <si>
    <t>Socialización de los formatos: F-EFP016 - Plan Operativo Anual de Inversión y F-EFP-017 - Modelo Técnico Financiero Ejecución
Directa-MTF, aprobado y publicado en Isolucion</t>
  </si>
  <si>
    <t>Contratistas Dirección de Acceso A Activos Productivos
Líder Dirección Acceso A Activos Productivos</t>
  </si>
  <si>
    <t>Desconocimiento de los lineamientos normativos y procedimentales asociados a
la Estructuración y Formulación de Proyectos Integrales de Desarrollo Agropecuario y Rural (PIDAR).</t>
  </si>
  <si>
    <t xml:space="preserve">4. Capacitar a los equipos de Estructuración del Nivel Central y de las Unidades Técnicas Territoriales del procedimiento y diligenciamiento de los formatos dispuestos para la estructuración de los PIDAR </t>
  </si>
  <si>
    <t>Realizar 13 capacitaciones en cada una de las Unidades Técnicas Territoriales a los equipos de estructuración de los PIDAR dispuestos por cada una.</t>
  </si>
  <si>
    <t>Debilidades en la apropiación de las responsabilidades en la Estructuración y
Formulación de Proyectos Integrales de Desarrollo Agropecuario y Rural (PIDAR).</t>
  </si>
  <si>
    <t>5. Capacitaciones a los equipos de Estructuración del Nivel Central y de las Unidades Técnicas Territoriales de los roles que deben asumir de acuerdo frente a la estructuración del PIDAR</t>
  </si>
  <si>
    <t>13 capacitaciones realizadas en la totalidad de las Unidades Técnicas Territoriales a los equipos de estructuración de los PIDAR dispuestos por cada una.</t>
  </si>
  <si>
    <t>Falta de oportunidad y/o evidencia documental de las respuestas entregadas a las entidades u organizaciones sobre el desarrollo de las etapas de estructuración de PIDAR</t>
  </si>
  <si>
    <t>Lineamentos procedimentales que no se ajustan a la realidad operativa del proceso.
Diferencias entre los lineamientos normativos y los establecido en los procedimientos asociados a la Estructuración y Formulación de Proyectos Integrales de Desarrollo Agropecuario y Rural (PIDAR).
Insuficiencia de controles al interior del proceso auditado para la Estructuración y Formulación de PIDAR,especialmente losrelacionados con la verificación tendiente a garantizar la conformidad</t>
  </si>
  <si>
    <t>1. Realizar revisión y ajuste en los procedimientos de las etapas de perfil, diagnóstico y estructuración, con el propósito que allí se contemplen los lineamientos establecidos en el Reglamento para estructuración, aprobación y ejecución de los proyectos integrales de desarrollo agropecuario y
rural con enfoque territorial, asociando al cumplimiento de los tiempos y/o plazos
asignados desde la planeación del
cronograma, hasta las diferentes notificaciones.
Socializar con los que intervienen en el
proceso, de tal manera que conozcan su rol y responsabilidades en las diferentes etapas de la estructuración y formulación del proyecto</t>
  </si>
  <si>
    <t>Reuniones de revisión y ajustes a los procedimientos de las etapas de perfil, diagnóstico y estructuración.</t>
  </si>
  <si>
    <t>Contratistas Dirección de Acceso A Activos Productivos
Líder Contratista Dirección Acceso A Activos Productivos</t>
  </si>
  <si>
    <t xml:space="preserve">Socialización de los procedimientos aprobados y publicados en Isolucion </t>
  </si>
  <si>
    <t>Contratistas Dirección de Acceso A Activos Productivos</t>
  </si>
  <si>
    <t>2. Realizar la notificación de las etapas de perfil, diagnóstico y estructuración, a las organizaciones dentro de los plazos dispuestos a través del correo perfildeproyectos@adr.gov.co, mientras se realizan los ajustes al Banco de Proyectos y la actualización de los procedimientos.</t>
  </si>
  <si>
    <t>Correo electrónico de notificación de las etapas de perfil, diagnóstico y estructuración a las organizaciones.</t>
  </si>
  <si>
    <t>}</t>
  </si>
  <si>
    <t>Falta de asignación y omisión de notificación respecto a los encargados de verificar el perfil y del grupo estructurador de los PIDAR.</t>
  </si>
  <si>
    <t>Falta de formalización de la designación del equipo estructurador designado</t>
  </si>
  <si>
    <t xml:space="preserve">1. Soportar la designación del equipo estructurador encargado de realizar la revisión del perfil, realizar los diagnósticos y estructuración. </t>
  </si>
  <si>
    <t xml:space="preserve">Realizar la designación mediante correo, acta o memorando. </t>
  </si>
  <si>
    <t>Omisión en el registro y/o actualización de los proyectos estructurados en la herramienta Banco de proyectos</t>
  </si>
  <si>
    <t>Posible falta de un programa, acompañado de su cronograma y seguimiento, para la migración, actualización y calidad de datos de la información de los PIDAR en
el Banco de Proyectos.
Personal insuficiente y/o limitaciones presupuestales para llevar a cabo las actividades propias para la actualización del Banco de proyectos</t>
  </si>
  <si>
    <t>1. Presentar a la OTI las necesidades del componente de estructuración para que sean tenidas en cuenta en la actualización de la herramienta Banco de Proyectos</t>
  </si>
  <si>
    <t>Correo electrónico y/o mesa de trabajo informando a la OTI dichas necesidades.</t>
  </si>
  <si>
    <t>2. Solicitar a OTI capacitación al equipo de trabajo para poder realizar el cargue de la información en el Banco de Proyectos una vez esté debidamente actualizada y disponible la herramienta.</t>
  </si>
  <si>
    <t>Correo electrónico y/o mesa de trabajo solicitando a la OTI la capacitación.</t>
  </si>
  <si>
    <t>3. Designar el equipo que realizará el cargue de la información en el Banco de Proyectos una vez esté debidamente actualizada y disponible la herramienta</t>
  </si>
  <si>
    <t>Correo electrónico y/o Acta de reunión</t>
  </si>
  <si>
    <t>Vicepresidente de Integración Productiva</t>
  </si>
  <si>
    <t>4. Garantizar el cargue de los PIDAR estructurados y remitidos a la Vicepresidencia de Proyectos antes de la actualización del Banco de Proyectos.</t>
  </si>
  <si>
    <t>Correo electrónico designando el equipo encargado de cargar la información.</t>
  </si>
  <si>
    <t>Contratista Líder DAAP, Contratistas DAAP y equipo UTTs</t>
  </si>
  <si>
    <t>Falencias en el sistema Orfeo ya que actualmente no permite descargar informes de la plataforma para evidenciar del seguimiento de las peticiones que han sido subsanadas, el proceso es completamente manual, lo que implica revisión nuevamente de cada petición.</t>
  </si>
  <si>
    <t>1. Reforzar los conocimientos de las personas encargados de proyectar las respuesta</t>
  </si>
  <si>
    <t>Solicitar a Gestión Documental para realización de capacitación a los responsables de atender las PQRSD de la DAAP y las UTTs.</t>
  </si>
  <si>
    <t>Realizar capacitación a los responsables de atender las PQRSD</t>
  </si>
  <si>
    <t>Contratista Líder Dirección Acceso A Activos Productivos
Contratista Gestión Documental</t>
  </si>
  <si>
    <t>Falencias en el sistema Orfeo ya que actualmente no permite descargar informes de la plataforma para evidenciar del seguimiento de las peticiones que han sido subsanadas, el proceso es completamente manual, lo que implica revisión nuevamente de cada petición.
Inadecuada clasificación de
la tipología de las PQRS</t>
  </si>
  <si>
    <t>2. Realizar jornadas de trabajo de saneamiento del Orfeo con el apoyo de gestión documental trabajando en conjunto la revisión de subsanaciones de peticiones resueltas</t>
  </si>
  <si>
    <t>Mesas de trabajo con Gestión documental para saneamiento del Orfeo.</t>
  </si>
  <si>
    <t>Contratistas Dirección de Acceso A Activos Productivos
Contratista Gestión Documental</t>
  </si>
  <si>
    <t xml:space="preserve">3. Socializar el hallazgo de la Auditoria al proceso de estructuración y formulación de la vigencia 2021, a las Unidades Teóricas Territoriales y responsables de la atención de las PQRS de la DAAP para que ellos tengan conocimiento. </t>
  </si>
  <si>
    <t xml:space="preserve">Mesas de trabajo de socialización de hallazgo de Auditoria al proceso de estructuración y formulación </t>
  </si>
  <si>
    <t>4. Solicitar a Gestión documental se informe cuáles son los lineamos para el seguimiento a las PQRS.</t>
  </si>
  <si>
    <t>Correo electrónico y/o mesa de trabajo solicitando a Gestión documental, lineamiento para el seguimiento a las PQRS.</t>
  </si>
  <si>
    <t>Incumplimiento de la Política de Administración de Riesgo adoptada por la Entidad y deficiencias en el diseño e implementación de los controles del proceso.</t>
  </si>
  <si>
    <t>Desconocimiento y falta de aplicación de los lineamientos metodológicos contenidos en la Política de Administración del Riesgo (DE-SIG-002) y en la Guía para la administración del riesgo y el diseño de controles en entidades públicas</t>
  </si>
  <si>
    <t>1. Informar a la Oficina de Planeación, las situaciones reveladas en el presente hallazgoy proceder a realizar los ajustes y/o modificaciones que sean necesarios y pertinentes para dar cumplimiento a los
lineamientos normativos contenidos</t>
  </si>
  <si>
    <t xml:space="preserve">Mesas de trabajo con la Oficina de Planeación para realizar los ajustes y/o modificaciones que sean necesarios al Mapa de Riesgos </t>
  </si>
  <si>
    <t>2. Realizar los ajustes y/o modificaciones que sean necesarios al Mapa de Riesgos de gestión y corrupción</t>
  </si>
  <si>
    <t xml:space="preserve">Mapa de riesgos de corrupción con ajustes </t>
  </si>
  <si>
    <t>OCI-2024-011 Estructuración y Formulación de Proyectos Integrales de Desarrollo Agropecuario y Rural</t>
  </si>
  <si>
    <t>Inconsistencias en la verificación o calificación de cumplimiento de requisitos de perfiles de conformidad con los criterios de elegibilidad y priorización definidos para la convocatoria y la no conservación de criterios iniciales en proyectos priorizados.</t>
  </si>
  <si>
    <t xml:space="preserve">No revisión de potenciales beneficiarios de convocatoria territorial en el registro de  usuarios de extensión agropecuaria, como parte estructuración
</t>
  </si>
  <si>
    <t xml:space="preserve">Se establecerá como un entregable dentro del procedimiento de estructuración el soporte de solicitud de inscripción en el registro de extensión agropecuaria a la organización beneficiaria durante la estructuración </t>
  </si>
  <si>
    <t>Soporte de solicitud de inscripción en el registro de extensión agropecuaria presentado por la organización beneficiaria en los proyectos estructuradodespúes de la actualización del procedimiento</t>
  </si>
  <si>
    <t xml:space="preserve">Dirección acceso a activos productivos </t>
  </si>
  <si>
    <t>Falta de verificación en el cumplimiento de requisitos en los estudios, diseños, licencias y/o permisos requeridos.</t>
  </si>
  <si>
    <t xml:space="preserve"> Debilidades en la gestión y/o ausencia de documentación asociada de la Estructuración y Formulación de Proyectos Integrales de Desarrollo Agropecuario y Rural.</t>
  </si>
  <si>
    <t>Falta de conocimiento del procedimiento por parte del equipo estructurador</t>
  </si>
  <si>
    <t xml:space="preserve">En el expediente de estructuración de los Proyectos PIDAR, se incluirá el cargue de la designación del equipo estructurador. </t>
  </si>
  <si>
    <t xml:space="preserve">100% de expedientes con soporte de designación </t>
  </si>
  <si>
    <t>Socialización del procedimiento al equipo estructurador de la Dirección de Acceso a Activos Productivos.</t>
  </si>
  <si>
    <t xml:space="preserve">1 jornada de socialización </t>
  </si>
  <si>
    <t xml:space="preserve">Incumplimientos en lo relacionado con los términos legales establecidos para la atención de Peticiones, Quejas, Reclamos, Solicitudes y Denuncias – PQRSD. </t>
  </si>
  <si>
    <t>Falta de mayores controles en el seguimiento y monitoreo por parte de la Vicepresidencia de Integración Productiva y la Dirección de Acceso a Activos Productivos a las PQRS</t>
  </si>
  <si>
    <t xml:space="preserve">Implementación de herramienta que genere un informe bimestral por parte de la Dirección de Acceso a Activos Productivos, en la cual se verificará el seguimiento y monitoreo por parte de la Vicepresidencia de Integración Productiva y la Dirección de Acceso a Activos Productivos bajo responsabilidad de un profesional asignado en la VIP </t>
  </si>
  <si>
    <t>Entregable de 3 informes bimestrales al seguimiento de los tiempos de respuestas de las PQRSD (Mayo-Junio; Julio-Agosto; Septiembre- Octubre).</t>
  </si>
  <si>
    <t xml:space="preserve">Vicepresidencia de Integración Productiva -Dirección acceso a activos productivos </t>
  </si>
  <si>
    <t xml:space="preserve">Inconsistencias e incumplimiento de los indicadores establecidos en el Plan de Acción Institucional 2023. </t>
  </si>
  <si>
    <t>Falta de seguimiento Falta de seguimiento y control frente a la presentación y validación de la calidad de los informes reportados a la OP.a la presentación y validación de la calidad 
de los informes reportados a la OP.</t>
  </si>
  <si>
    <t xml:space="preserve">Presentación de los informes mensuales de los avances del cumplimiento de metas definidas en el plan, para la generación de alertas y posible solicitud por parte de la Vicepresidencia de Integración Productiva ante la Oficina de Planeación de modificaciones de metas del plan institucional, con fecha límite de agosto del 2024. </t>
  </si>
  <si>
    <t xml:space="preserve">4 informes mensuales de avance y un informe de generación de alerta en caso de aplicar. </t>
  </si>
  <si>
    <t>ACCIONES  INFORME OCI-2018-016</t>
  </si>
  <si>
    <t>ACCIONES  INFORME OCI-2020-014</t>
  </si>
  <si>
    <t>ACCIONES  INFORME OCI-2022-011</t>
  </si>
  <si>
    <t>ACCIONES  INFORME OCI-2024-011</t>
  </si>
  <si>
    <t>OCI-2018-026 Implementación de Proyectos Integrales</t>
  </si>
  <si>
    <t>Implementación de Proyectos Integrales</t>
  </si>
  <si>
    <t>Incumplimiento de los lineamientos procedimentales establecidos para la implementación de los Proyectos Integrales de Desarrollo Agropecuario y Rural.</t>
  </si>
  <si>
    <t>1. Falta de socialización de procedimiento y manual actualizado</t>
  </si>
  <si>
    <t xml:space="preserve">Fortalecimiento  de conocimiento y mejoramiento de herramientas de ejecución y control por parte de todos los integrantes de los procesos en la ejecución
de PIDAR
</t>
  </si>
  <si>
    <t xml:space="preserve">Socialización y capacitación de Procedimiento en Unidades técnicas territoriales y apoyos de nivel central
</t>
  </si>
  <si>
    <t>Dania Alejandra Roa Ospina</t>
  </si>
  <si>
    <r>
      <rPr>
        <b/>
        <sz val="12"/>
        <rFont val="Arial"/>
        <family val="2"/>
      </rPr>
      <t>Seguimiento julio 2025:</t>
    </r>
    <r>
      <rPr>
        <sz val="12"/>
        <rFont val="Arial"/>
        <family val="2"/>
      </rPr>
      <t xml:space="preserve"> Se lleva a cabo modificación de esta acción teniendo en cuenta el memorano 20243200093503 y correo de alcance del memorando, por el que se modifica la causa, acción y meta.</t>
    </r>
  </si>
  <si>
    <t>2. Inadecuado control documental de los expedientes del proyecto.</t>
  </si>
  <si>
    <t>Establecer un control documental para identificación de alertas documentales en los PIDAR en ejecución</t>
  </si>
  <si>
    <t>Adelantar la actividad de revisión documental de PIDAR regidos por Procedimiento por medio de memorandos enviados a las UTT</t>
  </si>
  <si>
    <t>Inconsistencias en la adquisición y entrega de los bienes a los beneficiarios del proyecto.</t>
  </si>
  <si>
    <t>1. Debilidades en el control y seguimiento a compromisos establecidos en los CTGL en relación al procedimiento de implementación.</t>
  </si>
  <si>
    <t xml:space="preserve"> Detallar claramente los lineamientos en            el procedimiento para la adecuada asignación y aprobación de Términos de Referencia y la verificación adecuada de entrega de bienes y servicios a los beneficiarios, autorizados en el los CTGL.</t>
  </si>
  <si>
    <t>Actualización de Funciones y responsabilidades de los integrantes de los CTGL en el procedimiento</t>
  </si>
  <si>
    <r>
      <rPr>
        <b/>
        <sz val="12"/>
        <rFont val="Arial"/>
        <family val="2"/>
      </rPr>
      <t>Seguimiento julio 2025:</t>
    </r>
    <r>
      <rPr>
        <sz val="12"/>
        <rFont val="Arial"/>
        <family val="2"/>
      </rPr>
      <t xml:space="preserve"> Se lleva a cabo modificación de esta acción teniendo en cuenta el memorano 20243200093503 y correo de alcance del memorando, por el que se modifica la acción y meta.</t>
    </r>
  </si>
  <si>
    <t>2. Debilidades en seguimiento a entrega de bienes y servicios a beneficiarios.</t>
  </si>
  <si>
    <t>Establecer una correcta revisión documental acorde con la entrega de bienes y servicios a beneficiarios</t>
  </si>
  <si>
    <t xml:space="preserve">Implementación diligenciamiento de Formatos de Actas de entrega y recibo a satisfacción  de bienes, insumos y/o servicios </t>
  </si>
  <si>
    <t xml:space="preserve">Ausencia de un modelo de operación y ejecución de los Proyectos Integrales en la vigencia 2018 </t>
  </si>
  <si>
    <t>Incumplimiento del procedimiento de implementación.</t>
  </si>
  <si>
    <t>1. Presentar propuesta de modelo de ejecución ADR.</t>
  </si>
  <si>
    <t xml:space="preserve">Una (1) propuesta </t>
  </si>
  <si>
    <t>Dalila Henao – Gloria Polo</t>
  </si>
  <si>
    <t>Carlos Buitrago</t>
  </si>
  <si>
    <t>No se cuenta con las evidencias del cumplimiento de las acciones establecidas en las vigencias 2018 y 2019.
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t>
  </si>
  <si>
    <t xml:space="preserve">Esta Oficina de Control Interno evidenció que se realizó la creación de procedimiento PR-IMP-001 V8 de Diciembre 2019, haciendo ajustes al modelo de ejecución de PIDAR bajo Convenios de Cooperación.
Vale la pena precisar que el procedimiento PR-IMP-002 correspondiente a los PIDAR ejecutados por modalidad directa fue producto de los términos introducidos por la Resolución 593 de 2019 "Por la cual se aprueba el modelo de operación para la ejecución de los proyectos integrales de desarrollo agropecuario y rural con enfoque territorial y se dictan otras disposiciones".
En virtud de lo anterior, esta Oficina de Control Interno cierra la acción asociada, y por tanto, también cierra el hallazgo.
</t>
  </si>
  <si>
    <t>Proyectos Integrales implementados sin la formulación y adopción de un Plan Operativo de Actividades – POA</t>
  </si>
  <si>
    <t>Falta de apropiación y liderazgo del procedimiento de implementación por parte del Director de La Unidad Técnica Territorial.</t>
  </si>
  <si>
    <t>Fortalecimiento de liderazgo a través de la modificación del Procedimiento de ejecución donde se especifique el seguimiento a cronogramas y planes de trabajo y los documentos utilizados para este fin.</t>
  </si>
  <si>
    <t>Establecer en Procedimiento un control mediante mesas de verificación, y o CTGL a la ejecución donde se fortalezca la verificación de bienes entregados a los beneficiarios  de los  Proyectos Integrales de Desarrollo Agrario y Rural</t>
  </si>
  <si>
    <r>
      <rPr>
        <b/>
        <sz val="12"/>
        <rFont val="Arial"/>
        <family val="2"/>
      </rPr>
      <t>Seguimiento julio 2025:</t>
    </r>
    <r>
      <rPr>
        <sz val="12"/>
        <rFont val="Arial"/>
        <family val="2"/>
      </rPr>
      <t xml:space="preserve"> Se lleva a cabo modificación de esta acción teniendo en cuenta el memorano 20243200093503 y correo de alcance del memorando, por el que se eliminan dos causas y se deja una.</t>
    </r>
  </si>
  <si>
    <t xml:space="preserve">Dado que una de las acciones propuestas corresponde a las capacitaciones de las UTT, y en consonancia con lo indicado en el hallazgo 1, es factible cerrarla.
De otra parte, esta Oficina de Control Interno reitera su posición respecto a las acciones propuestas asociadas a mesas de trabajo, dado que por sí solas no contribuyen a mitigar los riesgos y atacar las causas establecidas, por lo que insta al equipo auditado a establecer o replantear las causas y/o sus acciones con actividades de control más fuertes en su diseño y sostenibilidad en el tiempo.
</t>
  </si>
  <si>
    <t>Falta de informes de seguimiento a la implementación de los proyectos o deficiencias en su contenido.</t>
  </si>
  <si>
    <t>Falta de control periódico mensual a información de ejecución financiera en Resoluciones con Convenios UNO-DC</t>
  </si>
  <si>
    <t>Revisión y correcto diligenciamiento de Actas de Reuniones de Verificación y actas CTGL aplicados a convenios en los cuales se haya dado acceso a la información financiera periódica por parte de UNO- DC</t>
  </si>
  <si>
    <t>Establecer un control mediante formatos estandarizados de Reuniones de verificación, y actas de reuniones de CTGL a la ejecución donde se fortalezca la verificación de Controles en la ejecucion de los PIDARS</t>
  </si>
  <si>
    <t xml:space="preserve">Liz Johana García </t>
  </si>
  <si>
    <t>Inconsistencias en el cumplimiento de los lineamientos establecidos para la selección de los beneficiarios</t>
  </si>
  <si>
    <r>
      <t>En virtud de que el hallazgo no fue aceptado por los responsables del proceso auditado, no se propuso Plan de Mejoramiento; no obstante, el concepto emitido por la Oficina de Control Interno fue el siguiente: "(…)</t>
    </r>
    <r>
      <rPr>
        <i/>
        <sz val="12"/>
        <rFont val="Arial"/>
        <family val="2"/>
      </rPr>
      <t xml:space="preserve"> recomienda establecer un Plan de Mejoramiento para este hallazgo; por lo tanto, continuará abierto hasta que se ejecuten las acciones necesarias para su gestión.</t>
    </r>
    <r>
      <rPr>
        <sz val="12"/>
        <rFont val="Arial"/>
        <family val="2"/>
      </rPr>
      <t xml:space="preserve">" </t>
    </r>
    <r>
      <rPr>
        <b/>
        <sz val="12"/>
        <rFont val="Arial"/>
        <family val="2"/>
      </rPr>
      <t>Nota: Coordinar con control interno para aclarar el procedimiento en cuanto beneficiarios</t>
    </r>
  </si>
  <si>
    <t>05/072023
22/07/2024</t>
  </si>
  <si>
    <t>Richard Rangel Vergel
Maria Paula Urquijo</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</si>
  <si>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Julio 2024: </t>
    </r>
    <r>
      <rPr>
        <sz val="12"/>
        <color theme="1"/>
        <rFont val="Arial"/>
        <family val="2"/>
      </rPr>
      <t xml:space="preserve"> Si bien la dirección de activos productivos no ha estructurado ni realizado la formulación del plan de mejoramiento para el hallazgo nùmero 6, es preciso indicar que este fue ratificado en el informe OCI-2018-026 a pesar de ello se remitio la siguiente información.
· Formato  F-IMP-007, correspondiente al informe final - cierre financiero del proyecto bajo resolución 1438 del 06 de octubre del 2017 u cuyo nombre establece </t>
    </r>
    <r>
      <rPr>
        <i/>
        <sz val="12"/>
        <color theme="1"/>
        <rFont val="Arial"/>
        <family val="2"/>
      </rPr>
      <t xml:space="preserve">" Mejorar las capacidades productivas del cultivo de café y su proceso post cosecha, dirigido a la población indígena y 
campesina del municipio de Caldono-Departamento del Cauca "
</t>
    </r>
  </si>
  <si>
    <t>Incumplimiento de la Política de Administración del Riesgo adoptada por la Entidad y de las Acciones de Mejoramiento</t>
  </si>
  <si>
    <t xml:space="preserve">Desconocimiento de los lineamientos metodológicos contenidos en la Política de Administración del Riesgo de la Entidad  y Falta de asignación de personal que lidere, haga el seguimiento y reporte las acciones requeridas en la administración de los riesgos de gestión, corrupción y seguridad digital y el diseño de controles en entidades públicas que conozcan la ejecución del procedimiento.
Fallas en la comunicación y coordinación de las acciones   reportadas en ISOLUCION   relacionadas  con el procedimiento de implementación.  </t>
  </si>
  <si>
    <t>Elaborar en conjunto con la oficina de planeación el mapa de proceso.  Atendiendo a las disposiciones de   a la política de administración de riesgo</t>
  </si>
  <si>
    <t xml:space="preserve"> 2 Mesas de trabajo colaborativas entre el departamento de Planeación y la Dirección de Acceso a Activos Productivos</t>
  </si>
  <si>
    <t>Liz  Johana García Gestora T1 grado 13</t>
  </si>
  <si>
    <r>
      <rPr>
        <b/>
        <sz val="12"/>
        <color theme="1"/>
        <rFont val="Arial"/>
        <family val="2"/>
      </rPr>
      <t xml:space="preserve">Seguimiento Julio 2024: </t>
    </r>
    <r>
      <rPr>
        <sz val="12"/>
        <color theme="1"/>
        <rFont val="Arial"/>
        <family val="2"/>
      </rPr>
      <t xml:space="preserve">Se evidencia que las acciones establecidas para la subsanación del hallazgo se establecen como incumplidas vencidas, sin embargo por parte de la Oficina de Control, se realizo validación de documentación adicional en la que identifico en la prueba de diseño de controles y acciones de tratamiento de riesgos dentro de las observaciones " </t>
    </r>
    <r>
      <rPr>
        <i/>
        <sz val="12"/>
        <color theme="1"/>
        <rFont val="Arial"/>
        <family val="2"/>
      </rPr>
      <t xml:space="preserve">No se identifico niguno de los tres formatos, evidencia para este control teniendo en cuenta que se establecia: "La Evidencia de este control es el Formato F-IMP-013 Visita de Verificación de Actividades del PIDAR modalidad ejecución Directa, el Formato F-IMP-016 Acta de entrega y recibo a satisfacción de bienes, insumos y/o servicios PIDAR modalidad de ejecución directa, el Formato F-DER-001 Acta de reunión y el Formato F-IMP-014 Seguimiento a la ejecución PIDAR modalidad ejecución directa" </t>
    </r>
    <r>
      <rPr>
        <sz val="12"/>
        <color theme="1"/>
        <rFont val="Arial"/>
        <family val="2"/>
      </rPr>
      <t xml:space="preserve"> en lo que respecta a la acción de tratamiento de riesgos en la que se estableció "</t>
    </r>
    <r>
      <rPr>
        <i/>
        <sz val="12"/>
        <color theme="1"/>
        <rFont val="Arial"/>
        <family val="2"/>
      </rPr>
      <t>Realizar como mínimo una visita en terrero de verificación a cada uno de los proyectos a Implementar, de acuerdo con el porcentaje de avance La UTT realiza los Comités Técnicos de Gestión Local, el cargue de la información requerida en el share point  y la dirección de Activos productivos valida la evidencia cargada, para el CTGL</t>
    </r>
    <r>
      <rPr>
        <sz val="12"/>
        <color theme="1"/>
        <rFont val="Arial"/>
        <family val="2"/>
      </rPr>
      <t>" No se evidencia el cargue de documentación relacionada con las visitas a terreno.
Además de las debilidades identificadas y expuestas dentro del Informe OCI-2024-012, en el que se hace alusión a la deficiencia en el diseño de controles y/o solidez al proceso de implementación de proyectos integrales.
Por lo anterior el hallazgo continua abierto y se insta a la dirección de activos productivos a realizar modificación al plan de mejoramiento, por acciones que generen un impacto relevante en el ataque a las causas de los riesgos, que permitan demostrar que se cuenta con procedimientos y soportabilidad de verificación para su subsanación de tal forma que se aporten evidencias que permitan la identificación y cumplimiento a los controles establecidos.</t>
    </r>
  </si>
  <si>
    <t>Inconsistencias y/o falta de evidencias en los reportes de avances en la ejecución del Plan de Acción (vigencia 2018).</t>
  </si>
  <si>
    <t xml:space="preserve">1. Mesa de trabajo para:
1) Coordinación y ajuste del plan de acción vigencia 2018 con la Vicepresidencia de Integración Productiva y
2) Ajuste de los procedimientos para la inclusión de la redes de operadores locales en la Agencia de Desarrollo Rural. s                                                </t>
  </si>
  <si>
    <t>Una (1) mesa técnica de trabajo y memorando de solicitud de ajuste al plan de acción</t>
  </si>
  <si>
    <t>Líder de la Dirección de Participación y Asociatividad y delegado de la Vicepresidencia de Integración Productiva</t>
  </si>
  <si>
    <t>30/06/2021
23/07/2024</t>
  </si>
  <si>
    <t>Carlos Buitrago
Maria Paula Urquijo</t>
  </si>
  <si>
    <r>
      <t xml:space="preserve">No se cuenta con las evidencias del cumplimiento de las acciones establecidas en las vigencias 2018 y 2019. 
Es pertienente precisar que el procedimiento al que se hace referencia en la acción propuesta "Ajuste de los procedimientos para la inclusión de la redes de operadores locales en la Agencia de Desarrollo Rural", no hace parte del proceso de implementación y tampoco de las actividades de la Vicepresidencia de Integración Productiva.
</t>
    </r>
    <r>
      <rPr>
        <b/>
        <sz val="12"/>
        <color theme="1"/>
        <rFont val="Arial"/>
        <family val="2"/>
      </rPr>
      <t xml:space="preserve">Seguimiento Julio 2024: </t>
    </r>
    <r>
      <rPr>
        <sz val="12"/>
        <color theme="1"/>
        <rFont val="Arial"/>
        <family val="2"/>
      </rPr>
      <t>La dirección remite evidencia de reunión de revisión reporte mejoramiento continuo del 05/06/2024 por lo anterior se otorga cumplimiento a la meta establecida.</t>
    </r>
  </si>
  <si>
    <r>
      <rPr>
        <b/>
        <sz val="12"/>
        <color theme="1"/>
        <rFont val="Arial"/>
        <family val="2"/>
      </rPr>
      <t>Seguimiento Julio 2024:</t>
    </r>
    <r>
      <rPr>
        <sz val="12"/>
        <color theme="1"/>
        <rFont val="Arial"/>
        <family val="2"/>
      </rPr>
      <t xml:space="preserve"> Se evidencia que las acciones establecidas para la subsanación del hallazgo se establecen  como incumplidas vencidas, sin embargo por parte de la Oficina de Control, se realizo validación de documentación adicional de acuerdo a los seguimientos realizado de la presente vigencia, en la que se observo dentro del Informe OCI-2024-005, tabla Nº 11. Detalle de indicadores 2023, se reporta para el indicador VIP3 con un avance observado del 8%, VIP4 avance del 7%, VIP5 avance 0%, VIP6 avance 0%, VIP7 avance del 13%.  Por lo anterior  el hallazgo continua abierto toda vez que no se observa efectividad en las actividades o indicadores que se contemplan en el Plan de Acción Institucional, por lo tanto esta Oficina recomienda realizar las verificación de las mismas de tal forma que se determine si estas son ejecutables en los tiempos propuestos, de acuerdo con los recursos humanos, físicos, presupuestales y de capacidad, necesarios durante la vigencia para dar cumplimiento a las metas que se defina en el Plan de Acción Institucional.</t>
    </r>
  </si>
  <si>
    <t>OCI-2019-028 Implementación de Proyectos Integrales</t>
  </si>
  <si>
    <t>Inconsistencias e incumplimiento de requisitos para la recepción y entrega de bienes a los beneficiarios de los PIDAR.</t>
  </si>
  <si>
    <t>Falta de establecimiento de las condiciones mínimas que deben observar todos los actores involucrados en la implementación de los PIDAR (ADR, Cooperantes, Representante de Beneficiarios y Beneficiarios) respecto de la entrega de bienes y la verificación de sus condiciones.</t>
  </si>
  <si>
    <t>Desarrollar formatos TDR Tipo estandarizado		que permita fortalecer la actividad de entrega de	bienes	y		la verificación de sus condiciones</t>
  </si>
  <si>
    <t xml:space="preserve"> Determinar Formatos TDR -Tipo estandarizados</t>
  </si>
  <si>
    <t>Delegados de UTT´s.</t>
  </si>
  <si>
    <r>
      <rPr>
        <b/>
        <sz val="12"/>
        <rFont val="Arial"/>
        <family val="2"/>
      </rPr>
      <t>Seguimiento julio 2025:</t>
    </r>
    <r>
      <rPr>
        <sz val="12"/>
        <rFont val="Arial"/>
        <family val="2"/>
      </rPr>
      <t xml:space="preserve"> Se lleva a cabo modificación de esta acción teniendo en cuenta el memorano 20243200093503 y correo de alcance del memorando, por el que se eliminan una causa y se dejan para seguimiento dos.</t>
    </r>
  </si>
  <si>
    <t>.Falta de Seguimiento   en el diligenciamiento de los documentos relacionados con la entrega de bienes, insumos y/o servicios a beneficiarios</t>
  </si>
  <si>
    <t>Fortalecimiento verificación en la entrega de bienes y servicios a beneficiarios a través  de  la  modificación del Procedimiento de implementación para Proyectos Integrales de Desarrollo Agrario y Rural.</t>
  </si>
  <si>
    <t xml:space="preserve"> Establecer en Procedimiento  un control mediante mesas de verificacion, y o CTGL a la ejecucion donde se se fortalezca la verificacion  de bienes entregados a los beneficiarios  de los  Proyectos Integrales de Desarrollo Agrario y Rural .</t>
  </si>
  <si>
    <t>- Delegados de UTT´s.</t>
  </si>
  <si>
    <r>
      <t>OCI-2019-028(</t>
    </r>
    <r>
      <rPr>
        <sz val="12"/>
        <color rgb="FFFF0000"/>
        <rFont val="Arial"/>
        <family val="2"/>
      </rPr>
      <t xml:space="preserve">0403 de 2018.ADR-FAO </t>
    </r>
  </si>
  <si>
    <t>Incumplimiento cronogramas de actividades y debilidades en la metodología de medición de avances en la implementación de los PIDAR</t>
  </si>
  <si>
    <t xml:space="preserve">Falta de seguimiento a compromisos y ineficiente medición de avances de actividades 	
</t>
  </si>
  <si>
    <t xml:space="preserve">Fortalecimiento en el seguimiento de a compromisos a través de mesas y reuniones de verificación </t>
  </si>
  <si>
    <t xml:space="preserve">Circular de lineamientos de diligenciamiento  de  mesas y reuniones de verificación, y o CTGL a la ejecución donde se fortalezca el seguimiento a compromisos. </t>
  </si>
  <si>
    <t>  Delegados de UTT´s.</t>
  </si>
  <si>
    <r>
      <rPr>
        <b/>
        <sz val="12"/>
        <rFont val="Arial"/>
        <family val="2"/>
      </rPr>
      <t>Seguimiento julio 2025:</t>
    </r>
    <r>
      <rPr>
        <sz val="12"/>
        <rFont val="Arial"/>
        <family val="2"/>
      </rPr>
      <t xml:space="preserve"> Se lleva a cabo modificación de esta acción teniendo en cuenta el memorano 20243200093503 y correo de alcance del memorando, por el que se eliminan dos causas y se deja 1 para seguimiento</t>
    </r>
  </si>
  <si>
    <r>
      <rPr>
        <b/>
        <sz val="12"/>
        <color theme="1"/>
        <rFont val="Arial"/>
        <family val="2"/>
      </rPr>
      <t xml:space="preserve">Seguimiento Julio 2024: </t>
    </r>
    <r>
      <rPr>
        <sz val="12"/>
        <color theme="1"/>
        <rFont val="Arial"/>
        <family val="2"/>
      </rPr>
      <t>Después del análisis realizado a cada una de las evidencias remitidas, se concluye que estas no manejan relación con las metas y acciones propuestas, además, no se está atacando la causa declarada, pues estas no resultan ser eficientes, dado que el acompañamiento por sí solo no evita cuellos de botella en los proyectos ni se constituye en señales de alerta. 
En virtud de lo anterior, el hallazgo continua abierto y se insta a la dirección de activos productivos a realizar modificación al plan de mejoramiento, por acciones que generen un impacto relevante en el ataque a las causas de los riesgos, que permitan demostrar que se cuenta con procedimientos y soportabilidad de verificación para su subsanación de tal forma que se aporten evidencias que permitan la identificación y cumplimiento a los controles establecidos.</t>
    </r>
  </si>
  <si>
    <t>Incumplimiento de las actividades establecidas para la implementación y seguimiento de los PIDAR.</t>
  </si>
  <si>
    <t xml:space="preserve">Falta de seguimiento a compromisos y ineficiente medición de avances de actividades </t>
  </si>
  <si>
    <t xml:space="preserve">Circular de lineamientos de diligenciamiento  de  mesas y reuniones de verificación, y o CTGL a la ejecución donde se fortalezca el seguimiento a compromisos.  </t>
  </si>
  <si>
    <t xml:space="preserve">Equipo de Supervisión de PIDAR y profesionales delegados por Vicepresidente de Integración Productiva </t>
  </si>
  <si>
    <r>
      <rPr>
        <b/>
        <sz val="12"/>
        <rFont val="Arial"/>
        <family val="2"/>
      </rPr>
      <t>Seguimiento julio 2025:</t>
    </r>
    <r>
      <rPr>
        <sz val="12"/>
        <rFont val="Arial"/>
        <family val="2"/>
      </rPr>
      <t xml:space="preserve"> Se lleva a cabo modificación de esta acción teniendo en cuenta el memorano 20243200093503 y correo de alcance del memorando, por el que se modifica la causa, meta y acción propuesta</t>
    </r>
  </si>
  <si>
    <r>
      <rPr>
        <b/>
        <sz val="12"/>
        <color theme="1"/>
        <rFont val="Arial"/>
        <family val="2"/>
      </rPr>
      <t>Seguimiento Julio 2024:</t>
    </r>
    <r>
      <rPr>
        <sz val="12"/>
        <color theme="1"/>
        <rFont val="Arial"/>
        <family val="2"/>
      </rPr>
      <t xml:space="preserve"> Si bien la dirección no remitio evidencia para comprobar la efectividad de las acciones cumplidas, es importante precisar que los ajustes y novedades a los procedimientos de Implementación de Proyectos Integrales no atacan la causa de falta de señales de alerta. 
Aunado a lo anterior dentro del informe OCI-2023-021, se volvieron a identificar falencias a la falta de soportes de la entrega de los documentos que se deben adjuntar con el acta de notificación del PIDAR así como la falta de documentación soporte de las visitas de verificación en campo de las actividades ejecutadas, por lo que esta Oficina de Control Interno corrobora que, a pesar de que la acción propuesta se encuentra cumplida, se deben proponer alternativas que estén articuladas con la causa y su tratamiento, por lo que el hallazgo se establece como abierto y se modifica el estado de la acción a cumplida inefectiva y con ello se insta a la dirección a realizar una modificación al plan de mejoramiento, por acciones que generen un impacto relevante en el ataque a las causas
.</t>
    </r>
  </si>
  <si>
    <t>Deficiencias en la asignación de productos e indicadores en el Plan de Acción Institucional e inconsistencias en el cálculo y niveles de cumplimiento de las metas periódicas.</t>
  </si>
  <si>
    <r>
      <t xml:space="preserve">En virtud de que el hallazgo no fue aceptado por los responsables del proceso auditado, no se propuso Plan de Mejoramiento; no obstante, el concepto emitido por la Oficina de Control Interno fue el siguiente: </t>
    </r>
    <r>
      <rPr>
        <i/>
        <sz val="12"/>
        <color theme="1"/>
        <rFont val="Arial"/>
        <family val="2"/>
      </rPr>
      <t xml:space="preserve">"(…) Finalmente, aunque los responsables del proceso auditado indican la existencia de ajustes de algunos temas que se expusieron en este hallazgo (los avances de implementación y las mediciones de los proyectos del Caquetá), se insta a que realicen un seguimiento adecuado a la implementación de los PIDAR, con miras a prever si las metas planteadas son alcanzables según la estimación efectuada". </t>
    </r>
    <r>
      <rPr>
        <i/>
        <sz val="12"/>
        <color rgb="FFFF0000"/>
        <rFont val="Arial"/>
        <family val="2"/>
      </rPr>
      <t>Teniendo en cuenta que desde el el procedimiento PR-IMP-004  V6 se modifico el la fase de cierre, en l aversion 8 se cuentra estipulado de la siguiente manera " Una vez se cuente con la ejecución total de los recursos del PIDAR cofinanciados por la Agencia, incluyendo aquellos excedentes, imprevistos de la ejecución del proyecto y rendimientos financieros (cuando aplique), el supervisor del PIDAR y el apoyo a la supervisión, son los responsables de realizar el informe de cierre PIDAR modalidad de ejecución F-IMP-017, que contenga los aspectos técnicos, financieros y administrativos del mismo,</t>
    </r>
    <r>
      <rPr>
        <b/>
        <i/>
        <sz val="12"/>
        <color rgb="FFFF0000"/>
        <rFont val="Arial"/>
        <family val="2"/>
      </rPr>
      <t xml:space="preserve"> el cual debe ser remitido a la Vicepresidencia de Proyectos quien es la encargada de elaborar el acto administrativo de cierre,</t>
    </r>
    <r>
      <rPr>
        <i/>
        <sz val="12"/>
        <color rgb="FFFF0000"/>
        <rFont val="Arial"/>
        <family val="2"/>
      </rPr>
      <t xml:space="preserve"> " Teniendo en cuenta lo anterior ya no es competencia de la Direccion  Acceso Activos Productivos  realizar el cierre y por ende aportar en el indicador </t>
    </r>
  </si>
  <si>
    <t>05/072023
23/07/2024</t>
  </si>
  <si>
    <r>
      <rPr>
        <b/>
        <sz val="12"/>
        <color theme="1"/>
        <rFont val="Arial"/>
        <family val="2"/>
      </rPr>
      <t>Seguimiento Julio 2024:</t>
    </r>
    <r>
      <rPr>
        <sz val="12"/>
        <color theme="1"/>
        <rFont val="Arial"/>
        <family val="2"/>
      </rPr>
      <t xml:space="preserve"> Se evidencia que las acciones establecidas para la subsanación del hallazgo se establecen  como incalificable toda vez que no se a realizado un formulación a plan de mejoramiento de manera formal, sin embargo por parte de la Oficina de Control, se realizo validación de documentación adicional de acuerdo a los seguimientos realizado de la presente vigencia, en la que se observo dentro del Informe OCI-2024-005, tabla Nº 11. Detalle de indicadores 2023, se reporta para el indicador VIP3 con un avance observado del 8%, VIP4 avance del 7%, VIP5 avance 0%, VIP6 avance 0%, VIP7 avance del 13%.  Por lo anterior  el hallazgo continua abierto toda vez que no se observa efectividad en las actividades o indicadores que se contemplan en el Plan de Acción Institucional, por lo tanto esta Oficina recomienda realizar las verificación de las mismas de tal forma que se determine si estas son ejecutables en los tiempos propuestos, de acuerdo con los recursos humanos, físicos, presupuestales y de capacidad, necesarios durante la vigencia para dar cumplimiento a las metas que se defina en el Plan de Acción Institucional.</t>
    </r>
  </si>
  <si>
    <t>Deficiencias en la gestión de riesgos del proceso (identificación, medición y control).</t>
  </si>
  <si>
    <t>La falta de aplicación y gestion,  adopción de ejercicios de identificación de riesgos y sus causas por parte los responsables del proceso “Implementación de Proyectos Integrales” para el establecimiento de controles asociados.</t>
  </si>
  <si>
    <t>Elaborar en conjunto con la oficina de planeación el mapa de	proceso. Atendiendo a las disposiciones de a la política de administración de riesgo</t>
  </si>
  <si>
    <t>2 Mesas de trabajo colaborativas entre el departamento de Planeación y la Dirección de Acceso a Activos Productivos</t>
  </si>
  <si>
    <t> Equipo de Supervisión de PIDAR y profesionales delegados por Vicepresidente de Integración Productiva.</t>
  </si>
  <si>
    <r>
      <rPr>
        <b/>
        <sz val="12"/>
        <rFont val="Arial"/>
        <family val="2"/>
      </rPr>
      <t>Seguimiento julio 2025:</t>
    </r>
    <r>
      <rPr>
        <sz val="12"/>
        <rFont val="Arial"/>
        <family val="2"/>
      </rPr>
      <t xml:space="preserve"> Se lleva a cabo modificación de esta acción teniendo en cuenta el memorano 20243200093503 y correo de alcance del memorando, por el que se eliman dos causas y se establece solo una para seguimiento</t>
    </r>
  </si>
  <si>
    <t>OCI-2021-014 Implementación de Proyectos Integrales</t>
  </si>
  <si>
    <r>
      <t xml:space="preserve">OCI-2021-014 </t>
    </r>
    <r>
      <rPr>
        <sz val="12"/>
        <color rgb="FFFF0000"/>
        <rFont val="Arial"/>
        <family val="2"/>
      </rPr>
      <t>( 998 tiene informe final de cierre)  ( informe administrativo y finaniero 11/11/2022)</t>
    </r>
    <r>
      <rPr>
        <sz val="12"/>
        <color theme="1"/>
        <rFont val="Arial"/>
        <family val="2"/>
      </rPr>
      <t xml:space="preserve"> </t>
    </r>
  </si>
  <si>
    <t>Deficiencias en la entrega de bienes, establecimiento de cronograma de ejecución de actividades del PIDAR y su ejecución frente al de estructuración y subsanación de alertas de seguimiento a beneficiarios</t>
  </si>
  <si>
    <t>Falta de lineamientos en el seguimiento de actividades y cronograma en la implementación de proyectos PIDAR</t>
  </si>
  <si>
    <t>Fortalecimiento a las	mesas	de verificación a través del seguimiento a los compromisos establecidos en las reuniones de  verificación para garantizar el objetivo del PIDAR</t>
  </si>
  <si>
    <t xml:space="preserve">Implementacion de alertas de informe de supervisión F-IMP-025, Estandarización del acta emitida en las  Mesas de verificación y compartirla con los actores involucrados en la ejecución del PIDAR </t>
  </si>
  <si>
    <t>Supervisor del PIDAR</t>
  </si>
  <si>
    <r>
      <rPr>
        <b/>
        <sz val="12"/>
        <rFont val="Arial"/>
        <family val="2"/>
      </rPr>
      <t>Seguimiento julio 2025:</t>
    </r>
    <r>
      <rPr>
        <sz val="12"/>
        <rFont val="Arial"/>
        <family val="2"/>
      </rPr>
      <t xml:space="preserve"> Se lleva a cabo modificación de esta acción teniendo en cuenta el memorano 20243200093503 y correo de alcance del memorando, por el que se modifica la causa, acción  y meta propuesta</t>
    </r>
  </si>
  <si>
    <r>
      <t xml:space="preserve">Implementación de Proyectos Integrales </t>
    </r>
    <r>
      <rPr>
        <b/>
        <sz val="12"/>
        <color rgb="FFFF0000"/>
        <rFont val="Arial"/>
        <family val="2"/>
      </rPr>
      <t xml:space="preserve">( Resolucion de Cierre proyecto 812 Res 16 de dic 2022 PLAN DE COMERCIALIACION </t>
    </r>
    <r>
      <rPr>
        <sz val="12"/>
        <color rgb="FFFF0000"/>
        <rFont val="Arial"/>
        <family val="2"/>
      </rPr>
      <t>) y PIDAR Resolución 010 de 2020</t>
    </r>
    <r>
      <rPr>
        <sz val="12"/>
        <color theme="1"/>
        <rFont val="Arial"/>
        <family val="2"/>
      </rPr>
      <t xml:space="preserve"> </t>
    </r>
  </si>
  <si>
    <t>Desarticulación entre las actividades del Marco Lógico y las de Implementación del PIDAR e incumplimiento de lineamientos procedimentales en PIDAR ejecutado bajo modalidad de Convenios de Cooperación</t>
  </si>
  <si>
    <t xml:space="preserve">Falta de seguimiento a compromisos actividades pendiente 
llevar a      cabo la ejecución del PIDAR </t>
  </si>
  <si>
    <t>.Monitorear	y realizar el seguimiento respectivo en las Instancias	de  mesas y Reuniones de verificación  el seguimiento a los compromisos establecidos en las reuniones de verificación para garantizar el objetivo del PIDAR</t>
  </si>
  <si>
    <t>Estandarización del acta emitida en las Mesas de verificación y compartirla con los actores involucrados en la ejecución</t>
  </si>
  <si>
    <t>Contratista UTT N° 5 
UNODC
CORPOGANSA del Norte</t>
  </si>
  <si>
    <r>
      <rPr>
        <b/>
        <sz val="12"/>
        <rFont val="Arial"/>
        <family val="2"/>
      </rPr>
      <t>Seguimiento julio 2025:</t>
    </r>
    <r>
      <rPr>
        <sz val="12"/>
        <rFont val="Arial"/>
        <family val="2"/>
      </rPr>
      <t xml:space="preserve"> Se lleva a cabo modificación de esta acción teniendo en cuenta el memorano 20243200093503 y correo de alcance del memorando, por el qcual se eliminan dos causas y se establece una para el seguimiento</t>
    </r>
  </si>
  <si>
    <t xml:space="preserve">OCI-2021-014 ( BUSCAR PROYECTO QUE TENGA CONCESIÓN DE AGUAS Y EJEMPLIFICAR QUE EN EFECTO SE REVISO DOCUMENTEO HABILITANTES) </t>
  </si>
  <si>
    <r>
      <t xml:space="preserve">Implementación de Proyectos Integrales
</t>
    </r>
    <r>
      <rPr>
        <sz val="12"/>
        <color rgb="FFFF0000"/>
        <rFont val="Arial"/>
        <family val="2"/>
      </rPr>
      <t>Supervisión del Convenio UNODC 289/2018 
Resolución 010 de 2020</t>
    </r>
  </si>
  <si>
    <t>Omisión del monitoreo de responsabilidades de la concesión de aguas y de trámites previos de permisos ambientales para la ejecución del PIDAR</t>
  </si>
  <si>
    <t>Falta de monitoreo a la evolución de los trámites de Permiso de Vertimientos y Residuos de Construcción y Demolición - RCD.</t>
  </si>
  <si>
    <t>Fortalecimiento del registro donde se establece el compromiso del Representante Legal de cumplir los requisitos habilitantes previo al inicio de la ejecución " licencias definitivas, permisos previstos en la normatividad vigente expedidos por la autoridad competente</t>
  </si>
  <si>
    <t xml:space="preserve">Actualización de formato F-IMP-002  Acta de compromiso y corresponsabilidad en la plataforma isolution </t>
  </si>
  <si>
    <t>UTT N° 5 Antioquia – Chocó
UNODC
CORPOGANSA del Norte 
Supervisión del Convenio UNODC 289/2018</t>
  </si>
  <si>
    <r>
      <t>Implementación de Proyectos Integrales(</t>
    </r>
    <r>
      <rPr>
        <sz val="12"/>
        <color rgb="FFFF0000"/>
        <rFont val="Arial"/>
        <family val="2"/>
      </rPr>
      <t xml:space="preserve">998 del 27 de diciembre de 2019  CERRADO </t>
    </r>
  </si>
  <si>
    <t>Monitoreo, seguimiento y control deficiente de la ejecución de las obligaciones del contrato de Encargo Fiduciario</t>
  </si>
  <si>
    <t>1.	Inexistente e inadecuada revisión	de los informes mensuales de la	gestión fiduciaria.</t>
  </si>
  <si>
    <t>Revisión de la documentación que se deriva de la ejecución de los PIDAR, y verificar frente a la documentación que exista en físico y digital, para garantizar la existencia de todos los soportes que se derivan del proceso de Supervisión del Contrato de Encargo Fiduciario</t>
  </si>
  <si>
    <t>1.	Memorando a cada utt (13) para la verificación de existencia de los registros del encargo fiduciario en ejercicio de revisión documental</t>
  </si>
  <si>
    <t>Director de la UTT</t>
  </si>
  <si>
    <r>
      <rPr>
        <b/>
        <sz val="12"/>
        <rFont val="Arial"/>
        <family val="2"/>
      </rPr>
      <t>Seguimiento julio 2025:</t>
    </r>
    <r>
      <rPr>
        <sz val="12"/>
        <rFont val="Arial"/>
        <family val="2"/>
      </rPr>
      <t xml:space="preserve"> Se lleva a cabo modificación de esta acción teniendo en cuenta el memorano 20243200093503 y correo de alcance del memorando, por la cual se modifican las 3 acciones y metas propuestas</t>
    </r>
  </si>
  <si>
    <t xml:space="preserve">2.	Deficiente seguimiento de	avance financiero	y administrativo de los Proyectos Integrales de Desarrollo Ruraly Agrario </t>
  </si>
  <si>
    <t>Ajustes al procedimiento de ejecución directa/ socialización contrato encargo Fiduciario previo a la suscripción</t>
  </si>
  <si>
    <t>Implementación de seguimiento de avance financiero a y administrativo a través de controles implementados en los Informes de supervisión trimestral f-025 e informes de seguimiento a la
ejecución F-IMP-014</t>
  </si>
  <si>
    <t>Contratista Dirección de Acceso a Activos Productivos - DAAP</t>
  </si>
  <si>
    <t xml:space="preserve">Fortalecimiento en el monitoreo, seguimiento y ejecución de las obligaciones del contracto de encargo fiduciario en el marco de la ejecución de PIDAR. </t>
  </si>
  <si>
    <t xml:space="preserve">Circular de lineamientos a la ejecución del PIDAR </t>
  </si>
  <si>
    <r>
      <t>Implementación de Proyectos Integrales</t>
    </r>
    <r>
      <rPr>
        <sz val="12"/>
        <color rgb="FFFF0000"/>
        <rFont val="Arial"/>
        <family val="2"/>
      </rPr>
      <t xml:space="preserve">(998 del 27 de diciembre de 2019  CERRADO ) </t>
    </r>
  </si>
  <si>
    <t>Desalineación en aplicación de directrices de socialización y falta de acreditación de requisitos previos para iniciar ejecución del PIDAR e incumplimiento de funciones del Comité Técnico de Gestión Local</t>
  </si>
  <si>
    <t>Falta de compromiso de los beneficiarios para asistir a la socialización, ya que todos fueron informados por la UTT del día, hora y lugar.</t>
  </si>
  <si>
    <t>1. Realizar la socialización del proyecto a los 15 beneficiarios que no asistieron a la primera jornada de socialización del PIDAR</t>
  </si>
  <si>
    <t>Realizar reunión de socialización del PIDAR a 15 beneficiarios</t>
  </si>
  <si>
    <t>5/07/2023
06/07/2024</t>
  </si>
  <si>
    <t>Richard Rangel Vergel
María Paula Urquijo Vargas</t>
  </si>
  <si>
    <r>
      <rPr>
        <b/>
        <sz val="12"/>
        <color theme="1"/>
        <rFont val="Arial"/>
        <family val="2"/>
      </rPr>
      <t xml:space="preserve">Seguimiento Julio 2024: </t>
    </r>
    <r>
      <rPr>
        <sz val="12"/>
        <color theme="1"/>
        <rFont val="Arial"/>
        <family val="2"/>
      </rPr>
      <t>Después del análisis realizado a cada una de las evidencias remitidas, se concluye que estas no estan atacando la causa declarada, pues no se abordan actividades relacionadas con la verificación de la acreditación de requisitos previos para iniciar ejecución del Proyecto y la mitigación del incumplimiento de funciones del Comité Técnico de Gestión Local (CGTL).
Por lo anterior el hallazgo continua abierto y se insta a la dirección de activos productivos a realizar modificación al plan de mejoramiento, por acciones que generen un impacto relevante en el ataque a las causas de los riesgos, que permitan demostrar que se cuenta con procedimientos y soportabilidad de verificación para su subsanación.</t>
    </r>
  </si>
  <si>
    <t>Falta de lineamientos en el procedimiento de ejecución directa vigente, para atender las causas no previstas  que no permiten la socialización del 100% de los beneficiarios.
A pesar de estar consignado en el procedimiento de ejecución directa, la certificación de cumplimiento de requisitos previos no se encuentra como formato anexo.  
Falta de interpretación del numeral 7 del 5.3.3.1 del procedimiento de ejecución directa
Falta claridad en el procedimiento de ejecución directa, en el numeral 5.4.1. proceso contractual</t>
  </si>
  <si>
    <t>2. Ajustar el procedimiento de ejecución directa “Ejecución de Proyectos Integrales de Desarrollo Agropecuario y Rural con Enfoque Territorial a través de Modalidad Directa” (PR-IMP-002).</t>
  </si>
  <si>
    <t>Procedimiento PR-IMP-002 ajustado</t>
  </si>
  <si>
    <t>Contratista DAAP-VIP</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</si>
  <si>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Seguimiento Julio 2024:</t>
    </r>
    <r>
      <rPr>
        <sz val="12"/>
        <color theme="1"/>
        <rFont val="Arial"/>
        <family val="2"/>
      </rPr>
      <t xml:space="preserve"> Es importante mencionar que el procedimiento (PR-IMP-002) relacionado fue reemplazado por el Procedimiento (PR-IMP-004), Ejecución de los proyectos integrales de desarrollo agropecuario y rural con enfoque territorial a través de modalidad directa V5, por lo anterior se se determina como cumplida.</t>
    </r>
  </si>
  <si>
    <t>3. Capacitar a las UTT con respecto al ajustes realizado al procedimiento PR-IMP-002 para dejar capacidad instalada respecto de la ejecución de los recursos de cada PIDAR.</t>
  </si>
  <si>
    <t>Socialización del procedimiento ajustado a las 13 UTT´s</t>
  </si>
  <si>
    <r>
      <t xml:space="preserve">Julio 2023: No existen avances a la fecha del presente seguimiento.
</t>
    </r>
    <r>
      <rPr>
        <b/>
        <sz val="12"/>
        <color theme="1"/>
        <rFont val="Arial"/>
        <family val="2"/>
      </rPr>
      <t>Segimiento Julio 2024:</t>
    </r>
    <r>
      <rPr>
        <sz val="12"/>
        <color theme="1"/>
        <rFont val="Arial"/>
        <family val="2"/>
      </rPr>
      <t xml:space="preserve"> Seguimiento Julio 2024: La dirección remitio la siguiente información para velar por el cumplimiento de la acción propuesta:
· Listado de asistencia del 08/05/2024, cuyo objeto establece realizar capacitación en modelos de ejecución de los PIDAR a la UTT No.9 Popayán.
· Listado de asistencia del 09/05/2024, cuyo objeto establece capacitación modelos de ejecución PIDAR - Mesa de verificación PIDAR, y cuya acta de reunión indica "se realiza capacitación a profesionales apoyo a la supervisión de la UTT 9 sobre procedimiento de ejecución, capacitación sobre fiducia con fiduagraria, aplicación y socialización de evaluación de la capacitación, mesas de verificación PIDAR.”
· Listado de asistencia del 07/05/2024 en la UTT 8. Ibague, cuyo objeto establece capacitación inducción estructuración PIDAR- Ejecución y cuya acta de reunión indica: “se realizó capacitación en modelos de ejecución de PIDAR, se trataron temas de normatividad de ejecución, socialización, los datos principales de los acuerdos vigentes para la ejecución PIDAR, los procedimientos a implementar de acuerdo con el tipo de ejecución del PIDAR, construcción del encargo fiduciario, generalidades de términos de referencia, consolidación de TRD con las organizaciones, tips en la ejecución, incluyendo proyectos de ejecución funciones, generalidades de supervisión y apoyo a la supervisión y custodia documental  con las orientaciones del cargue de documentos en la herramienta definida para esto, diferenciando los documentos de acuerdo al modelo de ejecución del Pidar (Directa o Convenio)
· Capacitación de implementación a la UTT 4 del 22/04/2024, y cuya acta de reunión establece “ se realiza presentación de como se va a realizar la ejecución de los proyectos en CTGL, TDR, pqrs, acerca de la ejecución de los proyectos en el marco de ejecución directa y convenio en el cual se abordan los siguientes temas.
Capacitación formatos F-IMP-014- Informe de supervisión y F-IMP-006 seguimiento a la implementación de los PIDAR, del 23/05/24, Unidad Técnica Territorial No. 9 Popayán (Cauca- Valle del Cauca)
· Lista de asistencia del 06/05/2024 en la UTT No. 6 Manizales, cuyo objeto establece capacitación sobre estructuración y ejecución de los PIDAR, y cuya acta de reunión indica “normatividad de la agencia, los modelos de ejecución, el encargo fiduciario y los términos de referencia y ejecución, capacitación de estructuración PIDAR, formatos de estructuración específicamente formatos F-EFP-032, F-EFP-034, F-EFP-036, F-EFP-037 , adicional de todos los anexos que debe sostener el proyecto.
· Lista de asistencia del 19/06/2024 en la UTT 11, cuyo objeto indica socialización del procedimiento de ejecución directa y convenio PIDAR, en la que se establece en el acta de reunión lo siguiente “ se lleva a cabo los puntos de ejecución del PIDAR liderados por la UTT en el marco del procedimiento vigente, mediante un ejercicio de dialogo con los apoyos a la supervisión, enmarcando los siguientes puntos, normatividad, modelo de ejecución, encargo fiduciario, términos de referencia, tips en la ejecución  supervisión y apoyo, puntos de control responsabilidades de custodia documental de los PIDAR.
· Capacitación del 8 y 9 de mayo del 2024, cuyo objeto indica Realizar capacitación a los funcionarios y contratistas de la Unidad  Técnica Territorial N° 9 (Popayán), en los modelos de ejecución de PIDAR vigentes, ejecución modalidad directa y modalidad convenios de cooperación.
· Capacitación del  29/04/2024, cuyo objeto establece capacitación sobre los modelos de ejecución de los PIDAR de la UTT No.5, en la que se tuvo un total de 8 puntos que fueron los siguientes: 1.Normatividad. 2.Modelo de Ejecución. 3.Encargo Fiduciario. 4.Términos de referencia. 5.Tips En La Ejecución. 6.Supervisión Y Apoyo. 7.Puntos de Control de Supervisión y/o Apoyo a la Supervisión. 8.Responsabilidad en la custodia documental, y su evaluación.
· Listado de asistencia del 15/05/2024, para capacitación de ejecución PIDAR en la UTT No. 2 cuya acta de reunión indica “se realizó capacitación en modelos de ejecución, construcción y manejo del encargo fiduciario. Generalidades y recomendaciones de términos de referencia, tips en la ejecución. Funciones generales de supervisión y apoyo a la ejecución, responsabilidades civil, fiscal, penal y disciplinaria, puntos de control de supervisión y custodia documental del cargue de documentos en la herramienta definida para esto.</t>
    </r>
  </si>
  <si>
    <t>OCI-2022-028 Implementación de Proyectos Integrales</t>
  </si>
  <si>
    <t>Incumplimiento en el proceso de entrega de bienes, insumos y/o servicios y falta de supervisión a la ejecución de PIDAR ejecutado bajo Modalidad Directa</t>
  </si>
  <si>
    <t xml:space="preserve">Falta de Verificación y revisión de
acciones y pagos
</t>
  </si>
  <si>
    <t xml:space="preserve">1.Implementación de controles a través de Reuniones de verificación registro de actividades. </t>
  </si>
  <si>
    <t xml:space="preserve">1. Fortalecer el Procedimiento de ejecución de los PIDAR PR-IMP-004
estableciendo puntos de control para la revisión de los informes fiduciarios mensuales a través del formato F- IMP-014
</t>
  </si>
  <si>
    <r>
      <rPr>
        <b/>
        <sz val="12"/>
        <color theme="1"/>
        <rFont val="Arial"/>
        <family val="2"/>
      </rPr>
      <t>Seguimiento julio 2025:</t>
    </r>
    <r>
      <rPr>
        <sz val="12"/>
        <color theme="1"/>
        <rFont val="Arial"/>
        <family val="2"/>
      </rPr>
      <t xml:space="preserve"> Se plantea mediante memorando 20243200093503 y correo de alcance se realiza formulación del plan de mejoramiento para este hallazgo</t>
    </r>
  </si>
  <si>
    <t>2. Fortalecimiento con la ampliación de la nota de revisión de la guía ICA en formato de recibo a satisfacción</t>
  </si>
  <si>
    <t xml:space="preserve">2. Actualización formato F-IMP-016 </t>
  </si>
  <si>
    <r>
      <t>OCI-2022-028</t>
    </r>
    <r>
      <rPr>
        <sz val="12"/>
        <rFont val="Arial"/>
        <family val="2"/>
      </rPr>
      <t xml:space="preserve"> 822 del 2019 ( ejecucio) 233 del 2020 que esta cerrado , ejecucion directa </t>
    </r>
  </si>
  <si>
    <t>Incumplimientos a las obligaciones contractuales sobre bienes y/o servicios y del encargo fiduciario</t>
  </si>
  <si>
    <t>Falta de supervisión por parte de UTT en proceso de ejecución de Encargos Financieros, desde la constitución, la programación y la ejecución de pagos.  Falta de seguimiento al cierre y liquidación del mismo.</t>
  </si>
  <si>
    <t xml:space="preserve">Mejorar el seguimiento por parte de la supervision delegada por la UTT  en todos los procesos de ejecucion de encargos financieros por medio de CTGL, Suiguiendo los lineamientos del PROCEDIMIENTO  EJECUCIÓN DE LOS PROYECTOS INTEGRALES DE DESARROLLO
AGROPECUARIO Y RURAL. PR-IMP-004 version 8 y el MANUAL PARA LA EJECUCIÓN DE LOS PROYECTOS  INTEGRALES DE DESARROLLO AGROPECUARIO Y RURAL - PIDAR MA-IMP-001 version 03. 
 a traves del fortalecer el seguimiento a las actividades de ejecucion del encargo fiduciario a traves de la programacion y  verificacion de actividades  de pago realizados por la fiducia </t>
  </si>
  <si>
    <t>1.Memorando a cada utt (13) para la verificación de existencia de los registros del encargo fiduciario en ejercicio de revisión documental. 
2.Implementación de seguimiento de avance financiero a y administrativo a través de controles implementados en los Informes de supervisión trimestral f-025 e informes de seguimiento a la
ejecución F-IMP-014
3.Circular de lineamientos a la ejecución del PIDAR</t>
  </si>
  <si>
    <t>adi</t>
  </si>
  <si>
    <t>Incumplimiento de funciones del Comité Técnico de Gestión Local en PIDAR implementados mediante Modalidad de Ejecución Directa</t>
  </si>
  <si>
    <t xml:space="preserve">Falta de seguimiento a compromisos para el avence de la ejecucion de los proyectos PIDAR </t>
  </si>
  <si>
    <t>Fortalecer actas de mesa de verificación través de la estandarización de estas, en donde se verifique el registro y seguimiento de los compromisos pactados por cada una de los responsables.</t>
  </si>
  <si>
    <t>Circular de lineamientos a la ejecución del PIDAR con  modelo acta  mesa de verificación  que debe ser implementada y compartida con los actores involucrados en la ejecución</t>
  </si>
  <si>
    <t xml:space="preserve">Incumplimientos de términos procedimentales de PIDAR ejecutado por Modalidad de Convenio de Cooperación Internacional - FAO </t>
  </si>
  <si>
    <t xml:space="preserve">Falta de monitoreo a los compromisos pactados en las mesas de verificacion </t>
  </si>
  <si>
    <t>Seguimiento  a los compromisos establecidos en las mesas de verificaión de ejecución de tal forma que se valide la totalidad de la información cargada en el repositorio y permita corroborar la efectividad de la misma</t>
  </si>
  <si>
    <t>Circular de lineamientos a la ejecución del PIDAR con modelo acta  mesa de verificación  que debe ser implementada y compartida con los actores involucrados en la ejecución</t>
  </si>
  <si>
    <t>Funcionario delegado por el Líder de la Dirección de Acceso a Activos Productivos</t>
  </si>
  <si>
    <t>OCI-2024-025 Implementación de Proyectos Integrales</t>
  </si>
  <si>
    <t xml:space="preserve"> Implementación de Proyectos Integrales</t>
  </si>
  <si>
    <t xml:space="preserve">Debilidades en las actividades de seguimiento de ejecución PIDAR cofinanciado con Resolución 824 de 2019 </t>
  </si>
  <si>
    <t>Falta de seguimiento a los compromisos por el alto volumen información y/o PIDAR a revisar dificulta de que las labores administrativas de recopilación y custodia de la documentación que debe reposar en los expedientes</t>
  </si>
  <si>
    <t>Implementar un sistema de revisión periódica y alineación operativa para garantizar que todas las actividades de los PIDAR se mantengan actualizadas y alineadas con la versión vigente del procedimiento, evitando desajustes operativos.</t>
  </si>
  <si>
    <t xml:space="preserve">Actas de Mesa de verificación a la ejecución con el estado del expediente </t>
  </si>
  <si>
    <t xml:space="preserve">Director Técnico Territorial 
Apoyo a la supervisión  </t>
  </si>
  <si>
    <t xml:space="preserve">Rotación del personal directivo y designado para el seguimiento de los proyectos, dejando inclusas actividades </t>
  </si>
  <si>
    <t>Desarrollar un protocolo estandarizado para la entrega y recepción de tareas y responsabilidades en caso de cambios de personal. Este protocolo debe contener un registro detallado del estado de cada proyecto, avances prendientes y cualquier información clave.</t>
  </si>
  <si>
    <t xml:space="preserve">Actas de entrega de expedientes al término de la labor contratada y/o nueva asignación de funciones </t>
  </si>
  <si>
    <t xml:space="preserve">Debilidades en las actividades de seguimiento y supervisión asociadas al proyecto cofinanciado con Resolución 341 de 2020 </t>
  </si>
  <si>
    <t xml:space="preserve">1. Limitación de temas a tratar por parte del CTGL, dejando de lago aspectos técnicos o particulares que impactan el proyecto. </t>
  </si>
  <si>
    <t xml:space="preserve">1. Generar plantilla tipo de acta de comité técnico de gestión local aplicable para todos los PIDAR en ejecución, la cual busque garantizar se señale a detalle los diferentes temas tratados dentro de cada sesión, con la obligatoriedad de enunciar los soportes de cada temática y que deban formar parte integra de cada acta. </t>
  </si>
  <si>
    <t xml:space="preserve">Actas de CTGL y sus anexos </t>
  </si>
  <si>
    <t>2.Ausencia de control frente a las gestiones realizadas por los apoyos a la supervisión y/o delegados de los directores de las UTTs en la ejecución de PIDAR, generando desconocimien to sobre el estado actual de cada proyecto y pérdida documental.</t>
  </si>
  <si>
    <t xml:space="preserve">1. Generar una lista de chequeo con toda la documentación que debe reposar en el expediente del PIDAR, con el objetivo de saber cuál está pendiente y poder actualizar esta información </t>
  </si>
  <si>
    <t xml:space="preserve">Aplicar lista de chequeo por PIDAR en implementa ción o cierre, la cual debe reposar en el expediente </t>
  </si>
  <si>
    <t xml:space="preserve">2. Realizar mesas de trabajo periódicas con el equipo de la UTT, para revisar los expedientes de los PIDAR que se tienen en ejecución y validar los soportes faltantes o que aún no se han cargado con el fin de mantener los expedientes actualizados. </t>
  </si>
  <si>
    <t>Continuar con la realización de comités mensuales de seguimiento a los PIDAR, con la participación de los profesionale s responsable s según designación</t>
  </si>
  <si>
    <t xml:space="preserve">3. Requerir la entrega del expediente actualizado del PIDAR según lista de chequeo, al momento de presentarse la rotación del personal designado como apoyo a la supervisión. </t>
  </si>
  <si>
    <t xml:space="preserve">Reiterar mediante memorando la solicitud de entrega de expedientes actualizados de los PIDAR al retiro del designado o nueva designación de apoyo a la supervisión. </t>
  </si>
  <si>
    <t xml:space="preserve">4. Mantener en custodia los expedientes físicos de los PIDAR para evitar pérdida de documentos y/o deterioro de los mismos </t>
  </si>
  <si>
    <t xml:space="preserve">Aplicar instruccione s de gestión documental y archivo, con fines de consulta y actualizació n de expedientes al momento de la designación de apoyo a la supervisión </t>
  </si>
  <si>
    <t xml:space="preserve">3. Falta de acompañamie nto a la forma asociativa frente a las gestiones que se encuentran bajo su responsabilida d. </t>
  </si>
  <si>
    <t xml:space="preserve">Brindar mayor acompañamiento en campo y/o a través de los CTGL a las asociaciones beneficiarias respecto a situaciones que se encuentran bajo su responsabilidad (contratos de encargo fiduciario, relacionamiento con proveedores, gestión y documentación de contrapartida, etc), evitando impactos futuros por posibles desconocimiento s o trámites indebidos. </t>
  </si>
  <si>
    <t xml:space="preserve">Visitas de verificación aplicando el procedimien to vigente </t>
  </si>
  <si>
    <t>Incumplimiento de lineamientos procedimentales en la ejecución del PIDAR cofinanciado con Resolución 545 de 2021</t>
  </si>
  <si>
    <t xml:space="preserve">1. Falta de control documental en el expediente de los Proyectos. </t>
  </si>
  <si>
    <t>Fortalecer la validación y aprobación de ajustes al Proyecto, identificando los registros documentales exigidos procedimentalm ente y guardar dichos soportes como anexos de las actas correspondientes</t>
  </si>
  <si>
    <t xml:space="preserve">Actas de CTGL y sus anexos. </t>
  </si>
  <si>
    <t xml:space="preserve">2. Falta seguimiento de a los compromisos debido al alto volumen de información y/o PIDAR a revisar que dificulta las labores administrativas de recopilación y custodia de la documentación que debe reposar en los expedientes </t>
  </si>
  <si>
    <t xml:space="preserve">Implementar un sistema de revisión periódica y alineación operativa para garantizar que todas las actividades de los PIDAR se mantengan actualizadas y alineadas con la versión vigente del procedimiento, evitando desajustes operativos </t>
  </si>
  <si>
    <t>Actas de mesas de verificació n a la ejecución.</t>
  </si>
  <si>
    <t>3. Desconocimiento de los términos del procedimiento vigente y aplicable relacionado con el proceso de "Implementación de Proyectos Integrales".</t>
  </si>
  <si>
    <t xml:space="preserve">Fortalecer la validación y aprobación de pagos por parte del CTGL identificando los requisitos documentales requeridos para los mismos y anexar los mismos a las Actas que correspondan. </t>
  </si>
  <si>
    <t xml:space="preserve">Debilidades en la gestión asociada a la Ejecución del PIDAR cofinanciado con Resolución N° 480 de 2021 </t>
  </si>
  <si>
    <t xml:space="preserve">1. Debilidad en la coordinación entre oficinas centrales equipos territoriales para gestión y una más integrada.  </t>
  </si>
  <si>
    <t>Implementación de un Sistema Integral de Gestión de Proyectos, que permita el monitoreo en tiempo real de todos los proyectos bajo el marco de los PIDAR. Este sistema debe incluir herramientas para gestionar cronogramas, planes de inversión, presupuestos, y hacer seguimiento a avances los en ejecución. Además, debe permitir integrar la información de todas las partes involucradas (beneficiarios, supervisores, técnicos) para facilitar la comunicación y la toma de decisiones informadas.</t>
  </si>
  <si>
    <t xml:space="preserve">Implement ación de un Sistema Integral de Gestión de Proyectos </t>
  </si>
  <si>
    <t xml:space="preserve">2. Falta de mecanismos de control y monitoreo efectivos </t>
  </si>
  <si>
    <t xml:space="preserve">Establecimiento de Indicadores Clave de Desempeño para el Seguimiento y Evaluación, mediante la creación y seguimiento indicadores clave de desempeño (KPI) específicos para cada fase de los PIDAR que permitan evaluar de manera cuantificable el avance y éxito de los proyectos. Estos indicadores deben incluir aspectos de presupuesto, tiempos de ejecución, calidad de la obra, satisfacción de los beneficiarios, entre otros, y deben ser revisados periódicamente por los comités de seguimiento, para tomar decisiones basadas en datos objetivos. </t>
  </si>
  <si>
    <t xml:space="preserve">Medición de indicadores en el marco de los CTGL </t>
  </si>
  <si>
    <t xml:space="preserve">3. Falta de mecanismos de control y monitoreo efectivo </t>
  </si>
  <si>
    <t xml:space="preserve">Aplicación de un sistema integral de gestión documental que incluya la digitalización, clasificación y conservación de la información crítica de los proyectos agropecuarios, junto con la capacitación continúa del personal en gestión de archivos y la creación de políticas de conservación y recuperación de documentos. </t>
  </si>
  <si>
    <t xml:space="preserve">Actas de entrega suscritas por los Apoyos a la supervisión y supervisor al término de labor contratada y/o cambio de funciones </t>
  </si>
  <si>
    <t xml:space="preserve">Retrasos en la ejecución de los proyectos Integrales de Desarrollo Agropecuario y Rural </t>
  </si>
  <si>
    <t>NO RESPONDIDO</t>
  </si>
  <si>
    <t>ACCIONES  INFORME OCI-2018-026</t>
  </si>
  <si>
    <t>ACCIONES  INFORME OCI-2019-028</t>
  </si>
  <si>
    <t>NO ACEPTADOS</t>
  </si>
  <si>
    <t>ACCIONES  INFORME OCI-2021-014</t>
  </si>
  <si>
    <t>ACCIONES  INFORME OCI-2022-028</t>
  </si>
  <si>
    <t>ACCIONES  INFORME OCI-2024-025</t>
  </si>
  <si>
    <t>OCI-2021-025 Auditoría Interna Especial a la Actividad de Supervisión de Convenios de Cooperación Internacional</t>
  </si>
  <si>
    <t>Supervisión de Convenios de Cooperación Internacional.</t>
  </si>
  <si>
    <t>Expedientes contractuales de los Convenios de Cooperación Internacional incompletos.</t>
  </si>
  <si>
    <r>
      <t xml:space="preserve">No se propone Plan de Mejoramiento por parte del área responsable del proceso.
Sin embargo, de acuerdo con el concepto emitido por la Oficina de Control Interno respecto al Hallazgo N° 1 </t>
    </r>
    <r>
      <rPr>
        <i/>
        <sz val="12"/>
        <color theme="1"/>
        <rFont val="Arial"/>
        <family val="2"/>
      </rPr>
      <t>"Una vez revisada la información recibida por los responsables del proceso auditado, la Oficina de Control Interno considera lo siguiente:
a) Los soportes emitidos por los responsables del proceso auditado, no desvirtúan las situaciones identificadas y descritas en este hallazgo, se consultó nuevamente la información allegada y no se observó la evidencia de entrega de los informes completos del periodo auditado. Por lo anterior se considera que no se está cumpliendo con lo señalado en el numeral 5.4.1 “Funciones de contenido administrativo a cargo del supervisor” del Manual de Contratación, Supervisión e Interventoría (MO-GCO-001), el cual indica: "Organizar el archivo de la supervisión del contrato que como mínimo deberá contener los siguientes documentos: (…). -Copia de los informes de la supervisión. -Demás documentos relacionados con la ejecución del contrato".  
b) Con respecto a la justificación del literal b. "En el caso de: Del Convenio 684 de 2017, se evidenció que durante el período auditado se aprobó la cofinanciación de diez (10) Proyectos Integrales de Desarrollo Agropecuario y Rural - PIDAR; no obstante, en el expediente digital compartido por la Vicepresidencia de Integración Productiva no se observó el Acta de compromiso y corresponsabilidad de los PIDAR con Resolución 358, 359 y 376 de 2020, y del PIDAR con Resolución 359 de 2020 tampoco se observó el Plan de Inversión. (…), se remiten los expedientes correspondientes a las tres resoluciones observadas"
La Oficina de Control Interno precisa que la evidencia allegada es la misma que se entregó tras la solicitud de información en el desarrollo de las pruebas, los cuales son los expedientes de las Resoluciones 358, 359 y 379 de 2020, no obstante, en estos archivos no se encuentran los documentos de Acta de compromiso y corresponsabilidad de los PIDAR de las Resoluciones 358, 359 y 376 de 2020, ni el Plan de Inversión del PIDAR con Resolución 359 de 2020, de acuerdo con lo anterior no desvirtúan el hallazgo por parte de esta Oficina. 
Aunque en su justificación los responsables del proceso auditado buscan desvirtuar este hallazgo, consideramos pertinente aclarar que en los archivos de la Oficina de Control Interno (virtuales y/o físicos) reposan los registros, papeles de trabajo y demás evidencias que soportan las afirmaciones contenidas en este informe, las cuales se encuentran disponibles para consulta de las partes interesadas, previa solicitud formal de las mismas. Así mismo, respecto de los soportes remitidos con la respuesta de los hallazgos. 
Por lo anterior, la Oficina de Control Interno recomienda que se establezcan acciones de mejoramiento para mitigar las situaciones de este hallazgo que no fueron aceptados por el responsable del proceso auditado, y que gestionen el riesgo identificado para evitar que estas situaciones se vuelvan a presentar en el futuro."</t>
    </r>
  </si>
  <si>
    <r>
      <rPr>
        <b/>
        <sz val="12"/>
        <color theme="1"/>
        <rFont val="Arial"/>
        <family val="2"/>
      </rPr>
      <t>Julio 2023:</t>
    </r>
    <r>
      <rPr>
        <sz val="12"/>
        <color theme="1"/>
        <rFont val="Arial"/>
        <family val="2"/>
      </rPr>
      <t xml:space="preserve"> No se reportan avances a la fecha del presente seguimiento.</t>
    </r>
  </si>
  <si>
    <t>Falta de seguimiento a las peticiones y/o requerimientos de información sobre la ejecución de los Convenios.</t>
  </si>
  <si>
    <r>
      <t xml:space="preserve">No se propone Plan de Mejoramiento por parte del área responsable del proceso.
Sin embargo, de acuerdo con el concepto emitido por la Oficina de Control Interno respecto al Hallazgo N° 2 </t>
    </r>
    <r>
      <rPr>
        <i/>
        <sz val="12"/>
        <color theme="1"/>
        <rFont val="Arial"/>
        <family val="2"/>
      </rPr>
      <t>"Una vez analizada las evidencias allegadas, la oficina de control interno concluyo lo siguiente:
Con respecto al convenio 684 de 2017, se observaron las evidencias para verificar los términos a las respuestas, motivo por el cual esta observación se retira del reporte de hallazgos y se ajustara en el informe de auditoría.
En el caso del convenio 517 de 2017, se revisaron los soportes de las acciones realizadas en relación a los radicados seleccionados en la muestra, es importante señalar que no se recibieron los soportes para verificar si las respuestas u observaciones a estas solicitudes llegaron al destinatario dentro del término fijado en la Ley, por lo anterior la oficina de control interno no las acepta y reafirma sus observaciones,  sobre el  incumpliendo con lo establecido en la Ley 1437 de 2011 Artículo 14, en el que se establece que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su recepción. [ ...] 2. Las peticiones mediante las cuales se eleva una consulta a las autoridades en relación con las materias a su cargo deberán resolverse dentro de los treinta (30) días siguientes a su recepción"."</t>
    </r>
  </si>
  <si>
    <t>Incumplimiento de lineamientos procedimentales en modificaciones realizadas a los Convenios</t>
  </si>
  <si>
    <r>
      <t>Desconocimiento de las normas establecidas desde la Agencia para el trámite de las solicitudes de modificaciones contractuales a los convenios</t>
    </r>
    <r>
      <rPr>
        <sz val="12"/>
        <color theme="1"/>
        <rFont val="Arial"/>
        <family val="2"/>
      </rPr>
      <t xml:space="preserve"> </t>
    </r>
  </si>
  <si>
    <t>1. Realizar seguimiento a las modificaciones contractuales que el supervisor pretenda adelantar, con el fin de cumplir los términos establecidos en los procedimientos, para el trámite oportuno ante la Vicepresidencia de Gestión Contractual.</t>
  </si>
  <si>
    <t xml:space="preserve">Apoyo a la Supervisión </t>
  </si>
  <si>
    <t>Inobservancia de las funciones del supervisor respecto al seguimiento administrativo y técnico a la ejecución de los convenios.</t>
  </si>
  <si>
    <r>
      <t xml:space="preserve">No se propone Plan de Mejoramiento por parte del área responsable del proceso.
Sin embargo, de acuerdo con el concepto emitido por la Oficina de Control Interno respecto al Hallazgo N° 4 </t>
    </r>
    <r>
      <rPr>
        <i/>
        <sz val="12"/>
        <color theme="1"/>
        <rFont val="Arial"/>
        <family val="2"/>
      </rPr>
      <t>"Una vez revisada las respuestas entregadas por los responsables del proceso auditado, esta Oficina de Control Interno considera que:
Con respecto a los informes narrativo y de progreso mensual correspondiente a los periodos de abril y septiembre de 2020 del Convenio N° 197 de 2016, que fueron enviados junto a este reporte de hallazgos,   es de aclarar que en el momento de la ejecución de la auditoria no se encontraban en los expedientes físicos ni en la carpeta compartida en el aplicativo SharePoint,   Esta situación evidencia incumplimiento de las funciones del Supervisor del Convenio, debido a que, el numeral 7 del Anexo A del Convenio 197 de 2016 indica: “(…). El Supervisor de la ADR tendrá además de las funciones que por índole y naturaleza del convenio le son propias, las consagradas en la Ley 1471 del 2011 y las siguientes: (…). b) Compilar los informes de actividades que deba rendir el cooperante;
Frente a la respuesta dada sobre la situación del cambio de supervisor de acuerdo al “Manual de contratación, supervisión e interventoría” (MO-GCO-001) en su numeral 5.3.3 establece que: "En el evento que se requiera el cambio de supervisor por razones de fuerza mayor o caso fortuito, ausencia temporal o definitiva; (…). El supervisor saliente y el designado en su reemplazo, deberán suscribir un acta conjuntamente en la cual constará el estado de ejecución del contrato o convenio y la relación de los documentos que entrega y las observaciones que se consideren pertinentes. Si no es posible la suscripción conjunta del acta, el supervisor saliente dejará constancia mediante un informe del estado en que se encuentra el contrato o convenio del cual ejercía la vigilancia y control, y del mismo se hará entrega al supervisor que asume el ejercicio de esas funciones." (Negrilla fuera de texto); se observa que los informes entregados por el Supervisor saliente EDUARDO CARLOS GUTIERREZ de los convenios 517 de 2017, 684 de 2017 y 197 de 2016, denominados “OTROS INFORMES “, no cumplen con lo establecido en el manual anteriormente mencionado, el tipo de informe debería seleccionar “PARCIAL POR SUSTITUCIÓN O CAMBIO DE SUPERVISOR”. Por lo tanto, la justificación dada, no desvirtúa la situación identificada por el equipo auditor, teniendo en cuenta que el proceso de verificación adelantado por esta Oficina de Control Interno se realiza frente a un criterio, que en la presente situación corresponde a un lineamiento establecido en el manual anteriormente mencionado."</t>
    </r>
  </si>
  <si>
    <t>Documentos generados en las etapas del proceso contractual no publicados en SECOP.</t>
  </si>
  <si>
    <t>Seguimiento a la documentación radicada a la VCG inherente a la ejecución de los convenios para que obre en el expediente físico y/ virtual</t>
  </si>
  <si>
    <t>1. Mesa de verificación documental SECOP 1 entre la Vicepresidencia de Integración Productiva y Vicepresidencia de Gestión Contractual , en el cual se generen compromisos  para que la información quede actualizada en el SECOP 1</t>
  </si>
  <si>
    <t xml:space="preserve">Apoyos a la Supervisión por Convenio </t>
  </si>
  <si>
    <t xml:space="preserve">Desconocimiento del marco normativos y metodológico relacionado a la publicación en el SECOP 1 </t>
  </si>
  <si>
    <t>1. Proyectar memorando a la Vicepresidencia de Gestión Contractual, solicitando la metodología establecida para la publicación en el SECOP 1 , con el fin de implementar acciones necesarias para el seguimiento y verificación a la información radicada a esta vicepresidencia .</t>
  </si>
  <si>
    <t xml:space="preserve">Supervisor </t>
  </si>
  <si>
    <t>ACCIONES  INFORME OCI-2021-025</t>
  </si>
  <si>
    <t>Versión: 5</t>
  </si>
  <si>
    <t>AUDITORÍA VIGENCIA 2019 (INFORME OCI-2019-011) Fortalecimiento a la Prestación del Servicio Público de Extensión Agropecuaria.</t>
  </si>
  <si>
    <t>Estructuración de Planes Integrales de Desarrollo Agropecuario y Rural</t>
  </si>
  <si>
    <t>Incumplimiento de las funciones de la estructura organizacional del Plan Integral por parte de la Unidad del Plan y el Consejo Seccional de Desarrollo Agropecuario (CONSEA): Actividades no ejecutadas o ejecutados sin la participación total de los responsables, falta de seguimiento al plan de trabajo concertado, así como consultas
y ajustes del Plan Integral no ejecutadas por la instancia asignada.</t>
  </si>
  <si>
    <t>Dependencia de terceros en el manejo y conservación de la información generada en las actividades de estructuración de los planes integrales.</t>
  </si>
  <si>
    <t xml:space="preserve">Socializar con las Dependencias y las Unidades Técnicas Territoriales (UTT), la puesta en marcha del aplicativo SIAPSTER para la formulación de los Planes que se tiene como meta para la vigencia 2019. </t>
  </si>
  <si>
    <t xml:space="preserve">Trece (13) UTT capacitadas </t>
  </si>
  <si>
    <t>Vicepresidencia de Integración Productiva</t>
  </si>
  <si>
    <t>8/08/2019
20/04/2023</t>
  </si>
  <si>
    <t>2019: Iván Arturo Márquez Rincón
2023: Cesar David Rodríguez Martínez</t>
  </si>
  <si>
    <r>
      <rPr>
        <b/>
        <sz val="10"/>
        <color theme="1"/>
        <rFont val="Calibri"/>
        <family val="2"/>
        <scheme val="minor"/>
      </rPr>
      <t>2019:</t>
    </r>
    <r>
      <rPr>
        <sz val="10"/>
        <color theme="1"/>
        <rFont val="Calibri"/>
        <family val="2"/>
        <scheme val="minor"/>
      </rPr>
      <t xml:space="preserve"> Mediante correo electrónico del 5 de agosto de 2019, los responsables del proceso informaron que "</t>
    </r>
    <r>
      <rPr>
        <i/>
        <sz val="10"/>
        <color theme="1"/>
        <rFont val="Calibri"/>
        <family val="2"/>
        <scheme val="minor"/>
      </rPr>
      <t>No fue posible realizar las socializaciones, dado que no se había realizado la entrega formal de la herramienta y requiere ajustes técnicos que se han presentado durante las pruebas realizadas, para la migración completa a los servidores de la Agencia, se esta trabajando conjuntamente con la OTI.</t>
    </r>
    <r>
      <rPr>
        <sz val="10"/>
        <color theme="1"/>
        <rFont val="Calibri"/>
        <family val="2"/>
        <scheme val="minor"/>
      </rPr>
      <t xml:space="preserve">".
</t>
    </r>
    <r>
      <rPr>
        <b/>
        <sz val="10"/>
        <color theme="1"/>
        <rFont val="Calibri"/>
        <family val="2"/>
        <scheme val="minor"/>
      </rPr>
      <t xml:space="preserve">2023: </t>
    </r>
    <r>
      <rPr>
        <sz val="10"/>
        <color theme="1"/>
        <rFont val="Calibri"/>
        <family val="2"/>
        <scheme val="minor"/>
      </rPr>
      <t>El proceso auditado mencionó que se realizan las socializaciones en la Unidades Tecnicas Territoriales, sin embargo el aplicativo no pude ser funcional, debido a problemas en la instalacion del servidor de la ADR. Teniendo en cuenta que no se reportaron evidencias y/o soportes sobre las socializaciones a las UTT del aplicativo SIAPSTER, ademas que producto de la auditoria se evidencia que el aplicativo no se utilizó u aun no se encuentra en fucnionamiento, esta oficina considera que la accion planteada no se cumplio, y dado que los 33 PIDARET ya fueron Estructurados la accion tampoco fue efectiva, puesto que no se utilizo dicho aplicativo para la formulación de los demas PIDARET.</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</si>
  <si>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con las fechas de ejecución vencidas.
</t>
    </r>
    <r>
      <rPr>
        <b/>
        <sz val="10"/>
        <color theme="1"/>
        <rFont val="Calibri"/>
        <family val="2"/>
        <scheme val="minor"/>
      </rPr>
      <t>2023:</t>
    </r>
    <r>
      <rPr>
        <sz val="10"/>
        <color theme="1"/>
        <rFont val="Calibri"/>
        <family val="2"/>
        <scheme val="minor"/>
      </rPr>
      <t xml:space="preserve"> Esta Oficina recomienda analizar la accion propuesta y validar con los responsables del proceso si finalmente esta aplicación se va a utilizar en la implementacion de los PIDARET y en caso tal reformular la accion o eliminarla dependiendo la finalidad de le harrmienta SIAPSTER. En caso tal, se debe presentar ante el Jefe de la Oficina de Control Interno la propuesta de reformulacion del plan de mejoramiento con las justificaciones correspondientes.</t>
    </r>
  </si>
  <si>
    <t xml:space="preserve">Inexperiencia por parte de los responsables del proceso por tratarse del primer ejercicio de formulación de Planes (Pilotaje). </t>
  </si>
  <si>
    <t xml:space="preserve">Recopilar las lecciones aprendidas del primer ejercicio de estructuración de los planes integrales y definir acciones de respuesta que contribuyan con su solución oportuna. </t>
  </si>
  <si>
    <t xml:space="preserve">Una (1) jornada de lecciones aprendidas  </t>
  </si>
  <si>
    <r>
      <rPr>
        <b/>
        <sz val="10"/>
        <color theme="1"/>
        <rFont val="Calibri"/>
        <family val="2"/>
        <scheme val="minor"/>
      </rPr>
      <t>2019</t>
    </r>
    <r>
      <rPr>
        <sz val="10"/>
        <color theme="1"/>
        <rFont val="Calibri"/>
        <family val="2"/>
        <scheme val="minor"/>
      </rPr>
      <t>: Mediante correo electrónico del 5 de agosto de 2019, los responsables del proceso informaron que "</t>
    </r>
    <r>
      <rPr>
        <i/>
        <sz val="10"/>
        <color theme="1"/>
        <rFont val="Calibri"/>
        <family val="2"/>
        <scheme val="minor"/>
      </rPr>
      <t>Se esta trabajando en el documento de lecciones aprendidas en conjunto con el aliado técnico que apoyo la estructuración de los planes, para este caso FAO.</t>
    </r>
    <r>
      <rPr>
        <sz val="10"/>
        <color theme="1"/>
        <rFont val="Calibri"/>
        <family val="2"/>
        <scheme val="minor"/>
      </rPr>
      <t xml:space="preserve">".
</t>
    </r>
    <r>
      <rPr>
        <b/>
        <sz val="10"/>
        <color theme="1"/>
        <rFont val="Calibri"/>
        <family val="2"/>
        <scheme val="minor"/>
      </rPr>
      <t xml:space="preserve">2023: </t>
    </r>
    <r>
      <rPr>
        <sz val="10"/>
        <color theme="1"/>
        <rFont val="Calibri"/>
        <family val="2"/>
        <scheme val="minor"/>
      </rPr>
      <t>Por parte del proceso se informo que no se desarrollo la Actividad. teniendo en cuenta que no se presetaron avances sobre la accion, permanece en incumplida vencida.</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</si>
  <si>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con las fechas de ejecución vencidas.
</t>
    </r>
    <r>
      <rPr>
        <b/>
        <sz val="10"/>
        <color theme="1"/>
        <rFont val="Calibri"/>
        <family val="2"/>
        <scheme val="minor"/>
      </rPr>
      <t>2023:</t>
    </r>
    <r>
      <rPr>
        <sz val="10"/>
        <color theme="1"/>
        <rFont val="Calibri"/>
        <family val="2"/>
        <scheme val="minor"/>
      </rPr>
      <t xml:space="preserve"> Esta Oficina recomienda analizar con los responsables del proceso, si las acciones propuesta finalmente se van a llevar a cabo, reformularlas, cambiarlas o eliminarlas teniendo en cuenta que los PIDARET ya fueron estructurados.. En caso tal, se debe presentar ante el Jefe de la Oficina de Control Interno la propuesta de reformulacion del plan de mejoramiento con las justificaciones correspondientes.</t>
    </r>
  </si>
  <si>
    <t>Falta de coordinación entre los miembros de la Unidad del Plan.</t>
  </si>
  <si>
    <t>Diseñar y elaborar el formato de Plan de Trabajo para la formulación del Plan Departamental de Desarrollo Agropecuario y Rural, basados en los lineamientos metodológicos definidos.</t>
  </si>
  <si>
    <t>Un (1) formato elaborado</t>
  </si>
  <si>
    <r>
      <rPr>
        <b/>
        <sz val="10"/>
        <color theme="1"/>
        <rFont val="Calibri"/>
        <family val="2"/>
        <scheme val="minor"/>
      </rPr>
      <t>2019:</t>
    </r>
    <r>
      <rPr>
        <sz val="10"/>
        <color theme="1"/>
        <rFont val="Calibri"/>
        <family val="2"/>
        <scheme val="minor"/>
      </rPr>
      <t xml:space="preserve"> La Oficina de Control Interno evidenció el diseño y elaboración del formato "</t>
    </r>
    <r>
      <rPr>
        <i/>
        <sz val="10"/>
        <color theme="1"/>
        <rFont val="Calibri"/>
        <family val="2"/>
        <scheme val="minor"/>
      </rPr>
      <t>Plan de Trabajo Detallado: Formulación Plan Integral Departamental Desarrollo Agropecuario y Rural</t>
    </r>
    <r>
      <rPr>
        <sz val="10"/>
        <color theme="1"/>
        <rFont val="Calibri"/>
        <family val="2"/>
        <scheme val="minor"/>
      </rPr>
      <t xml:space="preserve">", mediante el cual se debe registrar el cumplimiento de cada actividad y tarea que se debe ejecutar en la formulación del Plan, así como el responsable de cada actividad y tarea, el producto y la fecha de finalización propuesta.No obstante, la Oficina de Control Interno no considera procedente determinar el cierre de la acción toda vez que, a pesar que el documento presenta un código dentro del SIG (F-PID-001), en consulta realizada en ISOLUCION no se evidenció su adopción formal para el desarrollo de las actividades.
</t>
    </r>
    <r>
      <rPr>
        <b/>
        <sz val="10"/>
        <color theme="1"/>
        <rFont val="Calibri"/>
        <family val="2"/>
        <scheme val="minor"/>
      </rPr>
      <t>2023:</t>
    </r>
    <r>
      <rPr>
        <sz val="10"/>
        <color theme="1"/>
        <rFont val="Calibri"/>
        <family val="2"/>
        <scheme val="minor"/>
      </rPr>
      <t xml:space="preserve"> Se evidencia el Documento Elaborado y Aprobado</t>
    </r>
  </si>
  <si>
    <r>
      <rPr>
        <b/>
        <sz val="10"/>
        <color theme="1"/>
        <rFont val="Calibri"/>
        <family val="2"/>
        <scheme val="minor"/>
      </rPr>
      <t xml:space="preserve">2019: </t>
    </r>
    <r>
      <rPr>
        <sz val="10"/>
        <color theme="1"/>
        <rFont val="Calibri"/>
        <family val="2"/>
        <scheme val="minor"/>
      </rPr>
      <t xml:space="preserve">La Oficina de Control Interno considera procedente continuar con el seguimiento del hallazgo, toda vez que la totalidad de acciones de mejoramiento propuestas (tres (3)) se encuentran abiertas, con las fechas de ejecución vencidas.
</t>
    </r>
    <r>
      <rPr>
        <b/>
        <sz val="10"/>
        <color theme="1"/>
        <rFont val="Calibri"/>
        <family val="2"/>
        <scheme val="minor"/>
      </rPr>
      <t>2023:</t>
    </r>
    <r>
      <rPr>
        <sz val="10"/>
        <color theme="1"/>
        <rFont val="Calibri"/>
        <family val="2"/>
        <scheme val="minor"/>
      </rPr>
      <t xml:space="preserve"> Si bien la accion se llevo a cabo, como resultado de la Auditoria de 2023, se observó que este formato "F-PID-001 Plan de Trabajo Unidad del Plan", no se Utilizó para la Estructuracion de los PIDARET de los años 2020 a 2022, razon por la cual la accion no fue efectiva. Como soportes en uno de los Hallazgos de la Auditoria se plasma las inconsistencias con la utilizaion del formato.</t>
    </r>
  </si>
  <si>
    <t>Inconsistencias en la aprobación del plan de trabajo de la Unidad del Plan de los Planes Integrales Departamentales, relacionadas con planes de trabajo concertados sin la participación de la totalidad de los miembros requeridos y ausencia de evidencia de la aprobación del plan de trabajo.</t>
  </si>
  <si>
    <t xml:space="preserve">Falta de instrumentos de seguimiento al proceso de formulación del Plan Departamental </t>
  </si>
  <si>
    <t xml:space="preserve">Diseñar y elaborar el formato de Plan de Trabajo para la formulación del Plan Departamental de Desarrollo Agropecuario y Rural, basados en los lineamientos metodológicos definidos. </t>
  </si>
  <si>
    <t xml:space="preserve">Vicepresidencia de Integración Productiva
Oficina de Planeación </t>
  </si>
  <si>
    <r>
      <rPr>
        <b/>
        <sz val="10"/>
        <color theme="1"/>
        <rFont val="Calibri"/>
        <family val="2"/>
        <scheme val="minor"/>
      </rPr>
      <t>2019</t>
    </r>
    <r>
      <rPr>
        <sz val="10"/>
        <color theme="1"/>
        <rFont val="Calibri"/>
        <family val="2"/>
        <scheme val="minor"/>
      </rPr>
      <t>: La Oficina de Control Interno evidenció el diseño y elaboración del formato "</t>
    </r>
    <r>
      <rPr>
        <i/>
        <sz val="10"/>
        <color theme="1"/>
        <rFont val="Calibri"/>
        <family val="2"/>
        <scheme val="minor"/>
      </rPr>
      <t>Plan de Trabajo Detallado: Formulación Plan Integral Departamental Desarrollo Agropecuario y Rural</t>
    </r>
    <r>
      <rPr>
        <sz val="10"/>
        <color theme="1"/>
        <rFont val="Calibri"/>
        <family val="2"/>
        <scheme val="minor"/>
      </rPr>
      <t xml:space="preserve">", mediante el cual se debe registrar el cumplimiento de cada actividad y tarea que se debe ejecutar en la formulación del Plan, así como el responsable de cada actividad y tarea, el producto y la fecha de finalización propuesta.No obstante, la Oficina de Control Interno no considera procedente determinar el cierre de la acción toda vez que, a pesar que el documento presenta un código dentro del SIG (F-PID-001), en consulta realizada en ISOLUCION no se evidenció su adopción formal para el desarrollo de las actividades.
</t>
    </r>
    <r>
      <rPr>
        <b/>
        <sz val="10"/>
        <color theme="1"/>
        <rFont val="Calibri"/>
        <family val="2"/>
        <scheme val="minor"/>
      </rPr>
      <t>2023:</t>
    </r>
    <r>
      <rPr>
        <sz val="10"/>
        <color theme="1"/>
        <rFont val="Calibri"/>
        <family val="2"/>
        <scheme val="minor"/>
      </rPr>
      <t xml:space="preserve"> Se evidencia el Documento Elaborado y Aprobado</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</si>
  <si>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con las fechas de ejecución vencidas.
</t>
    </r>
    <r>
      <rPr>
        <b/>
        <sz val="10"/>
        <color theme="1"/>
        <rFont val="Calibri"/>
        <family val="2"/>
        <scheme val="minor"/>
      </rPr>
      <t>2023:</t>
    </r>
    <r>
      <rPr>
        <sz val="10"/>
        <color theme="1"/>
        <rFont val="Calibri"/>
        <family val="2"/>
        <scheme val="minor"/>
      </rPr>
      <t xml:space="preserve"> Si bien la accion se llevo a cabo, como resultado de la Auditoria de 2023, se observó que este formato "F-PID-001 Plan de Trabajo Unidad del Plan", no se Utilizó para la Estructuracion de los PIDARET de los años 2020 a 2022, razon por la cual la accion no fue efectiva. Como soportes en uno de los Hallazgos de la Auditoria se plasma las inconsistencias con la utilizaion del formato.</t>
    </r>
  </si>
  <si>
    <t>Ajustar en las condiciones especiales del procedimiento, las funciones de la Unidad del Plan, mecanismos de funcionamiento  y los roles específicos de los actores que intervienen en el proceso de formulación del Plan Departamental de Desarrollo Agropecuario y Rural</t>
  </si>
  <si>
    <t xml:space="preserve">Un (1) procedimiento ajustado </t>
  </si>
  <si>
    <r>
      <rPr>
        <b/>
        <sz val="10"/>
        <color theme="1"/>
        <rFont val="Calibri"/>
        <family val="2"/>
        <scheme val="minor"/>
      </rPr>
      <t xml:space="preserve">2019: </t>
    </r>
    <r>
      <rPr>
        <sz val="10"/>
        <color theme="1"/>
        <rFont val="Calibri"/>
        <family val="2"/>
        <scheme val="minor"/>
      </rPr>
      <t xml:space="preserve">La Oficina de Control Interno evidencia el borrador de la tercera versión del procedimiento PR-PID-001 , en el cual se realizó la inclusión de lo relacionado con la conformación y funciones de la Unidad del Plan, así como los mecanismos de funcionamiento. Adicionalmente, en mesa de trabajo adelantada el 14 de agosto de 2019 con la funcionaria responsable del proceso, se aclara que las actividades que se ejecutan con ocasión de la formulación del Plan son conjuntas entre la ADR y la Gobernación. El procedimiento no se ha adoptado formalmente por medio del Sistema Integrado de Gestión.
</t>
    </r>
    <r>
      <rPr>
        <b/>
        <sz val="10"/>
        <color theme="1"/>
        <rFont val="Calibri"/>
        <family val="2"/>
        <scheme val="minor"/>
      </rPr>
      <t>2023:</t>
    </r>
    <r>
      <rPr>
        <sz val="10"/>
        <color theme="1"/>
        <rFont val="Calibri"/>
        <family val="2"/>
        <scheme val="minor"/>
      </rPr>
      <t xml:space="preserve"> Se observa la actualizacion del Procedimiento en el cual se identifica en el numeral 5.3.1 Fase I. Alistamiento la inclusion de las responsabilidades de la Unidad del Plan. Se observa que la Accion fue cumplida y teniendo en cuenta que en la auditoria que se llevo a cabo no se evidenciaron observaciones sobre la Unidad del Plan la accion se considera cumpida efectiva.
</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</si>
  <si>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con las fechas de ejecución vencidas.
</t>
    </r>
  </si>
  <si>
    <t>Desconocimiento de los lineamientos procedimentales establecidos para la formulación de Planes Integrales.</t>
  </si>
  <si>
    <t>Llevar a cabo jornadas de capacitación con los servidores de las Unidades Técnicas Territoriales que conforman la Unidad del Plan enfatizando especialmente en las actividades de coordinación y articulación con las Gobernaciones y Entidades de asesoría técnica.</t>
  </si>
  <si>
    <t xml:space="preserve">Trece (13) jornadas de capacitación </t>
  </si>
  <si>
    <r>
      <rPr>
        <b/>
        <sz val="10"/>
        <color theme="1"/>
        <rFont val="Calibri"/>
        <family val="2"/>
        <scheme val="minor"/>
      </rPr>
      <t>2019:</t>
    </r>
    <r>
      <rPr>
        <sz val="10"/>
        <color theme="1"/>
        <rFont val="Calibri"/>
        <family val="2"/>
        <scheme val="minor"/>
      </rPr>
      <t xml:space="preserve"> Mediante correo electrónico del 5 de agosto de 2019, los responsables del proceso informaron que "</t>
    </r>
    <r>
      <rPr>
        <i/>
        <sz val="10"/>
        <color theme="1"/>
        <rFont val="Calibri"/>
        <family val="2"/>
        <scheme val="minor"/>
      </rPr>
      <t>Se realizo una capacitación presencial a las dependencias de la Entidad el 23 de mayo de 2019 y se esta programando una capacitación virtual a todas las UTT en el mes de septiembre.</t>
    </r>
    <r>
      <rPr>
        <sz val="10"/>
        <color theme="1"/>
        <rFont val="Calibri"/>
        <family val="2"/>
        <scheme val="minor"/>
      </rPr>
      <t xml:space="preserve">"; no obstante, en relación con la capacitación ejecutada el 23 de mayo de 2019 no se remitió evidencia (listado de asistencia y/o acta de reunión).
</t>
    </r>
    <r>
      <rPr>
        <b/>
        <sz val="10"/>
        <color theme="1"/>
        <rFont val="Calibri"/>
        <family val="2"/>
        <scheme val="minor"/>
      </rPr>
      <t xml:space="preserve">2023: </t>
    </r>
    <r>
      <rPr>
        <sz val="10"/>
        <color theme="1"/>
        <rFont val="Calibri"/>
        <family val="2"/>
        <scheme val="minor"/>
      </rPr>
      <t>Se informo por parte del proceso que, Si, se realizan diferentes socializaciones en las Unidades Tecnicas Territoriales sobre la metodologia de PIDARET, no obstante no se adjuntan evidencias y o soportes en los cuales se pueda identificar que dichas socializaciones se realizaron y que tenian como finalidad socializar con los integrantes de la unidad del Plan sus responsabildiades y actividades con los demas integrantes.</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</si>
  <si>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con las fechas de ejecución vencidas.
</t>
    </r>
    <r>
      <rPr>
        <b/>
        <sz val="10"/>
        <color theme="1"/>
        <rFont val="Calibri"/>
        <family val="2"/>
        <scheme val="minor"/>
      </rPr>
      <t>2023:</t>
    </r>
    <r>
      <rPr>
        <sz val="10"/>
        <color theme="1"/>
        <rFont val="Calibri"/>
        <family val="2"/>
        <scheme val="minor"/>
      </rPr>
      <t xml:space="preserve"> teniendo en cuenta que los 33 PIDARET ya fueron Estructurados, esta Oficina recomienda analizar con los responsables del proceso, si las acciones propuestas se van a llevar a cabo y en caso contrario reformularlas, cambiarlas o eliminarlas. En caso tal, se debe presentar ante el Jefe de la Oficina de Control Interno la propuesta de reformulacion del plan de mejoramiento con las justificaciones correspondientes.</t>
    </r>
  </si>
  <si>
    <t>Ausencia de evidencia de la conformación de la Base de Información Territorial en el Diagnóstico Síntesis del Plan Integral del departamento del Atlántico, siendo uno de los componentes necesarios para cumplir con la fase de diagnóstico.</t>
  </si>
  <si>
    <t xml:space="preserve">Falta de organización de la información insumo para la elaboración de los Planes </t>
  </si>
  <si>
    <t xml:space="preserve">Puesta en marcha del aplicativo SIAPSTER para la formulación de los Planes que se tienen como meta para la vigencia 2019. </t>
  </si>
  <si>
    <t>Un (1) aplicativo en operación</t>
  </si>
  <si>
    <t>Vicepresidencia de Integración Productiva
Oficina de Tecnologías de la Información</t>
  </si>
  <si>
    <r>
      <rPr>
        <b/>
        <sz val="10"/>
        <color theme="1"/>
        <rFont val="Calibri"/>
        <family val="2"/>
        <scheme val="minor"/>
      </rPr>
      <t>2019:</t>
    </r>
    <r>
      <rPr>
        <sz val="10"/>
        <color theme="1"/>
        <rFont val="Calibri"/>
        <family val="2"/>
        <scheme val="minor"/>
      </rPr>
      <t xml:space="preserve"> Mediante correo electrónico del 5 de agosto de 2019, los responsables del proceso informaron que "</t>
    </r>
    <r>
      <rPr>
        <i/>
        <sz val="10"/>
        <color theme="1"/>
        <rFont val="Calibri"/>
        <family val="2"/>
        <scheme val="minor"/>
      </rPr>
      <t>El aplicativo se pone en marcha con el inicio en la estructuración de los planes propuestos para la vigencia 2019. Se requieren ajustes técnicos, para la migración completa a los servidores de la Agencia y puesta en marcha de la misma.</t>
    </r>
    <r>
      <rPr>
        <sz val="10"/>
        <color theme="1"/>
        <rFont val="Calibri"/>
        <family val="2"/>
        <scheme val="minor"/>
      </rPr>
      <t xml:space="preserve">"; no obstante, al realizar el proceso de registro e ingreso al aplicativo SIAPSTER (http://pdret.adr.gov.co:86/planintegral/) con el objetivo de validar preliminarmente la operatividad, no fue posible acceder.
2023: Por parte del proceso se informo que, el aplicativo no pude ser funcional, debido a problemas en la instalacion del servidor de la ADR </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</si>
  <si>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dentro de los términos de ejecución.
</t>
    </r>
    <r>
      <rPr>
        <b/>
        <sz val="10"/>
        <color theme="1"/>
        <rFont val="Calibri"/>
        <family val="2"/>
        <scheme val="minor"/>
      </rPr>
      <t>2023</t>
    </r>
    <r>
      <rPr>
        <sz val="10"/>
        <color theme="1"/>
        <rFont val="Calibri"/>
        <family val="2"/>
        <scheme val="minor"/>
      </rPr>
      <t>: Esta Oficina recomienda analizar la accion propuesta y validar con los responsables del proceso si finalmente esta aplicación se va a utilizar en la implementacion de los PIDARET y en caso tal reformular la accion o eliminarla dependiendo la finalidad de le harrmienta SIAPSTER. En caso tal, se debe presentar ante el Jefe de la Oficina de Control Interno la propuesta de reformulacion del plan de mejoramiento con las justificaciones correspondientes.</t>
    </r>
  </si>
  <si>
    <t>Ausencia de repositorios de información</t>
  </si>
  <si>
    <t xml:space="preserve">Establecer en conjunto con la Oficina de Tecnologías de la Información, los mecanismos de alojamiento y seguridad de la información recopilada para la formulación de los Planes.  </t>
  </si>
  <si>
    <t xml:space="preserve">Información insumo resguardada en servidores dispuestos por la ADR </t>
  </si>
  <si>
    <r>
      <rPr>
        <b/>
        <sz val="10"/>
        <color theme="1"/>
        <rFont val="Calibri"/>
        <family val="2"/>
        <scheme val="minor"/>
      </rPr>
      <t>2019</t>
    </r>
    <r>
      <rPr>
        <sz val="10"/>
        <color theme="1"/>
        <rFont val="Calibri"/>
        <family val="2"/>
        <scheme val="minor"/>
      </rPr>
      <t xml:space="preserve">: Mediante correo electrónico del 5 de agosto de 2019, los responsables del proceso informaron que "Por la etapa coyuntural que tiene la Agencia, frente al nombramiento de jefes de oficina, no se ha logrado definir cual puede ser la mejor alternativa para garantizar de manera segura el alojamiento de la información."; es decir, no se ha ejecutado la acción propuesta.
</t>
    </r>
    <r>
      <rPr>
        <b/>
        <sz val="10"/>
        <color theme="1"/>
        <rFont val="Calibri"/>
        <family val="2"/>
        <scheme val="minor"/>
      </rPr>
      <t>2023:</t>
    </r>
    <r>
      <rPr>
        <sz val="10"/>
        <color theme="1"/>
        <rFont val="Calibri"/>
        <family val="2"/>
        <scheme val="minor"/>
      </rPr>
      <t xml:space="preserve"> Por parte del proceso se indico que, debido a la dificultad de articular esfuerzos con la OTI, desde la FAO nos suministran un repositorio de Informacion </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</si>
  <si>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dentro de los términos de ejecución.
</t>
    </r>
    <r>
      <rPr>
        <b/>
        <sz val="10"/>
        <color theme="1"/>
        <rFont val="Calibri"/>
        <family val="2"/>
        <scheme val="minor"/>
      </rPr>
      <t xml:space="preserve">2023: </t>
    </r>
    <r>
      <rPr>
        <sz val="10"/>
        <color theme="1"/>
        <rFont val="Calibri"/>
        <family val="2"/>
        <scheme val="minor"/>
      </rPr>
      <t>Teniendo en cuenta que en la Auditoria que se llevo a cabo en 2023 se identificó que a la fecha no se cuenta con un repositorio de información de los PIDARET elaborados, esta Oficina recomienda analizar con los responsables del proceso, reformular las aciones propuestas y encamiarlas a lograr obtener el repositorio documental.  En caso tal, se debe presentar ante el Jefe de la Oficina de Control Interno la propuesta de reformulacion del plan de mejoramiento con las justificaciones correspondientes.</t>
    </r>
  </si>
  <si>
    <t>Acuerdos de Cooperación entre la Agencia de Desarrollo Rural (ADR) y las gobernaciones de los departamentos sin formalizarse y entrega de los Planes Integrales a las gobernaciones sin la debida suscripción del acta correspondiente.</t>
  </si>
  <si>
    <t xml:space="preserve">Deficiencia de las evidencias que soportan los acuerdos y entregas de los documentos del Plan </t>
  </si>
  <si>
    <t>Interiorizar y sensibilizar a los responsables del proceso, en la importancia de la formalización que se debe dar a los compromisos y acuerdos con los actores territoriales en procura de evitar su desconocimiento futuro o negación del compromiso adquirido, por lo que se debe obtener y conservar los documentos debidamente suscritos por las partes interesadas.</t>
  </si>
  <si>
    <t xml:space="preserve">Trece (13) Jornadas de capacitación </t>
  </si>
  <si>
    <t>9/08/2019
20/04/2023</t>
  </si>
  <si>
    <r>
      <rPr>
        <b/>
        <sz val="10"/>
        <color theme="1"/>
        <rFont val="Calibri"/>
        <family val="2"/>
        <scheme val="minor"/>
      </rPr>
      <t>2019:</t>
    </r>
    <r>
      <rPr>
        <sz val="10"/>
        <color theme="1"/>
        <rFont val="Calibri"/>
        <family val="2"/>
        <scheme val="minor"/>
      </rPr>
      <t xml:space="preserve"> Mediante correo electrónico del 5 de agosto de 2019, los responsables del proceso informaron que "</t>
    </r>
    <r>
      <rPr>
        <i/>
        <sz val="10"/>
        <color theme="1"/>
        <rFont val="Calibri"/>
        <family val="2"/>
        <scheme val="minor"/>
      </rPr>
      <t>En el marco de Agro expo se realizó la entrega formal de los Planes Integrales de Desarrollo Agropecuario y Rural y se firmo el Pacto por el Desarrollo Agropecuario y Rural. Partiendo de esta actividad se están programando las jornadas de capacitación con las UTT. No se había realzado esta actividad, dado que por la coyuntura de la Agencia en el encargo de la Presidencia, no se tenía línea para iniciar las actividades.</t>
    </r>
    <r>
      <rPr>
        <sz val="10"/>
        <color theme="1"/>
        <rFont val="Calibri"/>
        <family val="2"/>
        <scheme val="minor"/>
      </rPr>
      <t xml:space="preserve">"; es decir, no se ha ejecutado la acción propuesta.
</t>
    </r>
    <r>
      <rPr>
        <b/>
        <sz val="10"/>
        <color theme="1"/>
        <rFont val="Calibri"/>
        <family val="2"/>
        <scheme val="minor"/>
      </rPr>
      <t>2023:</t>
    </r>
    <r>
      <rPr>
        <sz val="10"/>
        <color theme="1"/>
        <rFont val="Calibri"/>
        <family val="2"/>
        <scheme val="minor"/>
      </rPr>
      <t xml:space="preserve"> Por parte del proceso se indicó que si, se realizan diferentes socializaciones en las Unidades Tecnicas Territoriales sobre la metodologia de PIDARET, no obstante no se adjuntan soportes de las 13 capacitaciones con las UTT, razon por la cual la accion se mantiene incumpida vencida.</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</si>
  <si>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(dos (2)) se encuentran abiertas fuera de los términos de ejecución.
</t>
    </r>
    <r>
      <rPr>
        <b/>
        <sz val="10"/>
        <color theme="1"/>
        <rFont val="Calibri"/>
        <family val="2"/>
        <scheme val="minor"/>
      </rPr>
      <t>2023: T</t>
    </r>
    <r>
      <rPr>
        <sz val="10"/>
        <color theme="1"/>
        <rFont val="Calibri"/>
        <family val="2"/>
        <scheme val="minor"/>
      </rPr>
      <t>eniendo en cuenta que los 33 PIDARET ya fueron Estructurados, esta Oficina recomienda analizar con los responsables del proceso, si las acciones propuestas se van a llevar a cabo y en caso contrario reformularlas, cambiarlas o eliminarlas. En caso tal, se debe presentar ante el Jefe de la Oficina de Control Interno la propuesta de reformulacion del plan de mejoramiento con las justificaciones correspondientes.</t>
    </r>
  </si>
  <si>
    <t>Falta de claridad en el proceso de suscripción de acuerdos</t>
  </si>
  <si>
    <t xml:space="preserve">Clarificar en el procedimiento en las condiciones especiales, las alternativas de formalización de acuerdos para la formulación y entrega de los Planes Departamentales. </t>
  </si>
  <si>
    <t xml:space="preserve">Un (1) procedimiento ajustado  </t>
  </si>
  <si>
    <t xml:space="preserve">Vicepresidencia de Integración Productiva
Oficina de Planeación </t>
  </si>
  <si>
    <r>
      <rPr>
        <b/>
        <sz val="10"/>
        <color theme="1"/>
        <rFont val="Calibri"/>
        <family val="2"/>
        <scheme val="minor"/>
      </rPr>
      <t xml:space="preserve">2019: </t>
    </r>
    <r>
      <rPr>
        <sz val="10"/>
        <color theme="1"/>
        <rFont val="Calibri"/>
        <family val="2"/>
        <scheme val="minor"/>
      </rPr>
      <t xml:space="preserve">La Oficina de Control Interno observa la inclusión en el borrador de la tercera versión del procedimiento PR-PID-001 lo relacionado con el Acuerdo de Intención, los compromisos que el Acuerdo contempla y los compromisos que se contemplan en el marco del Pacto; no obstante, no se considera procedente determinar el cierre de la acción toda vez que el procedimiento no ha sido adoptado formalmente en el Sistema Integrado de Gestión.
</t>
    </r>
    <r>
      <rPr>
        <b/>
        <sz val="10"/>
        <color theme="1"/>
        <rFont val="Calibri"/>
        <family val="2"/>
        <scheme val="minor"/>
      </rPr>
      <t>2023</t>
    </r>
    <r>
      <rPr>
        <sz val="10"/>
        <color theme="1"/>
        <rFont val="Calibri"/>
        <family val="2"/>
        <scheme val="minor"/>
      </rPr>
      <t xml:space="preserve">: Se idnetificó dentro de la actualizacion del procedimiento  PR-PID-001 lo relacionado con el Acuerdo de Intención entre las ADR y las gobernaciones, razon por la cual se da cumplimiento a la accione propuesta. Evidencia: procedimiento PR-PID-001 5.3.1 Fase I. Alistamiento literal "b. Suscripción Manifiesto de Intención:"
</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</si>
  <si>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(dos (2)) se encuentran abiertas fuera de los términos de ejecución.</t>
    </r>
  </si>
  <si>
    <t>Incumplimiento de la Política de Administración del Riesgo adoptada por la Entidad, referente a la falta de identificación, análisis y valoración de riesgos de gestión del proceso y error en la valoración residual de los riesgos de corrupción</t>
  </si>
  <si>
    <t>Falta de coordinación con la Oficina de Planeación para culminar la elaboración del Mapa de Riesgos del proceso.</t>
  </si>
  <si>
    <t>Culminar el mapa de riesgos de gestión.</t>
  </si>
  <si>
    <t xml:space="preserve">Un (1) mapa de riesgos de gestión </t>
  </si>
  <si>
    <t>Oficina de Planeación
Vicepresidencia de Integración Productiva</t>
  </si>
  <si>
    <r>
      <rPr>
        <b/>
        <sz val="10"/>
        <color theme="1"/>
        <rFont val="Calibri"/>
        <family val="2"/>
        <scheme val="minor"/>
      </rPr>
      <t>2019:</t>
    </r>
    <r>
      <rPr>
        <sz val="10"/>
        <color theme="1"/>
        <rFont val="Calibri"/>
        <family val="2"/>
        <scheme val="minor"/>
      </rPr>
      <t xml:space="preserve"> Mediante correo electrónico del 14 de agosto de 2019, los responsables del proceso remitieron un (1) archivo Excel, el cual relaciona dos (2) riesgos de gestión; no obstante, en consulta realizada por la Oficina de Control Interno a ISOLUCION no se observó el mapa de riesgos de gestión del proceso ni mediante la activación del modulo "Riesgos DAFP", ni como documento externo.
</t>
    </r>
    <r>
      <rPr>
        <b/>
        <sz val="10"/>
        <color theme="1"/>
        <rFont val="Calibri"/>
        <family val="2"/>
        <scheme val="minor"/>
      </rPr>
      <t>2023:</t>
    </r>
    <r>
      <rPr>
        <sz val="10"/>
        <color theme="1"/>
        <rFont val="Calibri"/>
        <family val="2"/>
        <scheme val="minor"/>
      </rPr>
      <t xml:space="preserve"> Teniendo en cuenta que en la Auditoria que se llevo a cabo en 2023 se realizó una prueba con el fin de validar la formulacion de los riesgos de corrupcion y de gestion del proceso y como resultado no se deintificaron observaciones, se concluye que la accion se cumplio con efectividad.</t>
    </r>
  </si>
  <si>
    <t>Diligenciamiento inadecuado del mapa de riesgos.</t>
  </si>
  <si>
    <t>Revisar y ajustar las calificaciones erradas en el mapa de riesgos de corrupción.</t>
  </si>
  <si>
    <t>Un (1) mapa de riesgos de corrupción ajustado en su calificación</t>
  </si>
  <si>
    <t xml:space="preserve">Oficina de Planeación
Vicepresidencia de Integración Productiva </t>
  </si>
  <si>
    <r>
      <rPr>
        <b/>
        <sz val="10"/>
        <color theme="1"/>
        <rFont val="Calibri"/>
        <family val="2"/>
        <scheme val="minor"/>
      </rPr>
      <t>2019:</t>
    </r>
    <r>
      <rPr>
        <sz val="10"/>
        <color theme="1"/>
        <rFont val="Calibri"/>
        <family val="2"/>
        <scheme val="minor"/>
      </rPr>
      <t xml:space="preserve"> Si bien los responsables del proceso mediante correo electrónico del 14 de agosto de 2019 presentan una (1) matriz donde se relacionan dos (2) riesgos de gestión y uno (1) de corrupción asociados al proceso auditado donde se identifica que la situación observada en el Literal b del Reporte de Hallazgos N°. 5 fue subsanada; no obstante, en consulta adelantada por la Oficina de Control Interno a la matriz de riesgos publicada en ISOLUCION se evidenció que la situación no fue subsanada, por lo cual no se considera procedente determinar el cierre de la acción de mejoramiento.
</t>
    </r>
    <r>
      <rPr>
        <b/>
        <sz val="10"/>
        <color theme="1"/>
        <rFont val="Calibri"/>
        <family val="2"/>
        <scheme val="minor"/>
      </rPr>
      <t>2023:</t>
    </r>
    <r>
      <rPr>
        <sz val="10"/>
        <color theme="1"/>
        <rFont val="Calibri"/>
        <family val="2"/>
        <scheme val="minor"/>
      </rPr>
      <t xml:space="preserve"> Teniendo en cuenta que en la Auditoria que se llevo a cabo en 2023 se realizó una prueba con el fin de validar la formulacion de los riesgos de corrupcion y de gestion del proceso y como resultado no se deintificaron observaciones, se concluye que la accion se cumplio con efectividad.</t>
    </r>
  </si>
  <si>
    <t>Inconsistencias en la asociación de productos al proceso en el Plan de Acción Institucional (vigencia 2018), debido a la vinculación errada de productos que no pertenecían al proceso, como también, del que si era dueño y que fue asociado a otro proceso.</t>
  </si>
  <si>
    <t xml:space="preserve">Falta de verificación del cargue del Plan de Acción en ISOLUCIÓN por parte de los responsables del proceso </t>
  </si>
  <si>
    <t>Verificación con la OAP el cargue debido de la matriz de plan de acción vigencia 2019 en el aplicativo ISOLUCIÓN de las metas respectivas al proceso.</t>
  </si>
  <si>
    <t xml:space="preserve">Un (1) plan de acción verificado </t>
  </si>
  <si>
    <t>Vicepresidencia de Integración Productiva
Oficina de Planeación</t>
  </si>
  <si>
    <r>
      <rPr>
        <b/>
        <sz val="10"/>
        <color theme="1"/>
        <rFont val="Calibri"/>
        <family val="2"/>
        <scheme val="minor"/>
      </rPr>
      <t>2019:</t>
    </r>
    <r>
      <rPr>
        <sz val="10"/>
        <color theme="1"/>
        <rFont val="Calibri"/>
        <family val="2"/>
        <scheme val="minor"/>
      </rPr>
      <t xml:space="preserve"> En consulta realizada a ISOLUCION la Oficina de Control Interno observó el cargue de dos (2) indicadores bajo responsabilidad del proceso de "Estructuración de Planes Integrales de Desarrollo Agropecuario y Rural", lo anterior, conforme a lo establecido en el Plan de Acción Institucional, vigencia 2019.</t>
    </r>
  </si>
  <si>
    <r>
      <rPr>
        <b/>
        <sz val="10"/>
        <color theme="1"/>
        <rFont val="Calibri"/>
        <family val="2"/>
        <scheme val="minor"/>
      </rPr>
      <t xml:space="preserve">2019: </t>
    </r>
    <r>
      <rPr>
        <sz val="10"/>
        <color theme="1"/>
        <rFont val="Calibri"/>
        <family val="2"/>
        <scheme val="minor"/>
      </rPr>
      <t>La Oficina de Control Interno considera procedente determinar el cierre del hallazgo, toda vez que las acciones de mejoramiento propuesta fueron ejecutadas. Así mismo, se observó en ISOLUCION el reporte de los avances a junio de 2019 sin observaciones adicionales.</t>
    </r>
  </si>
  <si>
    <t>Falta de seguimiento a las metas periódicas establecidas en el Plan de Acción institucional.</t>
  </si>
  <si>
    <t xml:space="preserve">Definición y clarificación de hitos del Plan de Acción 2019. </t>
  </si>
  <si>
    <r>
      <rPr>
        <b/>
        <sz val="10"/>
        <color theme="1"/>
        <rFont val="Calibri"/>
        <family val="2"/>
        <scheme val="minor"/>
      </rPr>
      <t>2019:</t>
    </r>
    <r>
      <rPr>
        <sz val="10"/>
        <color theme="1"/>
        <rFont val="Calibri"/>
        <family val="2"/>
        <scheme val="minor"/>
      </rPr>
      <t xml:space="preserve"> a Oficina de Control Interno considera procedente determinar el cierre del hallazgo, toda vez que las acciones de mejoramiento propuesta fueron ejecutadas. Así mismo, se observó en ISOLUCION el reporte de los avances a junio de 2019 sin observaciones adicionales.</t>
    </r>
  </si>
  <si>
    <t>AUDITORÍA VIGENCIA 2023 (INFORME OCI-2023-013) Fortalecimiento a la Prestación del Servicio Público de Extensión Agropecuaria.</t>
  </si>
  <si>
    <t>Debilidades en la formulación de metas e indicadores de los PIDARET de los departamentos de Amazonas, Risaralda y Valle del Cauca</t>
  </si>
  <si>
    <t>Falta de análisis en la construcción de las metas y su correlación con los
indicadores propuestos y su periodicidad de cumplimiento.</t>
  </si>
  <si>
    <t>Revisión y propuesta de actualización o modificación de las metas e indicadores que se consideren, en función de las demandas y acuerdos alcanzados con los actores territoriales; una vez se encuentre constituida la Gerencia de los PIDARET en cada Departamento. Nota: Se pondrá a consideración de esta instancia dicha actualización</t>
  </si>
  <si>
    <t xml:space="preserve">Propuesta para al menos el 35% (10) de los PIDARET con Gerencia constituida que consideren solicitar actualización o modificación de metas e indicadores. </t>
  </si>
  <si>
    <t>Vicepresidencia de Integración Productiva - UTTs</t>
  </si>
  <si>
    <t>Falta de estandarización en la construcción de indicadores</t>
  </si>
  <si>
    <t>Actualización o modificación de metas e indicadores, de acuerdo con las metodologías establecidas a nivel nacional, teniendo en cuenta los que hayan considerado dicha actualización.</t>
  </si>
  <si>
    <t>100% de solicitudes de actualización o modificación de metas e indicadores realizadas</t>
  </si>
  <si>
    <t>Debilidades en la estructuración de Planes  Integrales de Desarrollo Agropecuario y Rural con enfoque Territorial, para las fases de alistamiento y diagnostico síntesis.</t>
  </si>
  <si>
    <t>No utilización de formatos establecidos en el procedimiento de estructuración de los PIDARET</t>
  </si>
  <si>
    <t>Formular el procedimiento y formatos relacionados con el modelo de implementación de los PIDARET aprobado por la Presidencia.</t>
  </si>
  <si>
    <t xml:space="preserve">Procedimiento de modelo de implementación de los PIDARET aprobado </t>
  </si>
  <si>
    <t>Vicepresidencia
de Integración
Productiva</t>
  </si>
  <si>
    <t>Falta de seguimiento y monitoreo al cumplimiento de los entregables de cada fase por parte de la ADR</t>
  </si>
  <si>
    <t xml:space="preserve">Establecer controles e instrumentos de seguimiento a los  avances logrados según los planes de trabajo definidos en la fase de implementación de los PIDARET </t>
  </si>
  <si>
    <t>Diseñar el instrumento de seguimiento para que sea aplicado a través de las gerencias de los PIDARET</t>
  </si>
  <si>
    <t>Incumplimiento en el reporte de los avances y cargue de las evidencias de las actividades programadas en el Plan de Acción Institucional 2023 e inconsistencias en la ejecución de los recursos del proyecto de inversión</t>
  </si>
  <si>
    <r>
      <rPr>
        <b/>
        <sz val="10"/>
        <color theme="1"/>
        <rFont val="Calibri"/>
        <family val="2"/>
        <scheme val="minor"/>
      </rPr>
      <t>RESPUESTA DEL AUDITADO</t>
    </r>
    <r>
      <rPr>
        <sz val="10"/>
        <color theme="1"/>
        <rFont val="Calibri"/>
        <family val="2"/>
        <scheme val="minor"/>
      </rPr>
      <t xml:space="preserve">: </t>
    </r>
    <r>
      <rPr>
        <u/>
        <sz val="10"/>
        <color theme="1"/>
        <rFont val="Calibri"/>
        <family val="2"/>
        <scheme val="minor"/>
      </rPr>
      <t>No Respondido</t>
    </r>
    <r>
      <rPr>
        <sz val="10"/>
        <color theme="1"/>
        <rFont val="Calibri"/>
        <family val="2"/>
        <scheme val="minor"/>
      </rPr>
      <t>.
Frente a la respuesta a este hallazgo, es importante mencionar que la Vicepresidencia de Integración Productiva como responsable del proceso auditado informó a través de correo electrónico que se adelantaran sesiones de trabajo con diferentes dependencias incluyendo la Presidencia, con el fin de dar respuesta al presente hallazgo. Por lo cual se recomienda, realizar las gestiones pertinentes y formular el plan de mejoramiento que permita atacar las causas que originaron las situaciones identificadas.</t>
    </r>
  </si>
  <si>
    <t>nexistencia de repositorio de información de los entregables de estructuración de los Planes Integrales de Desarrollo Agropecuario y Rural con enfoque Territorial PIDARET</t>
  </si>
  <si>
    <t>Falta de articulación entre la Vicepresidencia de Integración Productiva y la oficina de tecnologías de la información para la adecuada administración de la información de los PIDARET</t>
  </si>
  <si>
    <t>Desarrollar mesas técnicas para identificar y poner en marcha un plan de trabajo conjunto que permita resguardar la información de todo el proceso de PIDARET en los servidores de la Agencia de Desarrollo Rural.</t>
  </si>
  <si>
    <t xml:space="preserve">Plan de trabajo para resguardar la información de PIDARET. </t>
  </si>
  <si>
    <t xml:space="preserve">Vicepresidencia de
Integración Productiva Oficina de Tecnologías de Información. </t>
  </si>
  <si>
    <t>Dificultad en el proceso de seguimiento y monitorio periódico al cumplimiento de las metas y acciones estratégicas propuestas dentro del PIDARET, por la carencia de herramientas adecuadas de sistematización de los resultados de los 33 PIDARET</t>
  </si>
  <si>
    <t xml:space="preserve">Definir conjuntamente con la Oficina de Tecnologías de Información, la herramienta por medio de la cual se pueda sistematizar los PIDARET y realizar el respectivo seguimiento. </t>
  </si>
  <si>
    <t xml:space="preserve">Una herramienta de
sistematización y seguimiento diseñada. </t>
  </si>
  <si>
    <t xml:space="preserve">Resumen: </t>
  </si>
  <si>
    <t>ACCIONES  INFORME OCI-2023-13</t>
  </si>
  <si>
    <t xml:space="preserve">CUMPLIDA - EFECTIVA </t>
  </si>
  <si>
    <t>INCUMPLIDA . VENCIDA</t>
  </si>
  <si>
    <t>OCI-2020-022 Gestión de la Cartera generada con ocasión de la Prestación del Servicio Público de Adecuación de Tierras</t>
  </si>
  <si>
    <t>Gestión de la Cartera generada con ocasión de la Prestación del Servicio Público de Adecuación de Tierras</t>
  </si>
  <si>
    <t>Incumplimientos normativos y procedimentales en la generación y entrega de facturas a los usuarios</t>
  </si>
  <si>
    <r>
      <rPr>
        <b/>
        <sz val="12"/>
        <rFont val="Arial"/>
        <family val="2"/>
      </rPr>
      <t>Mediante memorando</t>
    </r>
    <r>
      <rPr>
        <sz val="12"/>
        <rFont val="Arial"/>
        <family val="2"/>
      </rPr>
      <t xml:space="preserve"> </t>
    </r>
    <r>
      <rPr>
        <b/>
        <sz val="12"/>
        <rFont val="Arial"/>
        <family val="2"/>
      </rPr>
      <t xml:space="preserve">20243000098473 </t>
    </r>
    <r>
      <rPr>
        <sz val="12"/>
        <rFont val="Arial"/>
        <family val="2"/>
      </rPr>
      <t>del 28 de noviembre de 2024 esta causa fue modificada, así: 
Fallas en la parametrización del sistema Dynamics que impiden la emisión y entrega oportuna de la facturación por la prestación del servicio público de adecuación de tierras</t>
    </r>
  </si>
  <si>
    <r>
      <rPr>
        <b/>
        <sz val="12"/>
        <rFont val="Arial"/>
        <family val="2"/>
      </rPr>
      <t>Mediante memorando 20243000098473</t>
    </r>
    <r>
      <rPr>
        <sz val="12"/>
        <rFont val="Arial"/>
        <family val="2"/>
      </rPr>
      <t xml:space="preserve"> del 28 de noviembre de 2024 esta acción fue modificada, así:  
1. Ajustar parametrización del Sistema Dynamics para la emisión de la facturación del servicio público de adecuación de tierras en los términos establecidos en la normatividad</t>
    </r>
  </si>
  <si>
    <r>
      <rPr>
        <b/>
        <sz val="12"/>
        <rFont val="Arial"/>
        <family val="2"/>
      </rPr>
      <t>Mediante memorando 20243000098473</t>
    </r>
    <r>
      <rPr>
        <sz val="12"/>
        <rFont val="Arial"/>
        <family val="2"/>
      </rPr>
      <t xml:space="preserve"> del 28 de noviembre de 2024 esta meta  fue modificada, así: 
2 ciclos de facturación emitidos de acuerdo con la normatividad establecida, soportado en 2 memorando remitidos a las Unidades Técnicas </t>
    </r>
  </si>
  <si>
    <t>Dirección de Adecuación de tierras</t>
  </si>
  <si>
    <r>
      <rPr>
        <b/>
        <sz val="12"/>
        <color theme="1"/>
        <rFont val="Arial"/>
        <family val="2"/>
      </rPr>
      <t>Seguimiento diciembre 2024:</t>
    </r>
    <r>
      <rPr>
        <sz val="12"/>
        <color theme="1"/>
        <rFont val="Arial"/>
        <family val="2"/>
      </rPr>
      <t xml:space="preserve"> Si bien la acción se encuentra en terminos, el proceso remitio la siguiente información para validación:
·Distrito de Monteria - Mocarí: 100 Fichas técnicas de viabilidad para la actualización del registro general de usuarios - RGU (F-ADT-065) 
· Dictrito La Doctrina: 100 Fichas técnicas de viabilidad para la actualización del registro general de usuarios - RGU (F-ADT-065) 
Sin emabrgo no se otorga avance teniendo en cuenta que la meta establece  2 memorando remitidos a las Unidades Técnicas de los ciclos de facturación emitidos por lo anterior se inta al proceso a verificar la correspondencia de la información cargada.</t>
    </r>
  </si>
  <si>
    <r>
      <rPr>
        <b/>
        <sz val="11"/>
        <color theme="1"/>
        <rFont val="Calibri"/>
        <family val="2"/>
        <scheme val="minor"/>
      </rPr>
      <t>Mediante memorando 20243000098473</t>
    </r>
    <r>
      <rPr>
        <sz val="11"/>
        <color theme="1"/>
        <rFont val="Calibri"/>
        <family val="2"/>
        <scheme val="minor"/>
      </rPr>
      <t xml:space="preserve"> del 28 de noviembre de 2024 esta causa fue modificada, así: 
Ausencia de seguimiento a la aplicación de las responsabilidades normativas y procedimentales relacionadas con la entrega de la facturación</t>
    </r>
  </si>
  <si>
    <r>
      <rPr>
        <b/>
        <sz val="12"/>
        <rFont val="Arial"/>
        <family val="2"/>
      </rPr>
      <t xml:space="preserve">Mediante memorando 20243000098473 </t>
    </r>
    <r>
      <rPr>
        <sz val="12"/>
        <rFont val="Arial"/>
        <family val="2"/>
      </rPr>
      <t>del 28 de noviembre de 2024 esta acción fue modificada, así: 
2. Realizar reporte bimestral del avance de la entrega de la facturación correspondiente a la
prestación del servicio público de adecuación de tierras de los Distritos Administrados por la Agencia para seguimiento de avances</t>
    </r>
  </si>
  <si>
    <r>
      <t xml:space="preserve">Mediante </t>
    </r>
    <r>
      <rPr>
        <b/>
        <sz val="12"/>
        <rFont val="Arial"/>
        <family val="2"/>
      </rPr>
      <t xml:space="preserve">memorando 20243000098473 </t>
    </r>
    <r>
      <rPr>
        <sz val="12"/>
        <rFont val="Arial"/>
        <family val="2"/>
      </rPr>
      <t xml:space="preserve">del 28 de noviembre de 2024 esta meta fue modificada, así: 
4 informes bimestrales (2
informes por unidad técnica territorial)
</t>
    </r>
  </si>
  <si>
    <t>Unidades Técnicas
Territoriales y
Dirección de
Adecuación de
Tierras</t>
  </si>
  <si>
    <t>Inconsistencias en el recaudo de la cartera por concepto de la prestación del servicio público de adecuación de tierras</t>
  </si>
  <si>
    <r>
      <t xml:space="preserve">Mediante </t>
    </r>
    <r>
      <rPr>
        <b/>
        <sz val="12"/>
        <rFont val="Arial"/>
        <family val="2"/>
      </rPr>
      <t>memorando 20243000098473</t>
    </r>
    <r>
      <rPr>
        <sz val="12"/>
        <rFont val="Arial"/>
        <family val="2"/>
      </rPr>
      <t xml:space="preserve"> del 28 de noviembre de 2024 esta causa fue modificada, así: 
Entrega inoportuna de la información de imputación de recaudos por concepto de la prestación del servicio público de adecuación de 
tierras  </t>
    </r>
  </si>
  <si>
    <r>
      <t xml:space="preserve">Mediante </t>
    </r>
    <r>
      <rPr>
        <b/>
        <sz val="12"/>
        <rFont val="Arial"/>
        <family val="2"/>
      </rPr>
      <t>memorando 20243000098473</t>
    </r>
    <r>
      <rPr>
        <sz val="12"/>
        <rFont val="Arial"/>
        <family val="2"/>
      </rPr>
      <t xml:space="preserve"> del 28 de noviembre de 2024 esta acción fue modificada, así: 
1. Remitir mensualmente mediante memorando a la Dirección Administrativa y Financiera el reporte e imputación de los recaudos por concepto del servicio público de adecuación de tierras </t>
    </r>
  </si>
  <si>
    <r>
      <t xml:space="preserve">Mediante </t>
    </r>
    <r>
      <rPr>
        <b/>
        <sz val="12"/>
        <rFont val="Arial"/>
        <family val="2"/>
      </rPr>
      <t>memorando 20243000098473</t>
    </r>
    <r>
      <rPr>
        <sz val="12"/>
        <rFont val="Arial"/>
        <family val="2"/>
      </rPr>
      <t xml:space="preserve"> del 28 de noviembre de 2024 esta meta fue modificada, así: 
6 memorandos </t>
    </r>
  </si>
  <si>
    <t>Dirección de Adecuación de Tierras</t>
  </si>
  <si>
    <r>
      <rPr>
        <b/>
        <sz val="12"/>
        <color theme="1"/>
        <rFont val="Arial"/>
        <family val="2"/>
      </rPr>
      <t>Seguimiento 2024</t>
    </r>
    <r>
      <rPr>
        <sz val="12"/>
        <color theme="1"/>
        <rFont val="Arial"/>
        <family val="2"/>
      </rPr>
      <t>: No se remitio información de cumplimiento para verificación de acción y meta propuesta, por o anterior no se otorga avance cuantitativo y se mantiene la acción como incumplida vencida.</t>
    </r>
  </si>
  <si>
    <r>
      <rPr>
        <b/>
        <sz val="12"/>
        <color theme="1"/>
        <rFont val="Arial"/>
        <family val="2"/>
      </rPr>
      <t>Seguimiento Diciembre 2024:</t>
    </r>
    <r>
      <rPr>
        <sz val="12"/>
        <color theme="1"/>
        <rFont val="Arial"/>
        <family val="2"/>
      </rPr>
      <t xml:space="preserve"> Teniendo en cuenta que no se tiene avance en el cumplimiento de las acciones y metas propuesta eeste hallazgo continuará abierto hasta e cumplimiento de las mismas.</t>
    </r>
  </si>
  <si>
    <r>
      <t xml:space="preserve">Mediante </t>
    </r>
    <r>
      <rPr>
        <b/>
        <sz val="12"/>
        <rFont val="Arial"/>
        <family val="2"/>
      </rPr>
      <t xml:space="preserve">memorando 20243000098473 </t>
    </r>
    <r>
      <rPr>
        <sz val="12"/>
        <rFont val="Arial"/>
        <family val="2"/>
      </rPr>
      <t xml:space="preserve">del 28 de noviembre de 2024 esta causa fue modificada, así: 
Falta de conciliación entre Tesorería y Grupo de Cartera  </t>
    </r>
  </si>
  <si>
    <r>
      <t xml:space="preserve">Mediante </t>
    </r>
    <r>
      <rPr>
        <b/>
        <sz val="12"/>
        <rFont val="Arial"/>
        <family val="2"/>
      </rPr>
      <t>memorando 20243000098473</t>
    </r>
    <r>
      <rPr>
        <sz val="12"/>
        <rFont val="Arial"/>
        <family val="2"/>
      </rPr>
      <t xml:space="preserve"> del 28 de noviembre de 2024 esta acción fue modificada, así: 
2. Realizar conciliación 
mensual entre Tesorería y 
Cartera de los recaudos 
recibidos y los saldos para los 
Distritos de Adecuación de 
Tierras Administrados por la 
ADR </t>
    </r>
  </si>
  <si>
    <t xml:space="preserve">Mediante memorando 20243000098473 del 28 de noviembre de 2024 esta meta fue modificada, así: 
12 actas de conciliación </t>
  </si>
  <si>
    <t xml:space="preserve">Tesorería y Cartera </t>
  </si>
  <si>
    <t>Ausencia de gestiones de cobro en los Distritos de Adecuación de Tierras 
administrados por la Entidad</t>
  </si>
  <si>
    <r>
      <t xml:space="preserve">Mediante </t>
    </r>
    <r>
      <rPr>
        <b/>
        <sz val="12"/>
        <rFont val="Arial"/>
        <family val="2"/>
      </rPr>
      <t>memorando 20243000098473</t>
    </r>
    <r>
      <rPr>
        <sz val="12"/>
        <rFont val="Arial"/>
        <family val="2"/>
      </rPr>
      <t xml:space="preserve"> del 28 de noviembre de 2024 esta causa fue modificada, así: 
Registro General de Usuarios (RGU)  desactualizado.</t>
    </r>
  </si>
  <si>
    <r>
      <rPr>
        <b/>
        <sz val="12"/>
        <rFont val="Arial"/>
        <family val="2"/>
      </rPr>
      <t>Mediante memorando 20243000098473</t>
    </r>
    <r>
      <rPr>
        <sz val="12"/>
        <rFont val="Arial"/>
        <family val="2"/>
      </rPr>
      <t xml:space="preserve"> del 28 de noviembre de 2024 esta acción fue modificada, así: 
1. Actualizar el RGU, para tener conocimiento del cliente  </t>
    </r>
  </si>
  <si>
    <r>
      <t xml:space="preserve">Mediante </t>
    </r>
    <r>
      <rPr>
        <b/>
        <sz val="12"/>
        <rFont val="Arial"/>
        <family val="2"/>
      </rPr>
      <t xml:space="preserve">memorando 20243000098473 </t>
    </r>
    <r>
      <rPr>
        <sz val="12"/>
        <rFont val="Arial"/>
        <family val="2"/>
      </rPr>
      <t xml:space="preserve">del 28 de noviembre de 2024 esta meta fue modificada, así: 
RGU actualizado de la Doctrina y Montería </t>
    </r>
  </si>
  <si>
    <t xml:space="preserve">Dirección de Adecuación de Tierras </t>
  </si>
  <si>
    <r>
      <t xml:space="preserve">Mediante </t>
    </r>
    <r>
      <rPr>
        <b/>
        <sz val="12"/>
        <rFont val="Arial"/>
        <family val="2"/>
      </rPr>
      <t>memorando 20243000098473</t>
    </r>
    <r>
      <rPr>
        <sz val="12"/>
        <rFont val="Arial"/>
        <family val="2"/>
      </rPr>
      <t xml:space="preserve"> del 28 de noviembre de 2024 esta causa fue modificada, así: 
Falta de identificación e individualización por parte de las Unidades Técnicas Territoriales de 
las obligaciones vencidas por la prestación del servicio público de adecuación de tierras de aquellos 
predios/usuarios que cuentan con los requisitos establecidos en la normatividad interna de la Agencia para el inicio del proceso administrativo de cobro coactivo 
correspondiente a los Distritos Administrados por la ADR</t>
    </r>
  </si>
  <si>
    <r>
      <t xml:space="preserve">Mediante </t>
    </r>
    <r>
      <rPr>
        <b/>
        <sz val="12"/>
        <rFont val="Arial"/>
        <family val="2"/>
      </rPr>
      <t>memorando 20243000098473</t>
    </r>
    <r>
      <rPr>
        <sz val="12"/>
        <rFont val="Arial"/>
        <family val="2"/>
      </rPr>
      <t xml:space="preserve"> del 28 de noviembre de 2024 esta acción fue modificada, así: 
2. Identificar e Individualizar las obligaciones de personas jurídicas derivadas de la prestación del servicio 
público de adecuación de tierras que cumplan los requisitos para el inicio de cobro coactivo para su gestión oportuna de los Distritos Administrados directamente por la ADR </t>
    </r>
  </si>
  <si>
    <r>
      <t>Mediante m</t>
    </r>
    <r>
      <rPr>
        <b/>
        <sz val="12"/>
        <rFont val="Arial"/>
        <family val="2"/>
      </rPr>
      <t>emorando 20243000098473</t>
    </r>
    <r>
      <rPr>
        <sz val="12"/>
        <rFont val="Arial"/>
        <family val="2"/>
      </rPr>
      <t xml:space="preserve"> del 28 de noviembre de 2024 esta meta fue modificada, así: 
Reporte Bimestral con avances de gestión de 
obligaciones relacionadas</t>
    </r>
  </si>
  <si>
    <t xml:space="preserve">Unidades Técnicas 
Territoriales y Dirección de Adecuación de 
Tierras </t>
  </si>
  <si>
    <t>Incumplimientos normativos y procedimentales en el proceso de cobro coactivo</t>
  </si>
  <si>
    <t>1. Realizar seguimiento cuatrimestral a través de mesas de trabajo y la solicitud de informes al interior de la oficina y a las UTT que tengan a cargo la gestión de la cartera, respecto de la gestión adelantada</t>
  </si>
  <si>
    <t>Tres (3) seguimientos</t>
  </si>
  <si>
    <t>Jefe de la Oficina Jurídica  </t>
  </si>
  <si>
    <t>01-sep-2020 </t>
  </si>
  <si>
    <t xml:space="preserve"> 31-dic-2021 </t>
  </si>
  <si>
    <t>27/04/2021
29/06/2023
23/12/2024</t>
  </si>
  <si>
    <t>Ariana Isabel Gómez Orozco
Angie Milena Abella González
Maicol Zipamocha</t>
  </si>
  <si>
    <r>
      <rPr>
        <b/>
        <sz val="12"/>
        <color theme="1"/>
        <rFont val="Arial"/>
        <family val="2"/>
      </rPr>
      <t>Seguimiento abril 2021:</t>
    </r>
    <r>
      <rPr>
        <sz val="12"/>
        <color theme="1"/>
        <rFont val="Arial"/>
        <family val="2"/>
      </rPr>
      <t xml:space="preserve">
El 18 de marzo la Oficina Jurídica, solicitó información a las UTT y a las Asociaciones
Los responsables del proceso suministraron soporte de los siguientes correos electrónicos:
• 21/10/2020: correo de Asoriofrio de asunto “PROYECTO PARA PRESENTACION DE PAZ Y SALVO MP COBRO COACTIVO” (Relación Usuarios con Mandamientos de Pago para Paz y Salvo por radicar Corte Agosto 2020).
• 09/03/2021 correo remitido a Asotucurinca de asunto “SOLICITUD RELACIÓN DETALLADAS DE VALORES.”
• 17/03/2021 correos remitidos a  Asoriofrio, Asorut, La Doctrina y Montería con los cuales se solicitaron relaciones detalladas de valores de algunos predios..  
</t>
    </r>
    <r>
      <rPr>
        <b/>
        <sz val="12"/>
        <color theme="1"/>
        <rFont val="Arial"/>
        <family val="2"/>
      </rPr>
      <t>Seguimiento junio 2023:</t>
    </r>
    <r>
      <rPr>
        <sz val="12"/>
        <color theme="1"/>
        <rFont val="Arial"/>
        <family val="2"/>
      </rPr>
      <t xml:space="preserve">
No se reportan avances por parte de los responsables del proceso
</t>
    </r>
    <r>
      <rPr>
        <b/>
        <sz val="12"/>
        <color theme="1"/>
        <rFont val="Arial"/>
        <family val="2"/>
      </rPr>
      <t xml:space="preserve">Seguimiento diciembre 2024: 
</t>
    </r>
    <r>
      <rPr>
        <sz val="12"/>
        <color theme="1"/>
        <rFont val="Arial"/>
        <family val="2"/>
      </rPr>
      <t xml:space="preserve">Para dar cumplimiento a la acción propuesta la Oficina Jurídica remitió: 
- Archivo excel denominado Base Cobro Coactivo Seguimiento con información del I, II y III cuatrimestre de la vigencia 2024 en la cual se identifican campos como información de la obligación, información del deudor principal, validaciones y resultado de dichas validaciones. 
- Archivo Excel con la ifnormación de los procesos de cobro coativo finalizados. </t>
    </r>
    <r>
      <rPr>
        <b/>
        <sz val="12"/>
        <color theme="1"/>
        <rFont val="Arial"/>
        <family val="2"/>
      </rPr>
      <t xml:space="preserve">
</t>
    </r>
    <r>
      <rPr>
        <sz val="12"/>
        <color theme="1"/>
        <rFont val="Arial"/>
        <family val="2"/>
      </rPr>
      <t xml:space="preserve">
Teniendo en cuenta que la acción se propuso como </t>
    </r>
    <r>
      <rPr>
        <i/>
        <sz val="12"/>
        <color theme="1"/>
        <rFont val="Arial"/>
        <family val="2"/>
      </rPr>
      <t xml:space="preserve">"Realizar seguimiento cuatrimestral a través de mesas de trabajo y la solicitud de informes al interior de la oficina y a las UTT que tengan a cargo la gestión de la cartera, respecto de la gestión adelantada" </t>
    </r>
    <r>
      <rPr>
        <sz val="12"/>
        <color theme="1"/>
        <rFont val="Arial"/>
        <family val="2"/>
      </rPr>
      <t xml:space="preserve"> y meta </t>
    </r>
    <r>
      <rPr>
        <i/>
        <sz val="12"/>
        <color theme="1"/>
        <rFont val="Arial"/>
        <family val="2"/>
      </rPr>
      <t xml:space="preserve">"Tres (3) seguimientos" </t>
    </r>
    <r>
      <rPr>
        <sz val="12"/>
        <color theme="1"/>
        <rFont val="Arial"/>
        <family val="2"/>
      </rPr>
      <t xml:space="preserve"> esta Oficina considera que la información remitida da cumplimiento a lo propuesto. </t>
    </r>
  </si>
  <si>
    <r>
      <t xml:space="preserve">Seguimiento diciembre 2024: 
</t>
    </r>
    <r>
      <rPr>
        <sz val="12"/>
        <color theme="1"/>
        <rFont val="Arial"/>
        <family val="2"/>
      </rPr>
      <t>Teniendo en cuenta que únicamente cuatro (4) de las ocho (8) acciones propuestas para el presente hallazgo denominado "Incumplimientos normativos y procedimentales en el proceso de cobro coactivo" han sido cumplidas,</t>
    </r>
    <r>
      <rPr>
        <i/>
        <sz val="12"/>
        <color theme="1"/>
        <rFont val="Arial"/>
        <family val="2"/>
      </rPr>
      <t xml:space="preserve"> </t>
    </r>
    <r>
      <rPr>
        <sz val="12"/>
        <color theme="1"/>
        <rFont val="Arial"/>
        <family val="2"/>
      </rPr>
      <t xml:space="preserve">la Oficina de Control Interno recomienda a la Oficina Jurídica evaluar la posibilidad de reformular el plan de mejoramiento propuesto de acuerdo con la realidad operativa y los controles que en la actualidad se estan implementando, de igual manera enfatiza sobre la importancia de generar planes de mejoramiento con una o dos acciones que ataquen las causas del hallazgo y que demuestren efectividad por si mismas. </t>
    </r>
    <r>
      <rPr>
        <b/>
        <sz val="12"/>
        <color theme="1"/>
        <rFont val="Arial"/>
        <family val="2"/>
      </rPr>
      <t xml:space="preserve">
</t>
    </r>
    <r>
      <rPr>
        <sz val="12"/>
        <color theme="1"/>
        <rFont val="Arial"/>
        <family val="2"/>
      </rPr>
      <t xml:space="preserve">Se recuerda que en caso de reformulación, esta debe realizarse mediante memorando dirigido al Jefe de la Oficina de Control Interno indicando número de informe, hallazgo, acción y motivo por el cual se realiza el cambio. </t>
    </r>
  </si>
  <si>
    <t>Insuficiencia de personal asignado a la gestión de cobro coactivo.</t>
  </si>
  <si>
    <t>2. Solicitar los recursos para contratar personal para cobro coactivo.</t>
  </si>
  <si>
    <t>Una (1) solicitud de recursos a la Vicepresidencia de Integración Productiva</t>
  </si>
  <si>
    <t>Jefe Oficina Jurídica  </t>
  </si>
  <si>
    <r>
      <rPr>
        <b/>
        <sz val="12"/>
        <color theme="1"/>
        <rFont val="Arial"/>
        <family val="2"/>
      </rPr>
      <t>Seguimiento abril 2021:</t>
    </r>
    <r>
      <rPr>
        <sz val="12"/>
        <color theme="1"/>
        <rFont val="Arial"/>
        <family val="2"/>
      </rPr>
      <t xml:space="preserve">
Teniendo en cuenta que los procesos de cobro coactivo se encuentran suspendidos en virtud de la Resolución 120 de fecha 14 de abril de  2020, la OJ ha desarrollado las actividades de cobro coactivo con los dos servidores de planta, que tiene asignadas estas funciones.  
</t>
    </r>
    <r>
      <rPr>
        <b/>
        <sz val="12"/>
        <color theme="1"/>
        <rFont val="Arial"/>
        <family val="2"/>
      </rPr>
      <t xml:space="preserve">Seguimiento junio 2023: 
</t>
    </r>
    <r>
      <rPr>
        <sz val="12"/>
        <color theme="1"/>
        <rFont val="Arial"/>
        <family val="2"/>
      </rPr>
      <t xml:space="preserve">
No se reportan avances por parte de los responsables del proceso
</t>
    </r>
    <r>
      <rPr>
        <b/>
        <sz val="12"/>
        <color theme="1"/>
        <rFont val="Arial"/>
        <family val="2"/>
      </rPr>
      <t xml:space="preserve">Seguimiento diciembre 2024: 
</t>
    </r>
    <r>
      <rPr>
        <sz val="12"/>
        <color theme="1"/>
        <rFont val="Arial"/>
        <family val="2"/>
      </rPr>
      <t xml:space="preserve">Para dar cumplimiento a la acción propuesta la Oficina Jurídica remitió: 
-Correo electrónico del 4 de diciembre de 2024 con asunto </t>
    </r>
    <r>
      <rPr>
        <i/>
        <sz val="12"/>
        <color theme="1"/>
        <rFont val="Arial"/>
        <family val="2"/>
      </rPr>
      <t>"Necesidades contratación Oficina Jurpidica 2025" 
-</t>
    </r>
    <r>
      <rPr>
        <sz val="12"/>
        <color theme="1"/>
        <rFont val="Arial"/>
        <family val="2"/>
      </rPr>
      <t xml:space="preserve">Matriz Necesidades Oficina Jurídica donde se desagregan por valores lo requerido para ejecutar los objetivos planteados para el 2025. 
Teniendo en cuenta la acción propuesta planteada como </t>
    </r>
    <r>
      <rPr>
        <i/>
        <sz val="12"/>
        <color theme="1"/>
        <rFont val="Arial"/>
        <family val="2"/>
      </rPr>
      <t xml:space="preserve">"Solicitar los recursos para contratar personal para cobro coactivo." </t>
    </r>
    <r>
      <rPr>
        <sz val="12"/>
        <color theme="1"/>
        <rFont val="Arial"/>
        <family val="2"/>
      </rPr>
      <t xml:space="preserve">y la respectiva meta, esta Oficina considera que los soportes entregados dan cumplimiento a la misma. </t>
    </r>
  </si>
  <si>
    <t>3. En caso de contar con los recursos, adelantar las gestiones pertinentes para contratar el personal que apoye el trámite de los procesos de cobro coactivo.</t>
  </si>
  <si>
    <t xml:space="preserve">Contratos suscritos </t>
  </si>
  <si>
    <t>Personal designado por la Jefe de la Oficina Jurídica para adelantar el trámite</t>
  </si>
  <si>
    <r>
      <rPr>
        <b/>
        <sz val="12"/>
        <color theme="1"/>
        <rFont val="Arial"/>
        <family val="2"/>
      </rPr>
      <t>Seguimiento abril 2021:.</t>
    </r>
    <r>
      <rPr>
        <sz val="12"/>
        <color theme="1"/>
        <rFont val="Arial"/>
        <family val="2"/>
      </rPr>
      <t xml:space="preserve">
Teniendo en cuenta que los procesos de cobro coactivose encuentran suspendidos en virtud de la Resolución 120 de fecha 14 de abril de  2020, la OJ ha desarrollado las actividades de cobro coactivo con los dos servidores de planta, que tiene asignadas estas funciones.  
</t>
    </r>
    <r>
      <rPr>
        <b/>
        <sz val="12"/>
        <color theme="1"/>
        <rFont val="Arial"/>
        <family val="2"/>
      </rPr>
      <t xml:space="preserve">Seguimiento junio 2023: 
</t>
    </r>
    <r>
      <rPr>
        <sz val="12"/>
        <color theme="1"/>
        <rFont val="Arial"/>
        <family val="2"/>
      </rPr>
      <t xml:space="preserve">No se reportan avances por parte de los responsables del proceso
</t>
    </r>
    <r>
      <rPr>
        <b/>
        <sz val="12"/>
        <color theme="1"/>
        <rFont val="Arial"/>
        <family val="2"/>
      </rPr>
      <t xml:space="preserve">Seguimiento diciembre 2024: </t>
    </r>
    <r>
      <rPr>
        <sz val="12"/>
        <color theme="1"/>
        <rFont val="Arial"/>
        <family val="2"/>
      </rPr>
      <t xml:space="preserve">
No se reportaron avances para la presente acción, por lo que desde la OCI se recomienda validar la aplicabilidad de esta acción, con el fin de identificar y aterrizar a la realidad operativa acciones que permitan contrarestar las causas de la suscripción del hallazgo. </t>
    </r>
  </si>
  <si>
    <t>Retrasos en la notificación de las diferentes actuaciones del proceso dada la limitación para identificar la dirección de predios de los deudores por ubicarse en áreas rurales.</t>
  </si>
  <si>
    <t>4. Identificar en las comunicaciones de notificación con corte a 31 de diciembre de 2019 las causas por las cuales no ha sido posible su entrega al deudor (rechazadas, reusadas, predio urbanizado, etc.)</t>
  </si>
  <si>
    <t xml:space="preserve">Documento de identificación de comunicaciones </t>
  </si>
  <si>
    <t>Abogado de Cobro Coactivo designado por la Jefe de la Oficina Jurídica  </t>
  </si>
  <si>
    <t> 01-sep-2020</t>
  </si>
  <si>
    <t>Ariana Isabel Gómez Orozco
Angie Milena Abella González</t>
  </si>
  <si>
    <t>Se realizó un inventario de las comunicaciones de notificación con corte a 31 de diciembre de 2019 en el que se identificaron  las causales, (rechazadas, reusadas, predio urbanizado, etc.)</t>
  </si>
  <si>
    <t>5. Informar a la Dirección de Adecuación de Tierras (DAT) de la VIP los predios a los cuales no fue posible notificar porque no fueron ubicados con el fin de que se adelante las gestiones para que se actualice el RGU.</t>
  </si>
  <si>
    <t>Un (1) memorando con la información identificada</t>
  </si>
  <si>
    <r>
      <rPr>
        <b/>
        <sz val="12"/>
        <color theme="1"/>
        <rFont val="Arial"/>
        <family val="2"/>
      </rPr>
      <t>Seguimiento abril 2021:</t>
    </r>
    <r>
      <rPr>
        <sz val="12"/>
        <color theme="1"/>
        <rFont val="Arial"/>
        <family val="2"/>
      </rPr>
      <t xml:space="preserve">
Esta acción no se ha realizado, teniendo en cuenta que la OJ, esta adelantando mesas de trabajo con la DAT con el fin de adelantar gestiones para la actualización del RGU de los Distritos de Adecuación de Tierras.
</t>
    </r>
    <r>
      <rPr>
        <b/>
        <sz val="12"/>
        <color theme="1"/>
        <rFont val="Arial"/>
        <family val="2"/>
      </rPr>
      <t xml:space="preserve">Seguimiento junio 2023: </t>
    </r>
    <r>
      <rPr>
        <sz val="12"/>
        <color theme="1"/>
        <rFont val="Arial"/>
        <family val="2"/>
      </rPr>
      <t xml:space="preserve">
No se reportan avances por parte de los responsables del proceso 
</t>
    </r>
    <r>
      <rPr>
        <b/>
        <sz val="12"/>
        <color theme="1"/>
        <rFont val="Arial"/>
        <family val="2"/>
      </rPr>
      <t>Seguimiento diciembre 2024:</t>
    </r>
    <r>
      <rPr>
        <sz val="12"/>
        <color theme="1"/>
        <rFont val="Arial"/>
        <family val="2"/>
      </rPr>
      <t xml:space="preserve">
Desde la Oficina Jurídica se indica </t>
    </r>
    <r>
      <rPr>
        <i/>
        <sz val="12"/>
        <color theme="1"/>
        <rFont val="Arial"/>
        <family val="2"/>
      </rPr>
      <t xml:space="preserve">"En el informe cuatrimestral de seguimiento, se evidencia las devoluciones de solicitudes de inicio de proceso en razón a la desactualización del RGU especificamente en la identificación de los predios." </t>
    </r>
    <r>
      <rPr>
        <sz val="12"/>
        <color theme="1"/>
        <rFont val="Arial"/>
        <family val="2"/>
      </rPr>
      <t>si bien esta oficina identificó los seguimientos descritos en la acción 1, lo indicado se considera no cumple con la acción propuesta denominada "</t>
    </r>
    <r>
      <rPr>
        <u/>
        <sz val="12"/>
        <color theme="1"/>
        <rFont val="Arial"/>
        <family val="2"/>
      </rPr>
      <t>Informar</t>
    </r>
    <r>
      <rPr>
        <sz val="12"/>
        <color theme="1"/>
        <rFont val="Arial"/>
        <family val="2"/>
      </rPr>
      <t xml:space="preserve"> a la Dirección de Adecuación de Tierras (DAT) de la VIP los predios a los cuales no fue posible notificar porque no fueron ubicados con el fin de que se adelante las gestiones para que se actualice el RGU." (Subrayado fuera de texto) y la meta planteada como </t>
    </r>
    <r>
      <rPr>
        <i/>
        <sz val="12"/>
        <color theme="1"/>
        <rFont val="Arial"/>
        <family val="2"/>
      </rPr>
      <t xml:space="preserve">"Un (1) memorando con la información identificada" </t>
    </r>
    <r>
      <rPr>
        <sz val="12"/>
        <color theme="1"/>
        <rFont val="Arial"/>
        <family val="2"/>
      </rPr>
      <t xml:space="preserve">por lo que la acción será determinada como incumplida - vencida teniendo en cuenta el plazo de aplicación para esta. </t>
    </r>
  </si>
  <si>
    <t xml:space="preserve">Falta de ejecución de las medidas cautelares de secuestro de bienes inmuebles. </t>
  </si>
  <si>
    <t>6. Solicitar la inclusión de recursos en el anteproyecto del 2022, para adelantar las actividades de secuestro de los bienes embargados.</t>
  </si>
  <si>
    <t xml:space="preserve">Una (1) solicitud de inclusión de  recursos </t>
  </si>
  <si>
    <t>Jefe de Oficina Jurídica  </t>
  </si>
  <si>
    <r>
      <rPr>
        <b/>
        <sz val="12"/>
        <color theme="1"/>
        <rFont val="Arial"/>
        <family val="2"/>
      </rPr>
      <t>Seguimiento abril 2021:</t>
    </r>
    <r>
      <rPr>
        <sz val="12"/>
        <color theme="1"/>
        <rFont val="Arial"/>
        <family val="2"/>
      </rPr>
      <t xml:space="preserve">
Teniendo en cuenta que los procesos de cobro coactivo se encuentran suspendidos y la entrada en vigencia de la Ley 2071 de 2020, la OJ no solicitó la inclusión de recursos para la materialización de medidas cautelares. 
</t>
    </r>
    <r>
      <rPr>
        <b/>
        <sz val="12"/>
        <color theme="1"/>
        <rFont val="Arial"/>
        <family val="2"/>
      </rPr>
      <t xml:space="preserve">Seguimiento junio 2023:
</t>
    </r>
    <r>
      <rPr>
        <sz val="12"/>
        <color theme="1"/>
        <rFont val="Arial"/>
        <family val="2"/>
      </rPr>
      <t xml:space="preserve">No se reportan avances por parte de los responsables del proceso
</t>
    </r>
    <r>
      <rPr>
        <b/>
        <sz val="12"/>
        <color theme="1"/>
        <rFont val="Arial"/>
        <family val="2"/>
      </rPr>
      <t xml:space="preserve">Seguimiento diciembre 2024: 
</t>
    </r>
    <r>
      <rPr>
        <sz val="12"/>
        <color theme="1"/>
        <rFont val="Arial"/>
        <family val="2"/>
      </rPr>
      <t xml:space="preserve">La Oficina Jurídica indicó </t>
    </r>
    <r>
      <rPr>
        <i/>
        <sz val="12"/>
        <color theme="1"/>
        <rFont val="Arial"/>
        <family val="2"/>
      </rPr>
      <t xml:space="preserve">"Teniendo en cuenta lo establecido por la Ley 2071 de 2020, respecto del  saneamiento de cartera de los Distritos de Adecuación de Tierras de propiedad de la Agencia, la Oficina Jurídica para la vigencia 2022, adelantó la validación a los procesos de cobro, estableciendo que no era viable la materialización de medida cautelar de secuestro sobre los predios que contaban con embargo." </t>
    </r>
    <r>
      <rPr>
        <sz val="12"/>
        <color theme="1"/>
        <rFont val="Arial"/>
        <family val="2"/>
      </rPr>
      <t xml:space="preserve">por lo que, desde esta Oficina se recomienda validar la funcionalidad de la acción propuesta y buscar su reformulación en el entendido de llevarlo a la realidad operativa de la misma. Razón por la cual, la acción se categorizará en incumplida - vencida. </t>
    </r>
  </si>
  <si>
    <t xml:space="preserve">Inobservancia de la competencia de decretar la prescripción de oficio tan pronto ocurra el hecho. </t>
  </si>
  <si>
    <t>7. Presentar ante el Comité de Cartera los casos identificados en el marco de la auditoría en los que operó la prescripción.</t>
  </si>
  <si>
    <t>Presentar ante el Comité de Cartera casos para prescripción de oficio</t>
  </si>
  <si>
    <r>
      <rPr>
        <b/>
        <sz val="12"/>
        <color theme="1"/>
        <rFont val="Arial"/>
        <family val="2"/>
      </rPr>
      <t>Seguimiento abril 2021:</t>
    </r>
    <r>
      <rPr>
        <sz val="12"/>
        <color theme="1"/>
        <rFont val="Arial"/>
        <family val="2"/>
      </rPr>
      <t xml:space="preserve">
En el marco de la auditoría no se encontraron casos en los que haya operado la prescripción, dada la suspensión de términos ordenada por la Resolución No 120 de fecha 14 de abril de 2020. 
</t>
    </r>
    <r>
      <rPr>
        <b/>
        <sz val="12"/>
        <color theme="1"/>
        <rFont val="Arial"/>
        <family val="2"/>
      </rPr>
      <t xml:space="preserve">Seguimiento junio 2023: 
</t>
    </r>
    <r>
      <rPr>
        <sz val="12"/>
        <color theme="1"/>
        <rFont val="Arial"/>
        <family val="2"/>
      </rPr>
      <t xml:space="preserve">No se reportan avances por parte de los responsables del proceso
</t>
    </r>
    <r>
      <rPr>
        <b/>
        <sz val="12"/>
        <color theme="1"/>
        <rFont val="Arial"/>
        <family val="2"/>
      </rPr>
      <t xml:space="preserve">Seguimiento diciembre 2024: </t>
    </r>
    <r>
      <rPr>
        <sz val="12"/>
        <color theme="1"/>
        <rFont val="Arial"/>
        <family val="2"/>
      </rPr>
      <t xml:space="preserve">
La Oficina Jurídica indicó: "</t>
    </r>
    <r>
      <rPr>
        <i/>
        <sz val="12"/>
        <color theme="1"/>
        <rFont val="Arial"/>
        <family val="2"/>
      </rPr>
      <t xml:space="preserve">Esta actividad fue suplida, por la aplicación del saneamiento de la cartera ordenada por la Ley 2071 de 2021 a los Distritos de Adecuación de Tierras de propiedad de la Agencia." </t>
    </r>
    <r>
      <rPr>
        <sz val="12"/>
        <color theme="1"/>
        <rFont val="Arial"/>
        <family val="2"/>
      </rPr>
      <t xml:space="preserve">, por lo que desde la Oficina de Control Interno se recomienda se reformule la acción en el sentido de lo manifestado, ya que, dicha afirmación no completa el cumplimiento de lo propuesto la acción clasificará como incumplida - vencida. </t>
    </r>
    <r>
      <rPr>
        <i/>
        <sz val="12"/>
        <color theme="1"/>
        <rFont val="Arial"/>
        <family val="2"/>
      </rPr>
      <t xml:space="preserve"> </t>
    </r>
  </si>
  <si>
    <t xml:space="preserve">Desactualización del Reglamento interno de Recaudo de Cartera </t>
  </si>
  <si>
    <t>8. Informar al Grupo de Cartera de la VIP aquellos aspectos que se deben modificar del Reglamento de Recaudo de Cartera, en relación con cobro coactivo que se ajuste a la normativa vigente.</t>
  </si>
  <si>
    <t xml:space="preserve">Una (1) solicitud de actualización </t>
  </si>
  <si>
    <t xml:space="preserve">Se solicitó la actualización del Reglamento de Recaudo de Cartera, mediante memorando radicado No. 20202100042193 de fecha 31 de diciembre de 2020. </t>
  </si>
  <si>
    <t>Diferencias en la información registrada en los Estados Financierosde la Entidad relacionadacon las cuentas por cobrar por la Prestación del Servicio Público de Adecuación de Tierras de los distritos administrados por la Agencia de Desarrollo Rural</t>
  </si>
  <si>
    <r>
      <t xml:space="preserve">Mediante </t>
    </r>
    <r>
      <rPr>
        <b/>
        <sz val="12"/>
        <rFont val="Arial"/>
        <family val="2"/>
      </rPr>
      <t>memorando 20243000098473</t>
    </r>
    <r>
      <rPr>
        <sz val="12"/>
        <rFont val="Arial"/>
        <family val="2"/>
      </rPr>
      <t xml:space="preserve"> del 28 de noviembre de 2024 esta causa fue modificada, así: 
Falta de conciliación entre Contabilidad y Cartera de las obligaciones de la cartera misional </t>
    </r>
  </si>
  <si>
    <r>
      <t xml:space="preserve">Mediante </t>
    </r>
    <r>
      <rPr>
        <b/>
        <sz val="12"/>
        <rFont val="Arial"/>
        <family val="2"/>
      </rPr>
      <t>memorando 20243000098473</t>
    </r>
    <r>
      <rPr>
        <sz val="12"/>
        <rFont val="Arial"/>
        <family val="2"/>
      </rPr>
      <t xml:space="preserve"> del 28 de noviembre de 2024 esta acción fue modificada, así: 
1. Realizar una conciliación entre Contabilidad y Cartera de los movimientos relacionados con las tasas y  derechos administrativos (tarifas) y de Contribuciones (Recuperación de la Inversión) </t>
    </r>
  </si>
  <si>
    <r>
      <t>Mediante m</t>
    </r>
    <r>
      <rPr>
        <b/>
        <sz val="12"/>
        <rFont val="Arial"/>
        <family val="2"/>
      </rPr>
      <t>emorando 20243000098473</t>
    </r>
    <r>
      <rPr>
        <sz val="12"/>
        <rFont val="Arial"/>
        <family val="2"/>
      </rPr>
      <t xml:space="preserve"> del 28 de noviembre de 2024 esta meta fue modificada, así: 
1 acta de conciliación 
y EEFF actualizados </t>
    </r>
  </si>
  <si>
    <t>Contratistas Grupo 
de Cartera y 
Contadora de la 
Entidad.</t>
  </si>
  <si>
    <t>Inobservancia de lineamientos procedimentales en la presentación de informes y seguimiento de la gestión de la cartera</t>
  </si>
  <si>
    <r>
      <t xml:space="preserve">Mediante </t>
    </r>
    <r>
      <rPr>
        <b/>
        <sz val="12"/>
        <rFont val="Arial"/>
        <family val="2"/>
      </rPr>
      <t>memorando 20243000098473</t>
    </r>
    <r>
      <rPr>
        <sz val="12"/>
        <rFont val="Arial"/>
        <family val="2"/>
      </rPr>
      <t xml:space="preserve"> del 28 de noviembre de 2024 esta causa fue modificada, así: 
Obsolescencia en los procedimientos de la gestión de la cartera misional </t>
    </r>
  </si>
  <si>
    <r>
      <t xml:space="preserve">Mediante </t>
    </r>
    <r>
      <rPr>
        <b/>
        <sz val="12"/>
        <rFont val="Arial"/>
        <family val="2"/>
      </rPr>
      <t>memorando 20243000098473</t>
    </r>
    <r>
      <rPr>
        <sz val="12"/>
        <rFont val="Arial"/>
        <family val="2"/>
      </rPr>
      <t xml:space="preserve"> del 28 de noviembre de 2024 esta acción fue modificada, así: 
1. Actualización y publicación del 
procedimiento PR-ADT 006 en el Sistema Integrado de Gestión (SIG) </t>
    </r>
  </si>
  <si>
    <r>
      <t>Mediante m</t>
    </r>
    <r>
      <rPr>
        <b/>
        <sz val="12"/>
        <rFont val="Arial"/>
        <family val="2"/>
      </rPr>
      <t>emorando 20243000098473</t>
    </r>
    <r>
      <rPr>
        <sz val="12"/>
        <rFont val="Arial"/>
        <family val="2"/>
      </rPr>
      <t xml:space="preserve"> del 28 de noviembre de 2024 esta meta fue modificada, así: 
Un (1) procedimiento 
actualizado en el SIG</t>
    </r>
  </si>
  <si>
    <t>Vicepresidente de 
Integración 
Productiva</t>
  </si>
  <si>
    <r>
      <t xml:space="preserve">Mediante </t>
    </r>
    <r>
      <rPr>
        <b/>
        <sz val="12"/>
        <rFont val="Arial"/>
        <family val="2"/>
      </rPr>
      <t>memorando 20243000098473</t>
    </r>
    <r>
      <rPr>
        <sz val="12"/>
        <rFont val="Arial"/>
        <family val="2"/>
      </rPr>
      <t xml:space="preserve"> del 28 de noviembre de 2024 esta causa fue modificada, así: 
Ausencia de control en la entrega oportuna de los informes y seguimiento a los mismos </t>
    </r>
  </si>
  <si>
    <r>
      <t xml:space="preserve">Mediante </t>
    </r>
    <r>
      <rPr>
        <b/>
        <sz val="12"/>
        <rFont val="Arial"/>
        <family val="2"/>
      </rPr>
      <t>memorando 20243000098473</t>
    </r>
    <r>
      <rPr>
        <sz val="12"/>
        <rFont val="Arial"/>
        <family val="2"/>
      </rPr>
      <t xml:space="preserve"> del 28 de noviembre de 2024 esta acción fue modificada, así: 
2. Establecer una herramienta de entrega de control de informes correspondientes a la gestión de la cartera y de seguimiento a los  mismos. </t>
    </r>
  </si>
  <si>
    <r>
      <t>Mediante m</t>
    </r>
    <r>
      <rPr>
        <b/>
        <sz val="12"/>
        <rFont val="Arial"/>
        <family val="2"/>
      </rPr>
      <t>emorando 20243000098473</t>
    </r>
    <r>
      <rPr>
        <sz val="12"/>
        <rFont val="Arial"/>
        <family val="2"/>
      </rPr>
      <t xml:space="preserve"> del 28 de noviembre de 2024 esta meta fue modificada, así: 
1 tablero de Control </t>
    </r>
  </si>
  <si>
    <t xml:space="preserve">Dirección de 
Adecuación de 
Tierras </t>
  </si>
  <si>
    <t>Duplicidad en la numeración de Actos Administrativos de la Agencia de Desarrollo Rural</t>
  </si>
  <si>
    <t>Desconocimiento de lineamientos normativos internos y externos por parte de las áreas que tienen a cargo la suscripción de Actos Administrativos en la Entidad.</t>
  </si>
  <si>
    <t xml:space="preserve">1. Establecer en el procedimiento de cobro coactivo, en el acápite de condiciones especiales, que la numeración de los actos administrativos que se emitan en el marco del proceso de cobro coactivo, estarán a cargo de la Oficina Jurídica.  </t>
  </si>
  <si>
    <t xml:space="preserve">Llevar un registro de la totalidad de los actos administrativos que se emitan por parte de la Oficina Jurídica  en el marco de  los procesos de cobro coactivo. </t>
  </si>
  <si>
    <t xml:space="preserve">Oficina Jurídica </t>
  </si>
  <si>
    <t>30-ago-2020 </t>
  </si>
  <si>
    <r>
      <rPr>
        <b/>
        <sz val="12"/>
        <color theme="1"/>
        <rFont val="Arial"/>
        <family val="2"/>
      </rPr>
      <t xml:space="preserve">Seguimiento abril 2021: </t>
    </r>
    <r>
      <rPr>
        <sz val="12"/>
        <color theme="1"/>
        <rFont val="Arial"/>
        <family val="2"/>
      </rPr>
      <t xml:space="preserve">
Esta acción no ha se podido implementar en virtud de la suspensión de términos ordenada por la Resolución No. 120 de fecha 14 de abril de 2020.
</t>
    </r>
    <r>
      <rPr>
        <b/>
        <sz val="12"/>
        <color theme="1"/>
        <rFont val="Arial"/>
        <family val="2"/>
      </rPr>
      <t>Seguimiento junio 2023:</t>
    </r>
    <r>
      <rPr>
        <sz val="12"/>
        <color theme="1"/>
        <rFont val="Arial"/>
        <family val="2"/>
      </rPr>
      <t xml:space="preserve">
No se reportan avances por parte de los responsables del proceso
</t>
    </r>
    <r>
      <rPr>
        <b/>
        <sz val="12"/>
        <color theme="1"/>
        <rFont val="Arial"/>
        <family val="2"/>
      </rPr>
      <t xml:space="preserve">Seguimiento Diciembre 2024: 
</t>
    </r>
    <r>
      <rPr>
        <sz val="12"/>
        <color theme="1"/>
        <rFont val="Arial"/>
        <family val="2"/>
      </rPr>
      <t xml:space="preserve">Para el cumplimiento de la presente acción la Oficina Jurídica adjuntó: 
-Borrador del procedimiento PR-ADJ-004 Cobro Coactivo. 
Sin embargo, dicho procedimiento se encuentra en proceso de revisión y aprobación, por lo que, la versión oficializada en ISOLUCIÓN corresponde a la 5 del año 2020, por lo que, teniendo en cuenta el plazo de aplicación de la acción esta se clasifica como incumplida - vencida. </t>
    </r>
    <r>
      <rPr>
        <b/>
        <sz val="12"/>
        <color theme="1"/>
        <rFont val="Arial"/>
        <family val="2"/>
      </rPr>
      <t xml:space="preserve">
</t>
    </r>
  </si>
  <si>
    <r>
      <rPr>
        <b/>
        <sz val="12"/>
        <color theme="1"/>
        <rFont val="Arial"/>
        <family val="2"/>
      </rPr>
      <t>Seguimiento diciembre 2024:</t>
    </r>
    <r>
      <rPr>
        <sz val="12"/>
        <color theme="1"/>
        <rFont val="Arial"/>
        <family val="2"/>
      </rPr>
      <t xml:space="preserve">
De acuerdo con la información suministrada por los responsables del proceso, no se presentan avances en la realización de las acciones propuestas, por lo que, se recomienda validar la posibilidad de modificar estas en busca de una actividad que se ajuste a la realidad operativa del proceso y que contribuya a eliminar las causas del hallazgo. </t>
    </r>
  </si>
  <si>
    <t>Deficiencia en el control para el seguimiento en la generación y custodia de las Resoluciones.</t>
  </si>
  <si>
    <t>2. Adicionar un prefijo denominado “CC”, que signifique Cobro Coactivo en los Actos Administrativos emitidos en el marco de dicho proceso.</t>
  </si>
  <si>
    <t>Diferenciar la numeración de  los Actos Administrativos, con el objetivo de evitar la duplicidad en la numeración de los mismos.  </t>
  </si>
  <si>
    <t xml:space="preserve"> Oficina Jurídica </t>
  </si>
  <si>
    <t>1-ago-2020 </t>
  </si>
  <si>
    <t>CONSTANTE</t>
  </si>
  <si>
    <r>
      <rPr>
        <b/>
        <sz val="12"/>
        <color theme="1"/>
        <rFont val="Arial"/>
        <family val="2"/>
      </rPr>
      <t xml:space="preserve">Seguimiento abril 2021: </t>
    </r>
    <r>
      <rPr>
        <sz val="12"/>
        <color theme="1"/>
        <rFont val="Arial"/>
        <family val="2"/>
      </rPr>
      <t xml:space="preserve">
Esta acción no ha se podido implementar en virtud de la suspensión de términos ordenada por la Resolución No. 120 de fecha 14 de abril de 2020.
</t>
    </r>
    <r>
      <rPr>
        <b/>
        <sz val="12"/>
        <color theme="1"/>
        <rFont val="Arial"/>
        <family val="2"/>
      </rPr>
      <t>Seguimiento junio 2023:</t>
    </r>
    <r>
      <rPr>
        <sz val="12"/>
        <color theme="1"/>
        <rFont val="Arial"/>
        <family val="2"/>
      </rPr>
      <t xml:space="preserve">
No se reportan avances por parte de los responsables del proceso
</t>
    </r>
    <r>
      <rPr>
        <b/>
        <sz val="12"/>
        <color theme="1"/>
        <rFont val="Arial"/>
        <family val="2"/>
      </rPr>
      <t xml:space="preserve">Seguimiento diciembre 2024: 
</t>
    </r>
    <r>
      <rPr>
        <sz val="12"/>
        <color theme="1"/>
        <rFont val="Arial"/>
        <family val="2"/>
      </rPr>
      <t xml:space="preserve">A la fecha del presente seguimiento desde la Oficina Jurídica no se remitió información para verificar el cumplimiento de la acción descrita, teniendo en cuenta el plazo de aplicación se categoriza como incumplida - vencida. </t>
    </r>
  </si>
  <si>
    <t>OCI-2022-025-Gestión de la Cartera generada con ocasión de la Prestación del Servicio Público de Adecuación de Tierras</t>
  </si>
  <si>
    <t>Deficiencias en el cumplimiento normativo y procedimental asociado a la gestión de la cartera vencida de acuerdo con su clasificación de probable, difícil e imposible recaudo conllevando a la prescripción de deudas.</t>
  </si>
  <si>
    <r>
      <t xml:space="preserve">Mediante </t>
    </r>
    <r>
      <rPr>
        <b/>
        <sz val="12"/>
        <rFont val="Arial"/>
        <family val="2"/>
      </rPr>
      <t>memorando 20243000098473</t>
    </r>
    <r>
      <rPr>
        <sz val="12"/>
        <rFont val="Arial"/>
        <family val="2"/>
      </rPr>
      <t xml:space="preserve"> del 28 de noviembre de 2024 esta causa fue modificada, así: 
Incumplimiento en la aplicación 
de los procedimientos que a la fecha cuenta la entidad para el cobro de la cartera.  
</t>
    </r>
  </si>
  <si>
    <r>
      <t xml:space="preserve">Mediante </t>
    </r>
    <r>
      <rPr>
        <b/>
        <sz val="12"/>
        <rFont val="Arial"/>
        <family val="2"/>
      </rPr>
      <t>memorando 20243000098473</t>
    </r>
    <r>
      <rPr>
        <sz val="12"/>
        <rFont val="Arial"/>
        <family val="2"/>
      </rPr>
      <t xml:space="preserve"> del 28 de noviembre de 2024 esta acción fue modificada, así: 
1, Actualización del Reglamento Interno de Cartera </t>
    </r>
  </si>
  <si>
    <r>
      <t>Mediante m</t>
    </r>
    <r>
      <rPr>
        <b/>
        <sz val="12"/>
        <rFont val="Arial"/>
        <family val="2"/>
      </rPr>
      <t>emorando 20243000098473</t>
    </r>
    <r>
      <rPr>
        <sz val="12"/>
        <rFont val="Arial"/>
        <family val="2"/>
      </rPr>
      <t xml:space="preserve"> del 28 de noviembre de 2024 esta meta fue modificada, así: 
1. Reglamento aprobado y publicado en el Sistema Integrado de Gestión (SIG) </t>
    </r>
  </si>
  <si>
    <t xml:space="preserve">Vicepresidencia 
de Integración 
Productiva y 
Oficina Jurídica </t>
  </si>
  <si>
    <r>
      <t xml:space="preserve">Mediante </t>
    </r>
    <r>
      <rPr>
        <b/>
        <sz val="12"/>
        <rFont val="Arial"/>
        <family val="2"/>
      </rPr>
      <t>memorando 20243000098473</t>
    </r>
    <r>
      <rPr>
        <sz val="12"/>
        <rFont val="Arial"/>
        <family val="2"/>
      </rPr>
      <t xml:space="preserve"> del 28 de noviembre de 2024 esta causa fue modificada, así: 
Seguimiento a las acciones y 
estrategias en el cobro persuasivo. </t>
    </r>
  </si>
  <si>
    <r>
      <t xml:space="preserve">Mediante </t>
    </r>
    <r>
      <rPr>
        <b/>
        <sz val="12"/>
        <rFont val="Arial"/>
        <family val="2"/>
      </rPr>
      <t>memorando 20243000098473</t>
    </r>
    <r>
      <rPr>
        <sz val="12"/>
        <rFont val="Arial"/>
        <family val="2"/>
      </rPr>
      <t xml:space="preserve"> del 28 de noviembre de 2024 esta acción fue modificada, así: 
2. Identificar e Individualizar las obligaciones de personas jurídicas derivadas de la prestación del servicio público de adecuación de tierras que cumplan los requisitos para el inicio de cobro coactivo para su gestión oportuna de los Distritos Administrados directamente por la ADR </t>
    </r>
  </si>
  <si>
    <r>
      <t>Mediante m</t>
    </r>
    <r>
      <rPr>
        <b/>
        <sz val="12"/>
        <rFont val="Arial"/>
        <family val="2"/>
      </rPr>
      <t>emorando 20243000098473</t>
    </r>
    <r>
      <rPr>
        <sz val="12"/>
        <rFont val="Arial"/>
        <family val="2"/>
      </rPr>
      <t xml:space="preserve"> del 28 de noviembre de 2024 esta meta fue modificada, así: 
Reporte Bimestral con avances de gestión de 
obligaciones relacionadas </t>
    </r>
  </si>
  <si>
    <t xml:space="preserve">Unidades 
Técnicas 
Territoriales y 
Dirección de 
Adecuación de 
Tierras </t>
  </si>
  <si>
    <t>Deficiencias en la aplicación de las normas y procedimientos asociados a la facturación del interés moratorio por cartera vencida derivada de la prestación del servicio público de Adecuación de Tierras y a la emisión y entrega de las facturas a los usuarios</t>
  </si>
  <si>
    <r>
      <t xml:space="preserve">Mediante </t>
    </r>
    <r>
      <rPr>
        <b/>
        <sz val="12"/>
        <rFont val="Arial"/>
        <family val="2"/>
      </rPr>
      <t>memorando 20243000098473</t>
    </r>
    <r>
      <rPr>
        <sz val="12"/>
        <rFont val="Arial"/>
        <family val="2"/>
      </rPr>
      <t xml:space="preserve"> del 28 de noviembre de 2024 esta causa fue modificada, así: 
Desactualización de la normatividad con respecto a la realidad operativa de la facturación y liquidación de intereses moratorios en las asociaciones de usuarios que administran los distritos de adecuación  de Tierras 
</t>
    </r>
  </si>
  <si>
    <r>
      <t xml:space="preserve">Mediante </t>
    </r>
    <r>
      <rPr>
        <b/>
        <sz val="12"/>
        <rFont val="Arial"/>
        <family val="2"/>
      </rPr>
      <t>memorando 20243000098473</t>
    </r>
    <r>
      <rPr>
        <sz val="12"/>
        <rFont val="Arial"/>
        <family val="2"/>
      </rPr>
      <t xml:space="preserve"> del 28 de noviembre de 2024 esta acción fue modificada, así: 
Actualización de la normatividad 
relacionada con la facturación, 
fechas de pago oportuno y 
liquidación y cobro de intereses 
de mora de la prestación del 
servicio público de adecuación 
de tierras, que se ajuste a la 
realidad operativa de los 
Distritos de Adecuación de 
Tierras administrados por las 
Asociaciones de Usuarios </t>
    </r>
  </si>
  <si>
    <r>
      <t xml:space="preserve">Mediante </t>
    </r>
    <r>
      <rPr>
        <b/>
        <sz val="12"/>
        <rFont val="Arial"/>
        <family val="2"/>
      </rPr>
      <t xml:space="preserve">memorando 20243000098473 </t>
    </r>
    <r>
      <rPr>
        <sz val="12"/>
        <rFont val="Arial"/>
        <family val="2"/>
      </rPr>
      <t xml:space="preserve">del 28 de noviembre de 2024 esta meta fue modificada, así: 
1 resolución donde se 
establezcan los lineamientos para la facturación, 
cobro y recaudo 
de las tarifas por 
la prestación del 
servicio público de 
adecuación de 
tierras </t>
    </r>
  </si>
  <si>
    <t xml:space="preserve">Dirección de 
Adecuación 
de Tierras 
AOC y 
Cartera </t>
  </si>
  <si>
    <t>Inobservancia de lineamientos procedimentales en el trámite de cobros coactivos y falta de regulación al interior de la Entidad para el trámite de cobros persuasivos y/o ausencia de soportes que sustentan dicha gestión</t>
  </si>
  <si>
    <r>
      <t xml:space="preserve">Mediante </t>
    </r>
    <r>
      <rPr>
        <b/>
        <sz val="12"/>
        <color theme="1"/>
        <rFont val="Arial"/>
        <family val="2"/>
      </rPr>
      <t>memorando 20243000098473</t>
    </r>
    <r>
      <rPr>
        <sz val="12"/>
        <color theme="1"/>
        <rFont val="Arial"/>
        <family val="2"/>
      </rPr>
      <t xml:space="preserve"> del 28 de noviembre de 2024 esta causa fue modificada, así: 
Falta de orientación y articulación entre las áreas para la gestión de cobro de la cartera de Recuperación de la Inversión </t>
    </r>
  </si>
  <si>
    <r>
      <t xml:space="preserve">Mediante </t>
    </r>
    <r>
      <rPr>
        <b/>
        <sz val="12"/>
        <color rgb="FF000000"/>
        <rFont val="Arial"/>
        <family val="2"/>
      </rPr>
      <t>memorando 20243000098473</t>
    </r>
    <r>
      <rPr>
        <sz val="12"/>
        <color rgb="FF000000"/>
        <rFont val="Arial"/>
        <family val="2"/>
      </rPr>
      <t xml:space="preserve"> del 28 de noviembre de 2024 esta acción fue modificada, así: 
1, Generar comunicados en los cuales se dan las alertas y lineamientos para generar los cobros persuasivos y cobros coactivos, dirigidas desde la VIP - Dirección de Adecuación de Tierras a las Unidades Técnicas Territoriales correspondientes a las 
obligaciones de recuperación de la inversión conforme los procedimientos y normativa establecidos </t>
    </r>
  </si>
  <si>
    <r>
      <t xml:space="preserve">Mediante </t>
    </r>
    <r>
      <rPr>
        <b/>
        <sz val="12"/>
        <color theme="1"/>
        <rFont val="Arial"/>
        <family val="2"/>
      </rPr>
      <t>memorando 20243000098473</t>
    </r>
    <r>
      <rPr>
        <sz val="12"/>
        <color theme="1"/>
        <rFont val="Arial"/>
        <family val="2"/>
      </rPr>
      <t xml:space="preserve"> del 28 de noviembre de 2024 esta meta fue modificada, así: 
Diez (10) 
comunicaciones de 
alertas para gestión 
de cobro persuasiva 
o coactiva de la 
cartera de 
recuperación de la 
inversión</t>
    </r>
  </si>
  <si>
    <r>
      <t xml:space="preserve">Mediante </t>
    </r>
    <r>
      <rPr>
        <b/>
        <sz val="12"/>
        <color rgb="FF000000"/>
        <rFont val="Arial"/>
        <family val="2"/>
      </rPr>
      <t>memorando 20243000098473</t>
    </r>
    <r>
      <rPr>
        <sz val="12"/>
        <color rgb="FF000000"/>
        <rFont val="Arial"/>
        <family val="2"/>
      </rPr>
      <t xml:space="preserve"> del 28 de noviembre de 2024 esta causa fue modificada, así: 
Desactualización del procedimiento de gestión de cartera.  </t>
    </r>
  </si>
  <si>
    <r>
      <t xml:space="preserve">Mediante </t>
    </r>
    <r>
      <rPr>
        <b/>
        <sz val="12"/>
        <color theme="1"/>
        <rFont val="Arial"/>
        <family val="2"/>
      </rPr>
      <t>memorando 2024300009847</t>
    </r>
    <r>
      <rPr>
        <sz val="12"/>
        <color theme="1"/>
        <rFont val="Arial"/>
        <family val="2"/>
      </rPr>
      <t>3 del 28 de noviembre de 2024 esta acción fue modificada, así: 
2. Actualizar el procedimiento de gestión de cartera describiendo las 
actividades a desarrollar frente al cobro persuasivo y el cobro coactivo 
relacionando los registros (evidencias) que deben ser objeto de archivo en los expedientes documentales</t>
    </r>
  </si>
  <si>
    <r>
      <t xml:space="preserve">Mediante </t>
    </r>
    <r>
      <rPr>
        <b/>
        <sz val="12"/>
        <color theme="1"/>
        <rFont val="Arial"/>
        <family val="2"/>
      </rPr>
      <t>memorando 20243000098473</t>
    </r>
    <r>
      <rPr>
        <sz val="12"/>
        <color theme="1"/>
        <rFont val="Arial"/>
        <family val="2"/>
      </rPr>
      <t xml:space="preserve"> del 28 de noviembre de 2024 esta meta fue modificada, así: 
Un Procedimiento 
actualizado (PR
ADT-006) </t>
    </r>
  </si>
  <si>
    <t xml:space="preserve">Vicepresidencia de 
Integración 
Productiva </t>
  </si>
  <si>
    <t>Debilidades en la ejecución de actividades y reporte oportuno de información asociada a la Cartera con ocasión a los servicios de Adecuación de Tierras prestados, necesaria para la emisión de los Estados Financieros de la Entidad</t>
  </si>
  <si>
    <r>
      <t xml:space="preserve">Mediante </t>
    </r>
    <r>
      <rPr>
        <b/>
        <sz val="12"/>
        <color theme="1"/>
        <rFont val="Arial"/>
        <family val="2"/>
      </rPr>
      <t>memorando 20243000098473</t>
    </r>
    <r>
      <rPr>
        <sz val="12"/>
        <color theme="1"/>
        <rFont val="Arial"/>
        <family val="2"/>
      </rPr>
      <t xml:space="preserve"> del 28 de noviembre de 2024 esta causa fue modificada, así: 
Falta de conciliación entre Contabilidad y Cartera de las obligaciones de la cartera misional 
</t>
    </r>
  </si>
  <si>
    <r>
      <t xml:space="preserve">Mediante </t>
    </r>
    <r>
      <rPr>
        <b/>
        <sz val="12"/>
        <color rgb="FF000000"/>
        <rFont val="Arial"/>
        <family val="2"/>
      </rPr>
      <t>memorando 20243000098473</t>
    </r>
    <r>
      <rPr>
        <sz val="12"/>
        <color rgb="FF000000"/>
        <rFont val="Arial"/>
        <family val="2"/>
      </rPr>
      <t xml:space="preserve"> del 28 de noviembre de 2024 esta acción fue modificada, así: 
1. Realizar conciliación entre Contabilidad y Cartera de los movimientos relacionados con las tasas y derechos administrativos (tarifas) y de Contribuciones (Recuperación de la Inversión) </t>
    </r>
  </si>
  <si>
    <r>
      <t xml:space="preserve">Mediante </t>
    </r>
    <r>
      <rPr>
        <b/>
        <sz val="12"/>
        <color theme="1"/>
        <rFont val="Arial"/>
        <family val="2"/>
      </rPr>
      <t>memorando 20243000098473</t>
    </r>
    <r>
      <rPr>
        <sz val="12"/>
        <color theme="1"/>
        <rFont val="Arial"/>
        <family val="2"/>
      </rPr>
      <t xml:space="preserve"> del 28 de noviembre de 2024 esta meta fue modificada, así: 
Un Acta de conciliación y EEFF actualizados al 
cierre de la vigencia </t>
    </r>
  </si>
  <si>
    <t xml:space="preserve">Dirección de 
Adecuación 
Tierras y
Contabilidad.  </t>
  </si>
  <si>
    <t>Falta  de coordinación Institucional en lo concerniente a las gestiones asociadas a la cartera con ocasión a la prestación del servicio público de Adecuación de Tierras</t>
  </si>
  <si>
    <r>
      <t xml:space="preserve">Mediante </t>
    </r>
    <r>
      <rPr>
        <b/>
        <sz val="12"/>
        <color theme="1"/>
        <rFont val="Arial"/>
        <family val="2"/>
      </rPr>
      <t>memorando 20243000098473</t>
    </r>
    <r>
      <rPr>
        <sz val="12"/>
        <color theme="1"/>
        <rFont val="Arial"/>
        <family val="2"/>
      </rPr>
      <t xml:space="preserve"> del 28 de noviembre de 2024 esta causa fue modificada, así: 
Falta de coordinación Institucional en concerniente 
a lo las gestiones asociadas a la cartera con ocasión a la prestación del servicio público de Adecuación de Tierras </t>
    </r>
  </si>
  <si>
    <r>
      <t xml:space="preserve">Mediante </t>
    </r>
    <r>
      <rPr>
        <b/>
        <sz val="12"/>
        <color rgb="FF000000"/>
        <rFont val="Arial"/>
        <family val="2"/>
      </rPr>
      <t>memorando 20243000098473</t>
    </r>
    <r>
      <rPr>
        <sz val="12"/>
        <color rgb="FF000000"/>
        <rFont val="Arial"/>
        <family val="2"/>
      </rPr>
      <t xml:space="preserve"> del 28 de noviembre de 2024 esta acción fue modificada, así: 
Llevar a cabo la primera Mesa Técnica de Cartera.</t>
    </r>
  </si>
  <si>
    <r>
      <t xml:space="preserve">Mediante </t>
    </r>
    <r>
      <rPr>
        <b/>
        <sz val="12"/>
        <color theme="1"/>
        <rFont val="Arial"/>
        <family val="2"/>
      </rPr>
      <t>memorando 20243000098473</t>
    </r>
    <r>
      <rPr>
        <sz val="12"/>
        <color theme="1"/>
        <rFont val="Arial"/>
        <family val="2"/>
      </rPr>
      <t xml:space="preserve"> del 28 de noviembre de 2024 esta meta fue modificada, así: 
Un acta de reunión de la primera mesa técnica de cartera </t>
    </r>
  </si>
  <si>
    <t>Dirección de 
Adecuación 
Tierras</t>
  </si>
  <si>
    <t>OCI-2023-031-Gestión de la Cartera generada con ocasión de la Prestación del Servicio Público de Adecuación de Tierras</t>
  </si>
  <si>
    <t>Facturación y Cartera con ocasión a la Prestación del Servicio Público de Adecuación de Tierras</t>
  </si>
  <si>
    <t>Inadecuado seguimiento a la gestión de cobro persuasivo</t>
  </si>
  <si>
    <t>• Falta de orientación por parte de la Agencia en los procedimientos aplicables sobre el cobro persuasivo y conformación de evidencias tanto para los Distritos administrados por la ADR y los administrados pos las asociaciones.
• Ausencia de seguimiento y retroalimentación por parte del Nivel Central a los informes que se deben entregar por parte de las Unidades Técnicas Teritoriales con respecto a la gestión de cobros persuasivos</t>
  </si>
  <si>
    <t>Capacitación  sobre el proceso de cartera misional, la gestión de cobros persuasivos y gestión de cobros coactivos, Así:
1 dirigida a UTT con Distritos administrados por la ADR
1 Dirigida a UTT con Distritos Administrados por Asociaciones
1 Dirigida a Asociaciones de usuarios</t>
  </si>
  <si>
    <t>Dirección de Adecuación de Tierras - Cartera</t>
  </si>
  <si>
    <t>Por parte del Nivel Central, generar alertas bimestrales mediante correo electrónico sobre la entrega de la información oportuna de los informes de cobros persuasivos y realizar la retroalimentación de la gestión según corresponda.</t>
  </si>
  <si>
    <t>Ineficiencia en la entrega de la facturación en los Distritos de Adecuación de Tierras Administrados por la ADR y Asociaciones; Deficiencias en la actualización de los RGU.</t>
  </si>
  <si>
    <t>• Ausencia en la implementación de actividades seguimiento y control para la entrega de la facturación en los DAT en el tiempo establecido normativamente.
• Falta de actualización en el detalle de la información por usuarios de los Distritos de Adecuación de Tierras administrados por la Agencia</t>
  </si>
  <si>
    <t>Realizar seguimiento en el Nivel Central mediante la generación de un reporte mensual realizado por las Unidades Técnicas Territoriales con DAT administrados por la ADR o DAT administrados por las Asociaciones, en el cual se registre el avance de la entrega de facturación o se describan las causas para la no entrega de las mismas con la evidencia documental correspondiente</t>
  </si>
  <si>
    <t xml:space="preserve">Reporte mensual de avance de entrega de facturación
</t>
  </si>
  <si>
    <t>Actualizar  en los sistemas de información de gestión de la Cartera Misional, las obligaciones de los predios que sean informados al Nivel Central por las Unidades Técnicas Territoriales o el equipo de RGU en el marco de la estrategia de actualización del RGU.</t>
  </si>
  <si>
    <t>Formato F-ADT-065 y reporte del sistema de información Dynamics actualizado conforme  las notificaciones que se surtan por parte de las UTT's  y/o el  equipo de RGU de la DAT</t>
  </si>
  <si>
    <t>Dirección de Adecuación de Tierras - RGU - AOC - Cartera</t>
  </si>
  <si>
    <t>Incumplimiento de la responsabilidad 52 – FACTURADOR ELECTRÓNICO, determinado en las Responsabilidades, Calidades y Atributos del Registro Único Tributario - RUT de la Agencia de Desarrollo Rural.</t>
  </si>
  <si>
    <t>• Cambio y actualización de la normatividad referente a la facturación electrónica por parte de la DIAN y su posible impacto en el cobro del Servicio Público de Adecuación de Tierras</t>
  </si>
  <si>
    <t xml:space="preserve">Solicitar mediante comunicación oficial dirigida a la DIAN, concepto normativo y tributario con relación a la responsabilidad de facturación por la prestación del Servicio Público de Adecuación de Tierras </t>
  </si>
  <si>
    <t>1 Oficio dirigido a la DIAN</t>
  </si>
  <si>
    <t>Inconsistencias con los procesos de cobro coactivo, correspondiente a usuarios no reportados en el Boletín de Deudores Morosos del Estado (BDME) de acuerdo con Resolución 037 de 05 de febrero de 2018 de la Unidad Administrativa Especial Contaduría General de la Nación.</t>
  </si>
  <si>
    <t xml:space="preserve">
• Ausencia de actividades de seguimiento y control, para la confrontación de las bases de datos de cobro coactivo y lo reportado en el Boletín de Deudores Morosos del Estado.</t>
  </si>
  <si>
    <t>Realizar el Manual / Guía para el Reporte del Boletín de Deudores Morosos en el cual se den los lineamientos para la preparación de la información, validaciones y cruces correspondientes con las áreas intervinientes y hasta su reporte ante la UAE Contaduría General de la Nación</t>
  </si>
  <si>
    <t>1 Manual</t>
  </si>
  <si>
    <t>Dirección de Adecuación de Tierras - Cartera - Oficina Jurídica - Dirección Administrativa y Financiera</t>
  </si>
  <si>
    <t>ACCIONES  INFORME OCI-2020-022</t>
  </si>
  <si>
    <t>ACCIONES  INFORME OCI-2022-025</t>
  </si>
  <si>
    <t>ACCIONES  INFORME OCI-2023-031</t>
  </si>
  <si>
    <t>OCI-2022-010 Auditoría interna Inventario de Distritos de Adecuación de Tierras (universo, clasificación, tipología y estado actual)</t>
  </si>
  <si>
    <t>Inventario de Distritos de Adecuación de Tierras.</t>
  </si>
  <si>
    <t>Deficiencias en la aplicación del Documento CONPES 3926 - Política de Adecuación de Tierras 2018 - 2038.</t>
  </si>
  <si>
    <t>Falta de seguimiento en la implementación de las Políticas Adecuación de Tierras 2018-
2038 establecidas en el documento CONPES 3926.</t>
  </si>
  <si>
    <t>1. Solicitar a la Oficina de Planeación de la ADR, directrices sobre el procedimiento de aprobación del Programa de fortalecimiento
de asociaciones de usuarios de distritos de adecuación de tierras, en virtud del CONPES 3926 de 2018.</t>
  </si>
  <si>
    <t>Un oficio o comunicación</t>
  </si>
  <si>
    <t>05/072023
12/12/2024</t>
  </si>
  <si>
    <t>Richar Rangel
Maria Paula Urquijo</t>
  </si>
  <si>
    <r>
      <rPr>
        <b/>
        <sz val="12"/>
        <color theme="1"/>
        <rFont val="Arial"/>
        <family val="2"/>
      </rPr>
      <t>Julio 2023:</t>
    </r>
    <r>
      <rPr>
        <sz val="12"/>
        <color theme="1"/>
        <rFont val="Arial"/>
        <family val="2"/>
      </rPr>
      <t xml:space="preserve"> No se reportan avances a la fecha del presente seguimiento.
</t>
    </r>
    <r>
      <rPr>
        <b/>
        <sz val="12"/>
        <color theme="1"/>
        <rFont val="Arial"/>
        <family val="2"/>
      </rPr>
      <t xml:space="preserve">Seguimiento diciembre 2024: </t>
    </r>
    <r>
      <rPr>
        <sz val="12"/>
        <color theme="1"/>
        <rFont val="Arial"/>
        <family val="2"/>
      </rPr>
      <t>De acuerdo con las acciones planteadas, se remitio la siguiente información para validación
· Correo electronico del 22/12/2022, por el cual se evidencia el soporte de la aprobación y remisión del programa de fortalecimiento y acompañamiento para asociaciones de usuarios de distritos de adecuación de tierras - PFA ASODAT
· Informe de seguimiento programa de fortalecimiento y acompañanamiento  para asociaciones de usuarios de distritos de adecuación de tierras - PFA ASODAT Noviembre 2023.
· Programa de fortalecimiento y acompañamiento  para asociaciones de usuarios de distritos de adecuación de tierras - PFA ASODAT Diciembre 2022.</t>
    </r>
  </si>
  <si>
    <t>Falta de seguimiento en la implementación de las Políticas Adecuación de Tierras 2018-2038 establecidas en eldocumento CONPES 3926.</t>
  </si>
  <si>
    <t>2. Una vez se cuenta con la directriz correspondiente, se adelantarán las accionesadministrativas para su aprobación.</t>
  </si>
  <si>
    <t>Programa de fortalecimiento de asociaciones de usuarios de distritos de adecuación de tierras, en virtud del
CONPES 3926 de 2018.</t>
  </si>
  <si>
    <t>Falta de planeación de trabajos y visitas en campo para el Diagnóstico del estado e intervenciones a los Distritos de Adecuación de Tierras e Inconsistencias en la exactitud de las inversiones realizadas</t>
  </si>
  <si>
    <r>
      <t xml:space="preserve">En virtud de que el hallazgo no fue aceptado por los responsables del proceso auditado, no se propuso Plan de Mejoramiento; no obstante, el concepto emitido por la Oficina de Control Interno fue el siguiente: </t>
    </r>
    <r>
      <rPr>
        <i/>
        <sz val="12"/>
        <color theme="1"/>
        <rFont val="Arial"/>
        <family val="2"/>
      </rPr>
      <t>"(…) En virtud de lo anterior, se recomienda establecer un Plan de mejoramiento tendiente a establecer en cada cierre mensual y anual la equivalencia de registros, datos e información
con los que cuenta la Dirección de Adecuación de Tierras y la Secretaría General - Dirección Administrativa y Financiera."</t>
    </r>
  </si>
  <si>
    <t>ACCIONES  INFORME OCI-2022-010</t>
  </si>
  <si>
    <t>Facturación   y   Recaudo   de   Tarifas  en   la Prestación   del   Servicio   Público   de Adecuación de Tierras</t>
  </si>
  <si>
    <t>Deficiencias e inconsistencias en la gestión de la facturación en los Distritos de Adecuación de Tierras Administrado por la ADR</t>
  </si>
  <si>
    <t>Insuficiencia de personal técnico y operativo, que ejerza actividades de generación y notificación de los oficios de cobros persuasivos, y demás actos administrativos relacionados con el área de cartera.</t>
  </si>
  <si>
    <t xml:space="preserve">1. Contratar mayor personal, organización en el tema del nivel operativo para la toma de caudales </t>
  </si>
  <si>
    <t>Contar con mayor personal en campo para la entrega oportuna de las facturas</t>
  </si>
  <si>
    <t>Equipo Humano de la Vicepresidencia de Integración Productiva</t>
  </si>
  <si>
    <t>No Registra</t>
  </si>
  <si>
    <r>
      <rPr>
        <b/>
        <sz val="12"/>
        <color theme="1"/>
        <rFont val="Arial"/>
        <family val="2"/>
      </rPr>
      <t>Julio 2023:</t>
    </r>
    <r>
      <rPr>
        <sz val="12"/>
        <color theme="1"/>
        <rFont val="Arial"/>
        <family val="2"/>
      </rPr>
      <t xml:space="preserve"> No se reportan avances a la fecha del presente seguimiento.
Seguimiento diciembre 2024: Para verificación al cumplimiento de la acción el proceso remitio la siguiente documentación:
· Ficha de viabilidad para la actualización del registro general de Usuario formato (F-ADT-065) Distrito la Doctrina, para el predio El Rosario No 2, codigo RGU Nuevo 0275020006.
· Formato (F-ADT-065), para el predio El Rosario No 3 y  RGU Nuevo 0275020007.
· Formato (F-ADT-065), para el predio El Rosario No 4 y  RGU Nuevo 0275020008.
· Formato (F-ADT-065), para el predio Villa Nayi  y  RGU Nuevo 0275020010.
· Formato (F-ADT-065), para el predio Los Almendros  y  RGU Nuevo 0275020011.
· Formato (F-ADT-065), para el predio El Deseo  y  RGU Nuevo 0275020012.
· Formato (F-ADT-065), para el predio Campo Florido  y  RGU Nuevo0275020013.
· Formato (F-ADT-065), para el predio El Comienzo  y  RGU Nuevo 0275020014.
· Formato (F-ADT-065), para el predio El Deseo  y  RGU Nuevo 0275020012.
· Formato (F-ADT-065), para el predio San Jose  y  RGU Nuevo 0275020015.
· Formato (F-ADT-065), para el predio La Bascula y  RGU Nuevo 0275020016.
· Ficha de viabilidad para la actualización del registro general de Usuario formato (F-ADT-065) Distrito Mocari:
· Formato (F-ADT-065), para el predio UNIVERSIDAD CORDOBA y  RGU Nuevo 00279010013
· Formato (F-ADT-065), para el predioLA ALBORADA  y  RGU Nuevo 0279010014
· Formato (F-ADT-065), para el predio NUEVA YORK y  RGU Nuevo 0279010015
· Formato (F-ADT-065), para el predioPARCELA # 11 y  RGU Nuevo 0279010022
· Formato (F-ADT-065), para el predio PARCELA # 6 y  RGU Nuevo 0279010023.
· Formato (F-ADT-065), para el predio PARCELA # 8 MOCARI y  RGU Nuevo 0279010024
· Formato (F-ADT-065), para el predio PARCELA # 9  y  RGU Nuevo PARCELA # 0279010025
· Formato (F-ADT-065), para el predioPARCELA # 10 y  RGU Nuevo 0279010026
· Formato (F-ADT-065), para el predio LA COMBINADA y  RGU Nuevo 0279010042.
· Formato (F-ADT-065), para el predio CALIFORNIA y  RGU Nuevo 0279010046.
Por lo anterior y teniendo en cuenta que la evidencia aportada no maneja correlación con la meta propuesta, no se establece avance cuantitativo y la acción permanece como incumplida - vencida.</t>
    </r>
  </si>
  <si>
    <r>
      <rPr>
        <b/>
        <sz val="12"/>
        <color theme="1"/>
        <rFont val="Arial"/>
        <family val="2"/>
      </rPr>
      <t xml:space="preserve">Seguimiento 2025: </t>
    </r>
    <r>
      <rPr>
        <sz val="12"/>
        <color theme="1"/>
        <rFont val="Arial"/>
        <family val="2"/>
      </rPr>
      <t>Teniendo en cuenta que la evidencia aportada no maneja correlación con las acciones y metas propuestas, esta oficina sugiere la verificación del plan de mejoramiento propuesto de tal forma que se reformule por acciones tendientes a atacar la causa raiz del hallazgo dado que han pasado dos vigencias sin aportar avances significativos.</t>
    </r>
  </si>
  <si>
    <t>2. Modificar procedimiento, y formatos para que sean adaptados a la realidad operativas de los Distritos</t>
  </si>
  <si>
    <r>
      <rPr>
        <b/>
        <sz val="12"/>
        <color theme="1"/>
        <rFont val="Arial"/>
        <family val="2"/>
      </rPr>
      <t>Julio 2023:</t>
    </r>
    <r>
      <rPr>
        <sz val="12"/>
        <color theme="1"/>
        <rFont val="Arial"/>
        <family val="2"/>
      </rPr>
      <t xml:space="preserve"> No se reportan avances a la fecha del presente seguimiento.
</t>
    </r>
    <r>
      <rPr>
        <b/>
        <sz val="12"/>
        <color theme="1"/>
        <rFont val="Arial"/>
        <family val="2"/>
      </rPr>
      <t>Seguimiento diciembre 2024:</t>
    </r>
    <r>
      <rPr>
        <sz val="12"/>
        <color theme="1"/>
        <rFont val="Arial"/>
        <family val="2"/>
      </rPr>
      <t xml:space="preserve"> No se remitio información de cumplimiento para verificación de acción y meta propuesta, por o anterior no se otorga avance cuantitativo y se mantiene la acción como incumplida vencida.</t>
    </r>
  </si>
  <si>
    <t>Falta de actualización del Registro General de Usuarios (RGU).</t>
  </si>
  <si>
    <t xml:space="preserve">3. Seguimiento a la actualización del Registro General de Usuarios (RGU), mediante apoyo a la Vicepresidente de Integración Productiva – VIP.  </t>
  </si>
  <si>
    <t>Fichas Prediales</t>
  </si>
  <si>
    <t>UTT 2- Profesional ADT</t>
  </si>
  <si>
    <t xml:space="preserve">Insuficiencia de personal o falta de asignación de este a labores de monitoreo, recopilación de datos en campo. </t>
  </si>
  <si>
    <t xml:space="preserve">4. Contratación y capacitación de personal requerido para la operación a labores de monitoreo, recopilación de datos en campo (consumos, restricciones de abastecimiento, control de planes de riego entre otros), gestión de entrega de facturas, así como para la implementación de controles de verificación de la información en sus respectivas fuentes (campo y sistemas de información de la ADR). </t>
  </si>
  <si>
    <t>Personal contratado y capacitado</t>
  </si>
  <si>
    <t>UTT 2 y Gobernación del Atlántico</t>
  </si>
  <si>
    <t>Falta de implementación de controles de verificación de la información en sus respectivas fuentes (campo y sistemas de información de la ADR -como por ejemplo SIFI).</t>
  </si>
  <si>
    <t>5. Elaboración de controles de verificación de la información mediante sistemas de aforo, cuyos reportes se cargarán directamente al Dynamics 365.</t>
  </si>
  <si>
    <t xml:space="preserve">Reportes de Aforos y automatización de reporte de consumo. </t>
  </si>
  <si>
    <t xml:space="preserve">UTT 2 y Gobernación del Atlántico. </t>
  </si>
  <si>
    <t>Falta de seguimiento o incorrecta la parametrización del sistema de facturación frente a los valores objeto de facturación</t>
  </si>
  <si>
    <t xml:space="preserve">6. Apoyo y seguimiento a la parametrización del sistema de facturación. </t>
  </si>
  <si>
    <t xml:space="preserve">Parametrización del Sistema de facturación. </t>
  </si>
  <si>
    <t>UTT 2 y grupo de cartera de la Vicepresidencia de Integración Productiva</t>
  </si>
  <si>
    <t>Falta de verificación de la calidad y precisión de datos de consumo.</t>
  </si>
  <si>
    <t xml:space="preserve">7. Transcripción y Migración del dato al sistema de facturación Dynamics 365 </t>
  </si>
  <si>
    <t>Cargue de datos de consumos</t>
  </si>
  <si>
    <t xml:space="preserve">UTT 2 y grupo de cartera de la Vicepresidencia de Integración Productiva </t>
  </si>
  <si>
    <t>Afectación de usuarios por inoportuna gestión de entregas de facturas, cobros indebidos de intereses por mora y falta de reconocimiento de recaudos de la facturación en los Distritos de Adecuación de Tierras administrados por la ADR y Asociaciones.</t>
  </si>
  <si>
    <r>
      <t>ASOLEBRIJA</t>
    </r>
    <r>
      <rPr>
        <sz val="12"/>
        <color rgb="FF000000"/>
        <rFont val="Arial"/>
        <family val="2"/>
      </rPr>
      <t xml:space="preserve"> Muy corto el tiempo para entregar la facturación</t>
    </r>
  </si>
  <si>
    <t>1. Ampliar el plazo de entrega hasta el día 15 del mes siguiente y plazo para cancelar hasta el 30 de ese mes, para Cumplir con la entrega a tiempo de la facturación</t>
  </si>
  <si>
    <t>Modificar la resolución 821 del 3 de octubre del 2018, articulo 7</t>
  </si>
  <si>
    <t xml:space="preserve">ADR: </t>
  </si>
  <si>
    <t>Enero de 2023</t>
  </si>
  <si>
    <t>Permanente </t>
  </si>
  <si>
    <r>
      <rPr>
        <b/>
        <sz val="12"/>
        <color theme="1"/>
        <rFont val="Arial"/>
        <family val="2"/>
      </rPr>
      <t>Seguimiento 2025:</t>
    </r>
    <r>
      <rPr>
        <sz val="12"/>
        <color theme="1"/>
        <rFont val="Arial"/>
        <family val="2"/>
      </rPr>
      <t xml:space="preserve"> Teniendo en cuenta que no se remitio evidendia de cumplimiento de  las acciones y metas propuestas, esta oficina sugiere la verificación del plan de mejoramiento propuesto de tal forma que se reformule por acciones tendientes a atacar la causa raiz del hallazgo dado que han pasado dos vigencias sin aportar avances significativos.</t>
    </r>
  </si>
  <si>
    <r>
      <t>ASOLEBRIJA</t>
    </r>
    <r>
      <rPr>
        <sz val="12"/>
        <color theme="1"/>
        <rFont val="Arial"/>
        <family val="2"/>
      </rPr>
      <t xml:space="preserve"> Dificultad para que el usuario firme el recibido de la factura</t>
    </r>
  </si>
  <si>
    <t>2. Permitir que el recibido de la factura lo haga el administrador o viviente de la finca</t>
  </si>
  <si>
    <t>ADR</t>
  </si>
  <si>
    <t>permanente</t>
  </si>
  <si>
    <r>
      <t>ASOLEBRIJA</t>
    </r>
    <r>
      <rPr>
        <sz val="12"/>
        <color theme="1"/>
        <rFont val="Arial"/>
        <family val="2"/>
      </rPr>
      <t xml:space="preserve"> El programa de facturación es muy obsoleto</t>
    </r>
  </si>
  <si>
    <t>3. Modernizar el programa software SIFI</t>
  </si>
  <si>
    <t>Que se pueda elaborar la facturación electrónica</t>
  </si>
  <si>
    <t>Permanente</t>
  </si>
  <si>
    <r>
      <t xml:space="preserve">ASOTUCURINCA </t>
    </r>
    <r>
      <rPr>
        <sz val="12"/>
        <color theme="1"/>
        <rFont val="Arial"/>
        <family val="2"/>
      </rPr>
      <t>Predios desactualizados en el RGU en relación con el usuario y canales efectivos para cualquier tipo de notificación.</t>
    </r>
  </si>
  <si>
    <t>4. Jornadas de actualización enfocadas a predios que se han identificado que necesitan ser actualizados; programar acciones permanentes para mantener el RGU actualizado.</t>
  </si>
  <si>
    <t>Lograr la entrega efectiva del 100% de las facturas generadas.</t>
  </si>
  <si>
    <t>Área de Cartera</t>
  </si>
  <si>
    <t>Área de Operaciones</t>
  </si>
  <si>
    <r>
      <t xml:space="preserve">ASOTUCURINCA </t>
    </r>
    <r>
      <rPr>
        <sz val="12"/>
        <color theme="1"/>
        <rFont val="Arial"/>
        <family val="2"/>
      </rPr>
      <t>Inexistencia de convenios con las entidades bancarias que permitan identificar con claridad el destino del pago (Código, predio, factura)</t>
    </r>
  </si>
  <si>
    <t>5. Gestionar los convenios necesarios para la eficiencia en la aplicación de los pagos recibidos. (Código de barras o Código QR, implementar pasarela de pago del estilo PSE, PAYU, WOMPI, Placetopay, Mercado pago, lo anterior se encuentra descrito detalladamente en el proyecto de modernización de pagos.)</t>
  </si>
  <si>
    <t>Se proyecta que el proceso del recaudo del primer bimestre del año 2023 se realice mediante la nueva modalidad donde los pagos son plenamente identificados desde el momento de su realización en la entidad bancaria.</t>
  </si>
  <si>
    <t>Departamento financiero Asotucurinca</t>
  </si>
  <si>
    <t>Primer bimestre 2023</t>
  </si>
  <si>
    <t>Demil 400 (Proveedores de Software)</t>
  </si>
  <si>
    <t>Cartera</t>
  </si>
  <si>
    <r>
      <t>ASORUT</t>
    </r>
    <r>
      <rPr>
        <sz val="12"/>
        <color rgb="FF000000"/>
        <rFont val="Arial"/>
        <family val="2"/>
      </rPr>
      <t xml:space="preserve"> Convenio Bancarios</t>
    </r>
  </si>
  <si>
    <t xml:space="preserve">6. Mejorar Convenio de recaudo Bancario </t>
  </si>
  <si>
    <t xml:space="preserve">Cartera </t>
  </si>
  <si>
    <t xml:space="preserve">Septiembre </t>
  </si>
  <si>
    <r>
      <t>MONTERIA</t>
    </r>
    <r>
      <rPr>
        <sz val="12"/>
        <color theme="1"/>
        <rFont val="Arial"/>
        <family val="2"/>
      </rPr>
      <t>: Insuficiencia de personal técnico y operativo, que ejerza actividades de generación y notificación de los oficios de cobros persuasivos, y demás actos administrativos relacionados con el área de cartera.</t>
    </r>
  </si>
  <si>
    <t xml:space="preserve">7. Contratar mayor personal, organización en el tema del nivel operativo para la toma de caudales </t>
  </si>
  <si>
    <t>Equipo Humano Vicepresidencia de Integración Productiva</t>
  </si>
  <si>
    <t>8. Modificar procedimiento, y formatos para que sean adaptados a la realidad operativas de los Distritos</t>
  </si>
  <si>
    <r>
      <t>REPELON:</t>
    </r>
    <r>
      <rPr>
        <sz val="12"/>
        <color rgb="FF000000"/>
        <rFont val="Arial"/>
        <family val="2"/>
      </rPr>
      <t xml:space="preserve"> Desconocimiento, aplicación o interpretación incorrecta de la normatividad aplicable al proceso de facturación de Adecuación de Tierras.</t>
    </r>
  </si>
  <si>
    <t xml:space="preserve">9. Realizar capacitación a los profesionales y técnicos que apoyan el proceso de facturación de Adecuación de Tierras. </t>
  </si>
  <si>
    <t xml:space="preserve">Capacitación y lista de Asistencia. </t>
  </si>
  <si>
    <t>UTT 2 y Equipo de Cartera de la Vicepresidencia de Integración Productiva</t>
  </si>
  <si>
    <r>
      <t>REPELON:</t>
    </r>
    <r>
      <rPr>
        <sz val="12"/>
        <color rgb="FF000000"/>
        <rFont val="Arial"/>
        <family val="2"/>
      </rPr>
      <t xml:space="preserve"> Deficiencias en la instauración de controles para la facturación y recaudo de tarifas a cargo de las asociaciones que administran los Distritos de Adecuación de Tierras y los administrados por la ADR.</t>
    </r>
  </si>
  <si>
    <t>10. Seguimiento a los procesos de facturación mediante instauración de controles.</t>
  </si>
  <si>
    <t>Informes Bimestrales.</t>
  </si>
  <si>
    <t>UTT 2 – Supervisión</t>
  </si>
  <si>
    <r>
      <t>REPELON:</t>
    </r>
    <r>
      <rPr>
        <sz val="12"/>
        <color rgb="FF000000"/>
        <rFont val="Arial"/>
        <family val="2"/>
      </rPr>
      <t xml:space="preserve"> </t>
    </r>
    <r>
      <rPr>
        <sz val="12"/>
        <color theme="1"/>
        <rFont val="Arial"/>
        <family val="2"/>
      </rPr>
      <t>Falta de seguimiento al cumplimiento de los requisitos y/o controles procedimentales o normativos establecidos para los procesos de facturación y recaudo de tarifas del servicio público de Adecuación de Tierras</t>
    </r>
  </si>
  <si>
    <t xml:space="preserve">11. Elaboración de controles de verificación de la información mediante sistemas de aforo, cuyo reporte se cargaran directamente al dynamics 365. </t>
  </si>
  <si>
    <t>Reportes de Aforos y automatización de reporte de consumo</t>
  </si>
  <si>
    <t>UTT 2 y Gobernación del Atlántico.</t>
  </si>
  <si>
    <r>
      <t>REPELON:</t>
    </r>
    <r>
      <rPr>
        <sz val="12"/>
        <color rgb="FF000000"/>
        <rFont val="Arial"/>
        <family val="2"/>
      </rPr>
      <t xml:space="preserve"> Falta de seguimiento a la parametrización del sistema SIFI frente a los valores objeto de facturación y falta de verificación de la calidad y precisión de datos de consumo.</t>
    </r>
  </si>
  <si>
    <t>12. Transcripción y Migración del dato al sistema de facturación dynamics 365</t>
  </si>
  <si>
    <t>. Cargue de datos de consumo</t>
  </si>
  <si>
    <t>Ineficacia del entregable del Contrato Interadministrativo N° 665 de 2019 frente a su uso en el proceso de facturación y cartera y fallas en la supervisión del contrato</t>
  </si>
  <si>
    <t>Falta de coordinación con el área contractual de la ADR para aterrizar las obligaciones del contratista a las necesidades y realidad operativa del Distrito Montería – Mocarí</t>
  </si>
  <si>
    <t xml:space="preserve">1. Que nivel central – VIP autorice la segunda fase para continuar con el proceso de Actualización del Registro General de Usuarios, atendiendo las necesidades del Distrito </t>
  </si>
  <si>
    <t>Actualización del Sistema de Información Financiera  SIFI y Registro General de Usuarios del Distrito Montería – Mocarí en un 100%</t>
  </si>
  <si>
    <t>VIP</t>
  </si>
  <si>
    <t>31/12/2022 </t>
  </si>
  <si>
    <t xml:space="preserve">Ausencia de apoyo a la supervisión para el recibido de los entregables, en razón a que en su mayoría para validar la calidad de los entregables se requieren de conocimientos específicos en materia catastral, topográficos y tecnológicos. </t>
  </si>
  <si>
    <t>2. Que se continúe por parte de la OTI – nivel central, el proceso de migración de datos de los productos entregados por el contratista, al SIFI o el que lo reemplace, con la mayor celeridad posible.</t>
  </si>
  <si>
    <t xml:space="preserve">Falta de personal de apoyo a la supervisión que validará cada una de las fichas prediales entregadas por el contratista </t>
  </si>
  <si>
    <t>3. Solicitar la contratación de personal que proceda a realizar las revisiones de las fichas prediales, y validar la veracidad de la información que reposan en ellas.</t>
  </si>
  <si>
    <t xml:space="preserve">VIP </t>
  </si>
  <si>
    <t>Diferencias en la información registrada en los Estados Financieros de la Entidad relacionada con las Tarifas y Ausencia de reportes sobre la  información de facturación y Recaudo de la Prestación del Servicio Público de Adecuación de Tierras de los distritos administrados por la Agencia de Desarrollo Rural.</t>
  </si>
  <si>
    <t>Envío inoportuno de la información</t>
  </si>
  <si>
    <t>Reforzar la información de los tiempos a la UTT</t>
  </si>
  <si>
    <t>Informar oportunamente 100%</t>
  </si>
  <si>
    <t>UTT 2 Y UTT 3</t>
  </si>
  <si>
    <t>No registra</t>
  </si>
  <si>
    <r>
      <rPr>
        <b/>
        <sz val="12"/>
        <color theme="1"/>
        <rFont val="Arial"/>
        <family val="2"/>
      </rPr>
      <t>Seguimiento 2025</t>
    </r>
    <r>
      <rPr>
        <sz val="12"/>
        <color theme="1"/>
        <rFont val="Arial"/>
        <family val="2"/>
      </rPr>
      <t>: Teniendo en cuenta que no se remitio evidendia de cumplimiento de  las acciones y metas propuestas, esta oficina sugiere la verificación del plan de mejoramiento propuesto de tal forma que se reformule por acciones tendientes a atacar la causa raiz del hallazgo dado que han pasado dos vigencias sin aportar avances significativos.</t>
    </r>
  </si>
  <si>
    <t>Falta de conciliación de la cartera de Tarifas</t>
  </si>
  <si>
    <t>Conciliación mensual</t>
  </si>
  <si>
    <t>Realizar mensualmente la conciliación</t>
  </si>
  <si>
    <t>Grupo de Cartera-área de Contabilidad</t>
  </si>
  <si>
    <t>Desconocimiento de tiempos de envío de información</t>
  </si>
  <si>
    <t>Capacitación a las Utt 2 y 3 sobre los procedimientos</t>
  </si>
  <si>
    <t>Reportar oportunamente la información a Tesorería.</t>
  </si>
  <si>
    <t>Grupo de cartera</t>
  </si>
  <si>
    <t>AUDITORÍA VIGENCIA 2018 (INFORME OCI-2018-028) Prestación y Apoyo del Servicio Público Adecuación de Tierras</t>
  </si>
  <si>
    <t>DESCRIPCION CUALITATIVA</t>
  </si>
  <si>
    <t>Prestación y Apoyo del Servicio Público de Adecuación de Tierras.</t>
  </si>
  <si>
    <t>Inobservancia de los lineamientos normativos en la facturación y recaudo de tarifas del servicio público de adecuación de tierras en Distritos de Adecuación de Tierras administrados por la Agencia de Desarrollo Rural (ADR).</t>
  </si>
  <si>
    <t>Falta o inadecuada parametrización del sistema de facturación.</t>
  </si>
  <si>
    <r>
      <rPr>
        <b/>
        <sz val="11"/>
        <color theme="1"/>
        <rFont val="Calibri"/>
        <family val="2"/>
        <scheme val="minor"/>
      </rPr>
      <t xml:space="preserve">Mediante memorando 20243000098473 </t>
    </r>
    <r>
      <rPr>
        <sz val="11"/>
        <color theme="1"/>
        <rFont val="Calibri"/>
        <family val="2"/>
        <scheme val="minor"/>
      </rPr>
      <t>del 28 de noviembre de 2024 esta causa fue modificada, así: 
Revisar la viabilidad de que el Sistema actual Dynamics genere las facturas con valor cero (0) o que sea parametrizado para que no asigne consecutivos de facturación a los predios que tienen tarifas exentas.</t>
    </r>
  </si>
  <si>
    <t>Documento de viabilidad</t>
  </si>
  <si>
    <t xml:space="preserve">Grupo Cartera – Dirección Adecuación de Tierras </t>
  </si>
  <si>
    <t xml:space="preserve"> 31-oct-2018</t>
  </si>
  <si>
    <t>Maria Paula Urquijo Vargas</t>
  </si>
  <si>
    <r>
      <rPr>
        <b/>
        <sz val="12"/>
        <color theme="1"/>
        <rFont val="Arial"/>
        <family val="2"/>
      </rPr>
      <t>Seguimiento diciembre de 2024:</t>
    </r>
    <r>
      <rPr>
        <sz val="12"/>
        <color theme="1"/>
        <rFont val="Arial"/>
        <family val="2"/>
      </rPr>
      <t xml:space="preserve"> Para la validación del cumplimiento de la meta propuesta se allego a esta Oficina la siguiente documentación.
· Certificación uso aplicativo Dynamics, mediante el cual se realizó el proceso de migración de los saldos a 31 de diciembre del 2021 del aplicativo SIFI al Dynamics.
· Descripción cualitativa del uso del aplicativo.
· Memorando 20222400024993 del 25 de octubre del 2022, por medio del cual se informa la conclusión del proceso de actualización de las maquinas y dirección de acceso al sistema de facturación Recaudo y cartera para el servicio de ADT
Se identifica documento de viabilidad de migración al aplicativo Dynamics, por lo anterior esta oficina determina una avance cualitativo de cumplido</t>
    </r>
  </si>
  <si>
    <r>
      <rPr>
        <b/>
        <sz val="12"/>
        <color theme="1"/>
        <rFont val="Arial"/>
        <family val="2"/>
      </rPr>
      <t>Seguimiento diciembre 2024:</t>
    </r>
    <r>
      <rPr>
        <sz val="12"/>
        <color theme="1"/>
        <rFont val="Arial"/>
        <family val="2"/>
      </rPr>
      <t xml:space="preserve"> Si bien se identifica el cumplimiento del 100% de las acciones y metas propuestas, es preciso resaltar que de acuerdo con la ley 2071 de 2020, Por medio de la cual se adoptan medidas en materia de financiamiento para la reactivación del sector agropecuario, pesquero, acuícola, forestal y agroindustriales ley posterior a la realización de la auditoria que obligo a realizar ajustes de la recuperación de la cartera, aunado a lo anterior y de acuerdo con el memorando se indico que el aplicativo actual corresponde a Dynamics desde la facturación 2022-1 quedando SIFI expirado, sin embargo con animos de identificar la efectividad del cambio en el aplicativo se solicito remitir como muestra la facturación para el distrito de La Doctrina para el cual se encuentra vigente la Resolución No. 521 del 29 de diciembre del 2023, en el que se busca identificar si la configuración de la tarifa de riego correspondiente a  $77.709,50 por hectarea.</t>
    </r>
    <r>
      <rPr>
        <b/>
        <sz val="12"/>
        <rFont val="Arial"/>
        <family val="2"/>
      </rPr>
      <t xml:space="preserve"> 
</t>
    </r>
    <r>
      <rPr>
        <sz val="12"/>
        <rFont val="Arial"/>
        <family val="2"/>
      </rPr>
      <t xml:space="preserve">
Así mismo se llevo a cabo la verificación de activos para facturar donde se identifico ningun predio presentaba facturaión en 0, adicional que los predios que se encuentran como Actvivo "No" no generan ningun tipo de facturación, finalmente se identifico que para la el cambio de estado de un predio inactivo a activo en facturación  se carga la aprobación del mismo en la columna Zona y en el nombre del distrito.                                                                                                                                                                                                                                                                                                         Información solicitada mediante correo del 16 de diciembre del 2024.</t>
    </r>
    <r>
      <rPr>
        <b/>
        <sz val="12"/>
        <rFont val="Arial"/>
        <family val="2"/>
      </rPr>
      <t xml:space="preserve">
Seguimiento junio 2025: </t>
    </r>
    <r>
      <rPr>
        <sz val="12"/>
        <rFont val="Arial"/>
        <family val="2"/>
      </rPr>
      <t>De acuerdo a la información solicitada mediante  correo electronico del 16 de diciembre del 2024  se realiza validación;  en dicha muestra se puede identificar que dentro del aplicativo Dinamix se evidencia que la parametrización de la tarifa esta acorde con el valor del area beneficiada; por lo anterior la oficina de Control Interna determina dar por cerrado el hallazgo.</t>
    </r>
    <r>
      <rPr>
        <b/>
        <sz val="12"/>
        <rFont val="Arial"/>
        <family val="2"/>
      </rPr>
      <t xml:space="preserve">
</t>
    </r>
    <r>
      <rPr>
        <sz val="12"/>
        <color theme="1"/>
        <rFont val="Arial"/>
        <family val="2"/>
      </rPr>
      <t xml:space="preserve">
</t>
    </r>
  </si>
  <si>
    <t>Falta de expedición de actos administrativos de determinación de tarifas para el año 2018</t>
  </si>
  <si>
    <t>2. Expedir el acto administrativo correspondiente a la  modificación de la  Resolución N° 498 de 1997 y las Resoluciones de Presupuesto y Tarifas 2018.</t>
  </si>
  <si>
    <t xml:space="preserve">Resoluciones expedidas: 4  </t>
  </si>
  <si>
    <t xml:space="preserve">Dirección de Adecuación de Tierras 
Oficina Asesora Jurídica 
</t>
  </si>
  <si>
    <t>30/08/2022
06/07/2023 05/06/2022</t>
  </si>
  <si>
    <t>Carlos Buitrago
Luisa Puerta
Richard Rangel Vergel                                                               Diana Lissette Castañeda Duran</t>
  </si>
  <si>
    <r>
      <t xml:space="preserve">En el Dynamics (que empezó a operar desde el año 2022) se parametrizaron las tarifas de los Distritos administrados por la ADR de conformidad con las resoluciones expedidas anualmente. Se informa que se puede revisar el control de cambios.
Respecto con las evidencias aportadas y de acuerdo a lo evidenciado por la Oficina de Control Interno en el seguimiento se considera que esta acción propuesta se encuentra cumplida.
</t>
    </r>
    <r>
      <rPr>
        <b/>
        <sz val="12"/>
        <color theme="1"/>
        <rFont val="Arial"/>
        <family val="2"/>
      </rPr>
      <t>Julio 2023</t>
    </r>
    <r>
      <rPr>
        <sz val="12"/>
        <color theme="1"/>
        <rFont val="Arial"/>
        <family val="2"/>
      </rPr>
      <t>: No existen avances a la fecha del presente seguimiento.</t>
    </r>
  </si>
  <si>
    <t>Inconsistencias en la facturación y cobro de tarifas del servicio público de adecuación de tierras en los Distritos de Adecuación de Tierras entregados en Administración.</t>
  </si>
  <si>
    <t>Inobservancia de los lineamientos establecidos en el procedimiento PR-ADT-005</t>
  </si>
  <si>
    <t>1. Revisar los soportes de determinación de tarifas, las resoluciones de presupuestos y tarifas de la vigencia 2018 y realizar los ajustes a que haya lugar.</t>
  </si>
  <si>
    <t xml:space="preserve">Documento Revisión: 1 </t>
  </si>
  <si>
    <t xml:space="preserve"> 15-nov-2018</t>
  </si>
  <si>
    <t>(Seguimiento 2018)A través de Correo Electrónico (10-dic) se remite un documento denominado "Documento de revisión de resoluciones de presupuestos y tarifas de distritos de adecuación de tierras de 2018" en el cual se realiza una relación y análisis de las 9 resoluciones expedidas en diciembre de 2017 de presupuestos Ordinarios de Ingresos - Egresos y tarifas para el año 2018.
(Seguimiento 2019) La Oficina de Control Interno observó la emisión el 12 de noviembre de 2018 por parte de la Dirección de Adecuación de Tierras del "Documento de Revisión de Resoluciones de Presupuestos (SIC) y Tarifas de Distritos de Adecuación de Tierras de 2018", en el cual se realizó la revisión de las siguientes resoluciones donde se obtuvieron los siguientes resultados.
• Resolución 1628 de 2017 - Distrito Abrego: Sin diferencias identificadas.
• Resolución 1632 de 2017 - Distrito Aracataca: Sin diferencias identificadas.
• Resolución 1640 de 2017 - Distrito Chicamocha: Se identificaron diferencias.
• Resolución 1627 de 2017 - Distrito Lebrija: Sin diferencias identificadas.
• Resolución 1641 de 2017 - Distrito María La Baja: Sin diferencias identificadas.
• Resolución 1626 de 2017 - Distrito RUT: Sin diferencias identificadas.
• Resolución 1642 de 2017 - Distrito Tucurinca: Sin diferencias identificadas.
• Resolución 1625 de 2017 - Distrito Zulia: Sin diferencias identificadas.
• Resolución 1643 de 2017 - Distrito Rio Frio: Sin diferencias identificadas.
(Seguimiento 2022) Se presentó procedimiento PR-ADT- 004 en el cual se estableció estrategia para la actualización del RGU para Distritos administrados directamente por la ADR</t>
  </si>
  <si>
    <t>(Observación 2018) Una vez aportadas las evidencias, la Oficina de Control Interno considera procedente validar el cumplimiento de la acción de mejora.
(Observación 2019) Si bien se observó la emisión del documento de revisión propuesto, la Oficina de Control Interno no considera procedente determinar el cierre de la acción toda vez que no se observó la corrección por parte del Director de la UTT de la certificación expedida en 2017 ni de la Resolución 1640 de 2017. Adicionalmente, la Oficina de Control Interno recomienda la remisión a esta Oficina de los documentos que soportan la revisión adelantada (certificaciones expedidas por los Directores Territoriales de las UTT y Tarifas aprobadas por las juntas directivas).
En este sentido, la Oficina de Control Interno considera procedente continuar con el seguimiento del presente hallazgo toda vez que se encuentran pendientes de efectividad de una (1) de las cuatro (4) acciones propuestas.
(Observación 2022) De acuerdo con el último seguimiento realizado por la OCI la acción se encontraba en 100% de cumplimiento, razón por la cual para el presente seguimiento se tuvo en cuenta dicha información para el análisis del  estado del hallazgo.</t>
  </si>
  <si>
    <t>2. Establecer una estrategia para actualizar y mantener actualizado el Registro General de Usuarios - RGU.</t>
  </si>
  <si>
    <t>Documento de Estrategia: 1</t>
  </si>
  <si>
    <t xml:space="preserve"> 31-mar-2019</t>
  </si>
  <si>
    <t>Carlos Buitrago
Luisa Puerta</t>
  </si>
  <si>
    <t>Se evidenció "Hoja de ruta actualización RUG" del Distrito Mocari
Se presentó  PROCEDIMIENTO PR-ADT-005 modificado en la actualizacón del RGU, en el sentido de asignar la responsabilidad a las asociaciones de usuarios.
Se informó de igual manera  que se encuentran actualizados algunos distritos administrados por asociaciones por lo cual se estableció un documento como estratégia para la actualización del RGU. De acuerdo con esto se observó presentación del 5 de agosto de 2022 (Comité Institucional de Gestión del Desempeño)  mediante la cual se socializaron las "Modificaciones procedimiento ADT-005 para Distritos administrados por asociaciones de usuarios. 
De igual manera se observo el formato F-ADT-021 Registro General de Usuarios - RGU diligenciado para los Distritos ASORUT
Así mismo, se observaron las resoluciones 001 de marzo de 2018, 001 de enero de 2019  y 0003 del 3 de febrero de 2020 del Distrito ASOLEBRIJA, por medio de las cuales se actualizó información en el RUG de los predios 1B-077, 1B-220-0 y 1A-031-0 respectivamente.
Para el Distrito ASOTUCURINCA se remitió formato RGU con fecha de diligenciamiento del 20 de agosto de 2022.
En cuanto al Distrito ASUDRA se evidenciaron 24 resoluciones expedidas en la vigencia 2018, 11 resoluciones en el año 2019, 9 resoluciones en la vigencia 2020, 2 resoluciones en el año 2021 y solicitudes de modificación remitidas a la UTT 4 por parte del gerente.  Las resoluciones mencionadas formalizaron la actualización en el RUG de diferentes usuarios.
Para el Distrito USOCHICAMOCHA se evidenciaron 5 resoluciones para la vigencia 2018, 3 resoluciones en el año 2019, 2 resoluciones en 2020, 21 resoluciones en 2021 y 11 resoluciones en 2022 las cuales formalizaron la actualización en el RUG.
De acuerdo con información remitida por USOARACATACA se evidenció informe de actualización RGU de la vigencia 2018 radicado el día 22 de agosto de 2022, de igual manera sucedió con el Distrito USOMARIALABAJA remitido el 26 de agosto de 2022</t>
  </si>
  <si>
    <t>Sin avance determinable</t>
  </si>
  <si>
    <r>
      <rPr>
        <sz val="12"/>
        <color theme="1"/>
        <rFont val="Arial"/>
        <family val="2"/>
      </rPr>
      <t xml:space="preserve">De acuerdo con lo evidenciado por la OCI respecto a la actualización del procedimiento 05, así como también los avances realizados respecto a las resoluciones por medio de las cuales se observó la actualización de usuarios en el RGU, la OCI considera razonable los avances de la acción.
No obstante, se recomienda continuar con acciones periódicas tendientes a la actualización del RGU, llevando a cabo los planes de trabajo del caso, puesto que la acción sólo se podrá dar por cumplida una vez se cuente con todos los RGU de los DAT administrados por ADR debidamente actualizados y/o con un % de avance considerable par el efecto.
De otra parte, no es claro si el documento de estrategia se refiere al procedimiento 005 actualizdo, por lo que se recomienda alinear la meta con la ejecución de la acción.
</t>
    </r>
    <r>
      <rPr>
        <b/>
        <sz val="12"/>
        <color theme="1"/>
        <rFont val="Arial"/>
        <family val="2"/>
      </rPr>
      <t xml:space="preserve">
Seguimiento Diciembre 2024: </t>
    </r>
    <r>
      <rPr>
        <sz val="12"/>
        <color theme="1"/>
        <rFont val="Arial"/>
        <family val="2"/>
      </rPr>
      <t xml:space="preserve">Si bien se identifica el cumplimiento a todas las acciones y metas propuestas, el hallazgo se mantendra pendiente de efectividad hasta que se remita evidencia de la facturación realizada a uno de los distritos entregados en administración donde se corroboren siguientes aspectos: 
a) Factoración y recaudo de tarifas de acuerdo con lo dispuesto en la resolución vigente y su relación con las tarifas metricas fijas y volumetricas.
b) Correcta relación de las hectareas reportadas en el RGU con la cantidad de hectareas facturadas.
</t>
    </r>
    <r>
      <rPr>
        <b/>
        <sz val="12"/>
        <color theme="1"/>
        <rFont val="Arial"/>
        <family val="2"/>
      </rPr>
      <t xml:space="preserve">
</t>
    </r>
    <r>
      <rPr>
        <sz val="12"/>
        <color theme="1"/>
        <rFont val="Arial"/>
        <family val="2"/>
      </rPr>
      <t xml:space="preserve">Información solicitada mediante correo del 16 de diciembre del 2024.                                                                                 
</t>
    </r>
    <r>
      <rPr>
        <b/>
        <sz val="12"/>
        <color theme="1"/>
        <rFont val="Arial"/>
        <family val="2"/>
      </rPr>
      <t xml:space="preserve">Seguimiento junio 2025: </t>
    </r>
    <r>
      <rPr>
        <sz val="12"/>
        <color theme="1"/>
        <rFont val="Arial"/>
        <family val="2"/>
      </rPr>
      <t>De acuerdo a la información solicitada mediante  correo electronico del 16 de diciembre del 2024  se realiza la respectiva validación;  en dicha muestra se puede identificar que se evidencia la relación entre  las tarifas facturadas y la Resolución 521 de 2023; adicionalmente se evidencia que las facturas son las mismas hectareas reportadas en el RGU; por lo anterior la oficina de Control Interna determina dar por cerrado el hallazgo.</t>
    </r>
  </si>
  <si>
    <t>Inadecuado control y seguimiento al contrato de administración, operación y conservación del Distrito de Adecuación de Tierras del Alto Chicamocha y Firavitoba</t>
  </si>
  <si>
    <t>3. Solicitar a USOCHICAMOCHA, a través del Supervisor del Contrato, explicación sobre el cobro diferente de tarifas al establecido en el Acuerdo N° 006 28/11/2017 de la Junta Directiva de la asociación.</t>
  </si>
  <si>
    <t xml:space="preserve">Comunicación: 1 </t>
  </si>
  <si>
    <t xml:space="preserve">Unidad Técnica Territorial No. 7 </t>
  </si>
  <si>
    <t>9/11/2018
2/08/2019</t>
  </si>
  <si>
    <t xml:space="preserve">Omar Fernando Santos Trujillo
Iván Arturo Márquez Rincón
</t>
  </si>
  <si>
    <t>De conformidad con la acción propuesta se evidencia el envío de un oficio dirigido al representante legal de la Asociación de Usuarios "USOCHICAMOCHA", solicitando explicación sobre las tarifas (Radicado No. 20183507010902 del 26/09/2018).
La Oficina de Control Interno observó la remisión por parte de USOCHICAMOCHA  a la Unidad Técnica Territorial N° 7 del oficio con N° de radicado 20183507002581 del 26 de noviembre de 2018 en el cual se expresa la justificación de las diferentes situaciones identificadas por esta Oficina.</t>
  </si>
  <si>
    <t>(Observación 2018) Una vez aportadas las evidencias, la Oficina de Control Interno considera procedente validar el cumplimiento de la acción de mejora.
(Observación 2019) La Oficina de Control Interno considera procedente continuar con el seguimiento del presente hallazgo toda vez que el termino de ejecución de dos (2) de las cuatro (4) acciones propuestas se encuentra vencido.
(Observación 2022) De acuerdo con el último seguimiento realizado por la OCI la acción se encontraba en 100% de cumplimiento, razón por la cual para el presente seguimiento se tuvo en cuenta dicha información para el análisis del hallazgo.</t>
  </si>
  <si>
    <t>4. Realizar mesas de trabajo de la supervisión con USOCHICAMOCHA para revisar facturación</t>
  </si>
  <si>
    <t xml:space="preserve">Mesas trabajo: 3 </t>
  </si>
  <si>
    <t>La Oficina de Control observó la ejecución de tres (3) mesas de trabajo el 26 de septiembre, 10 de octubre y 17 de diciembre de 2019.</t>
  </si>
  <si>
    <r>
      <t xml:space="preserve">(Observación 2019) La Oficina de Control Interno considera procedente continuar con el seguimiento del presente hallazgo toda vez que el termino de ejecución de dos (2) de las cuatro (4) acciones propuestas se encuentra vencido.
</t>
    </r>
    <r>
      <rPr>
        <b/>
        <sz val="12"/>
        <color theme="1"/>
        <rFont val="Arial"/>
        <family val="2"/>
      </rPr>
      <t>(Observación 2022)</t>
    </r>
    <r>
      <rPr>
        <sz val="12"/>
        <color theme="1"/>
        <rFont val="Arial"/>
        <family val="2"/>
      </rPr>
      <t xml:space="preserve"> De acuerdo con el último seguimiento realizado por la OCI la acción se encontraba en 100% de cumplimiento, razón por la cual para el presente seguimiento se tuvo en cuenta dicha información para el análisis del hallazgo.</t>
    </r>
  </si>
  <si>
    <t>Desconocimiento o inobservancia de los lineamientos establecidos en el procedimiento PR-ADT-005 relacionados con la supervisión y control de los Distritos de Adecuación de Tierras entregados en administración a Asociaciones de Usuarios.</t>
  </si>
  <si>
    <t xml:space="preserve">1. Realizar jornadas de capacitación y/o socialización al equipo supervisor del contrato y a la Asociación de Usuarios del Distrito sobre el procedimiento PR-ADT-005 </t>
  </si>
  <si>
    <t>Jornadas de capacitación: 2
Equipo supervisión: 1
Asociación de usuarios: 1</t>
  </si>
  <si>
    <t xml:space="preserve"> 01-nov-2018</t>
  </si>
  <si>
    <t>Se evidenciaron los siguientes soportes de capacitación:
Acta de capacitación UTT 4, 9 y 10 
Acta de capacitación ASUDRA y ASOLEBRIJA AOC adelantada en el mes de marzo de 2021
Actas de capacitación presentación de informes AOC ASUDRA y ASOLEBRIJA adelantadas en el mes de marzo de 2021
Actas de capacitación presentación de informes AOC ASOTUCURINCA, ASORIOFRIO, USOARACATACA adelantadas en el mes de abril de 2021
Acta de capacitación presentación de informes AOC ASOTUCURINCA, ASORIOFRIO, USOMARIALABAJA adelantadas en el mes de marzo de 2021
Capacitación presentación de informes AOC UTT 1 - ARACATACA adelantada en el mes de marzo de 2022
Copia correo remisión link presentación capacitaciones Procedimiento ADT004 y 005 AOC 2021</t>
  </si>
  <si>
    <t>Una vez aportadas las evidencias, la Oficina de Control Interno considera procedente validar el cumplimiento de la acción de mejora.
Se recomienda continuar con las jornadas de capacitación y socialización a los Distritos faltantes así como también establecer estos espacios de socialización periódicos para reforzar el cumplimiento de los procedimientos ADT-005.</t>
  </si>
  <si>
    <t xml:space="preserve">Ausencia de controles para ejercer la supervisión y control del contrato de administración del Distrito. </t>
  </si>
  <si>
    <t xml:space="preserve">2. Realizar mesas de trabajo por parte del equipo de apoyo a la supervisión en las que se establezcan los controles a implementar para articular las actividades de supervisión </t>
  </si>
  <si>
    <t xml:space="preserve">Mesas de Trabajo: 3 </t>
  </si>
  <si>
    <t xml:space="preserve">Unidad Técnica Territorial N° 7 – Equipo Supervisión 
Dirección Adecuación de Tierras </t>
  </si>
  <si>
    <t>Se informó la gestión adelantada respecto a las mesas de trabajo adelantadas por lo cual se presentaron actas de seguimiento a los contratos AOC vigencias 2020 y 2021, de acuerdo con esto se evidenciaron 28 actas para la vigencia 2020 realizadas en los Distritos TUCURINCA, ZULIA, ARACATACA, ABREGO, CHICAMOCHA, LEBRIJA, MARIALABAJA, RIOFRIO, RUT.
De igual manera para la vigencia 2021 se observaron actas de mesa de trabajo de los Distritos ABREGO, RUT, LEBRIJA, ARACATACA, TUCURINCA, RIOFRIO, MARIALABAJA, CHICAMOCHA, ZULIA.</t>
  </si>
  <si>
    <t>Una vez aportadas las evidencias, la Oficina de Control Interno considera procedente validar el cumplimiento de la acción de mejora.</t>
  </si>
  <si>
    <t>Inobservancia del Manual de Requisitos y Labores para la administración, operación y conservación de los Distritos de Adecuación de Tierras administrados por la Agencia de Desarrollo Rural (ADR).</t>
  </si>
  <si>
    <t>Aplicación inadecuada del procedimiento PR-ADT-004 en relación con la contratación de personal para los Distritos administrados directamente por la Agencia</t>
  </si>
  <si>
    <t>1.Los estudios previos de contratación del personal para los Distritos debe llevar obligatoriamente el visto bueno de la Dirección de Adecuación de Tierras 
Comunicación oficial de la Dirección de Adecuación de Tierras a la VIP con la revisión del cumplimiento de perfiles y experiencias del personal de los Distritos .</t>
  </si>
  <si>
    <t xml:space="preserve">Estudios previos con visto bueno: 50
Comunicación: 1
</t>
  </si>
  <si>
    <t xml:space="preserve">Dirección de Adecuación de Tierras 
Vicepresidencia de Integración Productiva  </t>
  </si>
  <si>
    <r>
      <rPr>
        <b/>
        <sz val="12"/>
        <color theme="1"/>
        <rFont val="Arial"/>
        <family val="2"/>
      </rPr>
      <t xml:space="preserve">Seguimiento 2019: </t>
    </r>
    <r>
      <rPr>
        <sz val="12"/>
        <color theme="1"/>
        <rFont val="Arial"/>
        <family val="2"/>
      </rPr>
      <t xml:space="preserve">La Oficina de Control Interno observó la elaboración del documento de Estudios Previos con el visto bueno del Gestor T1, Grado 11 vinculado a la Dirección de Adecuación de Tierras. El documento relacionaba la necesidad de suscribir 57 contratos de prestación de servicios con diferentes perfiles distribuidos en los seis (6) distritos de adecuación de tierras bajo administración de la Agencia.
Seguimiento 2020
Para la contratación del personal de apoyo a la AOC de los distritos de adecuación de tierras de La Doctrina, Montería Mocarí  en Córdoba,  Repelón, Santa Lucía  y  Manatí en el departamento del Atlántico, para la vigencia 2020, se remitieron , a la  Vicepresidencia de Gestión Contractual,  los memorandos  con los documentos necesarios para la contratación,  con el respectivo aval y visto bueno de la Vicepresidencia de Integración Productiva y de la Dirección de Adecuación de Tierras.
</t>
    </r>
    <r>
      <rPr>
        <b/>
        <sz val="12"/>
        <color theme="1"/>
        <rFont val="Arial"/>
        <family val="2"/>
      </rPr>
      <t>Seguimiento 2022:</t>
    </r>
    <r>
      <rPr>
        <sz val="12"/>
        <color theme="1"/>
        <rFont val="Arial"/>
        <family val="2"/>
      </rPr>
      <t xml:space="preserve"> De acuerdo con lo informado por ADT se definieron 2 anexos los cuales fueron incluidos en los contratos, de acuerdo con esto se evidenciaron los anexos 1 (Manual de referencia UPRA) para los Distritos ABREJO, ARACTACA, MARIA LA BAJA, RIO FRIO, TUCURINCA, USOCHICAMOCHA, y Anexo 2: Requerimientos de personal (7 distritos a excepción de Zulia y RUT). Es importante resaltar que de acuerdo con información del área ASORUT y ZULIA no cuentan con estos anexos teniendo en cuenta que a la fecha no se han finalizado los contratos, por lo cual se espera que una vez estos se firmen se agreguen los anexos correspondientes.</t>
    </r>
  </si>
  <si>
    <t>Aunque la acción y metas propuestas no se cumplieron conforme a su diseño, vale la pena precisar que la Dirección de Adecuación de Tierras propusieron y ejecutaron un Plan Alterno consistente en incluir las condiciones de contratación en los Contratos de AOC (excepto los de RUT y Asozulia), con lo cual se da cobertura a la causa raíz</t>
  </si>
  <si>
    <t>Desconocimiento de los lineamientos procedimentales por parte de las dependencias que intervienen en la estructuración y suscripción de contratos del personal de los Distritos.</t>
  </si>
  <si>
    <t>2. Capacitación a la Vicepresidencia de Integración Productiva y Vicepresidencia de Gestión Contractual, sobre las necesidades de personal para los distritos.
Comunicación oficial a la Vicepresidencia de Integración Productiva y Vicepresidencia de Gestión Contractual informando los requisitos para la contratación de personal de Distritos.</t>
  </si>
  <si>
    <t xml:space="preserve">Capacitaciones: 2  
1 VIP
1 VGC
Comunicación: 1 
</t>
  </si>
  <si>
    <t>30/08/2022
06/07/2023
09/12/2024      
10/07/2025</t>
  </si>
  <si>
    <t>Carlos Buitrago
Luisa Puerta
Richard Rangel Vergel
Maria Paula Urquijo
Diana Lissette Castañeda Duran</t>
  </si>
  <si>
    <r>
      <t xml:space="preserve">El hecho de efectuar capacitaciones a las vicepresidencias de Integración Productiva y de Gestión Contractual no redunda en materializar las contrataciones de personal necesario, pues está sujeto a los presupuestos de los Distritos.
</t>
    </r>
    <r>
      <rPr>
        <b/>
        <sz val="12"/>
        <color theme="1"/>
        <rFont val="Arial"/>
        <family val="2"/>
      </rPr>
      <t xml:space="preserve">
Julio 2023</t>
    </r>
    <r>
      <rPr>
        <sz val="12"/>
        <color theme="1"/>
        <rFont val="Arial"/>
        <family val="2"/>
      </rPr>
      <t xml:space="preserve">: No existen avances a la fecha del presente seguimiento.
Seguimiento Diciembre 2024: No existen avances a la fecha del presente seguimiento.
</t>
    </r>
    <r>
      <rPr>
        <b/>
        <sz val="12"/>
        <color theme="1"/>
        <rFont val="Arial"/>
        <family val="2"/>
      </rPr>
      <t xml:space="preserve">
Seguimiento Julio 2025: </t>
    </r>
    <r>
      <rPr>
        <sz val="12"/>
        <color theme="1"/>
        <rFont val="Arial"/>
        <family val="2"/>
      </rPr>
      <t>De acuerdo con la información  relaciona por  la ADT  no se evidencia algun soporte de capacitación y/o comunicación, ya que los anexos allegados para esta acción son el Manual de Requisitos y labores para la administración, operación y conservación de distritos de adecuación de tierras.</t>
    </r>
  </si>
  <si>
    <r>
      <rPr>
        <b/>
        <sz val="12"/>
        <color theme="1"/>
        <rFont val="Arial"/>
        <family val="2"/>
      </rPr>
      <t xml:space="preserve">Se recomienda </t>
    </r>
    <r>
      <rPr>
        <sz val="12"/>
        <color theme="1"/>
        <rFont val="Arial"/>
        <family val="2"/>
      </rPr>
      <t xml:space="preserve">que la DAT replantee la acción y meta asociada, en aras de materializar las contrataciones de personal en los Distritos, o por lo menos cubrir las necesidades de servicio en el ámbito de contratos de AOC.
</t>
    </r>
    <r>
      <rPr>
        <b/>
        <sz val="12"/>
        <color theme="1"/>
        <rFont val="Arial"/>
        <family val="2"/>
      </rPr>
      <t xml:space="preserve">
Julio 2023</t>
    </r>
    <r>
      <rPr>
        <sz val="12"/>
        <color theme="1"/>
        <rFont val="Arial"/>
        <family val="2"/>
      </rPr>
      <t xml:space="preserve">: Hasta no allegar soportes de cumplimiento de la accion, la misma se encontrará en estado incumplida - vencida.
</t>
    </r>
    <r>
      <rPr>
        <b/>
        <sz val="12"/>
        <color theme="1"/>
        <rFont val="Arial"/>
        <family val="2"/>
      </rPr>
      <t xml:space="preserve">Seguimiento Diciembre 2024: </t>
    </r>
    <r>
      <rPr>
        <sz val="12"/>
        <color theme="1"/>
        <rFont val="Arial"/>
        <family val="2"/>
      </rPr>
      <t xml:space="preserve">Teniendo en cuenta que no se remitieron soportes que permitieran validar el cumplimiento de la acción y meta propuesta esta continua en estado Incumplida- Vencida, esta Oficina sugiere analizar el fondo de la generación del hallazgo y con ello la reformulación de la acción propuesta.    
</t>
    </r>
    <r>
      <rPr>
        <b/>
        <sz val="12"/>
        <color theme="1"/>
        <rFont val="Arial"/>
        <family val="2"/>
      </rPr>
      <t>Seguimiento Junio 2025:</t>
    </r>
    <r>
      <rPr>
        <sz val="12"/>
        <color theme="1"/>
        <rFont val="Arial"/>
        <family val="2"/>
      </rPr>
      <t xml:space="preserve"> Teniendo en cuenta que no se presento avance para la acción 2, se mantiene en estado de Incumplida- Vencida,  la oficina sugiere reformular la acción.                                                        </t>
    </r>
    <r>
      <rPr>
        <b/>
        <sz val="12"/>
        <color theme="1"/>
        <rFont val="Arial"/>
        <family val="2"/>
      </rPr>
      <t/>
    </r>
  </si>
  <si>
    <t>Incumplimiento de los lineamientos procedimentales en las actividades de Administración, Operación y Conservación (AOC) de los Distritos de Adecuación de Tierras administrados por la Agencia de Desarrollo Rural (ADR).</t>
  </si>
  <si>
    <t xml:space="preserve">Desconocimiento de los lineamientos procedimentales por parte personal en campo contratado para realizar la administración, operación y conservación directa de los Distritos administrados por la Agencia. </t>
  </si>
  <si>
    <t xml:space="preserve">1. 2 Capacitaciones a personal de campo sobre el procedimiento PR-ADT-004 
1.2  Sensibilización al Director y responsables de Adecuación de Tierras en la UTT sobre la importancia de la aplicación del procedimiento PR-ADT-004
</t>
  </si>
  <si>
    <t xml:space="preserve">Capacitaciones: 2
1 Inicial
1 Seguimiento
Sensibilización: 1 reunión
</t>
  </si>
  <si>
    <t xml:space="preserve">Dirección de Adecuación de Tierras y UTT
Dirección de Adecuación de Tierras
</t>
  </si>
  <si>
    <r>
      <t xml:space="preserve">(Seguimiento 2020) La Vicepresidencia de Integración Productiva - Dirección de Adecuación de Tierras manifestó que "en la vigencia 2019, se realizaron capacitaciones a los operarios de los Distritos de Mediana y Gran Escala de Atlántico y Córdoba", de lo cual aportó como evidencia listada de asistencia del 13 de septiembre de 2019 cuyo objetivo fue "Procedimiento PR-ADR-004 A.O.C. Distritos".
</t>
    </r>
    <r>
      <rPr>
        <b/>
        <sz val="12"/>
        <color theme="1"/>
        <rFont val="Arial"/>
        <family val="2"/>
      </rPr>
      <t>(Seguimiento 2022)</t>
    </r>
    <r>
      <rPr>
        <sz val="12"/>
        <color theme="1"/>
        <rFont val="Arial"/>
        <family val="2"/>
      </rPr>
      <t xml:space="preserve"> La Vicepresidencia de Integración Productiva - Dirección de Adecuación de Tierras entregó a la OCI: Acta y registro de asistencia de capacitación formatos del procedimiento PR-ADT-004 LA DOCTRINA UTT 4 del 3 de abril de 2021 y MONTERIA UTT3 del 3 de abril de 2021. Acta y registro de asistencia operadores Distrito Atlántico de diciembre 2021.
De igual forma se evidenció correo electrónico remitido el 23 de abril de 2021 remitido a los Directores de las UTT en la cual se adjuntaba presentación de la capacitación de informes de administración, operación y conservación y demás norma relacionada con el proceso. 
Así mismo se evidenciaron los memorandos 20223300019763 y 20223300022603 donde se solicitó el cumplimiento al procedimiento PT-ADR-004, los cuales fueron radicados a las UTTs</t>
    </r>
  </si>
  <si>
    <t>Se recomienda analizar y si es el caso replantear la acción asociada a la Sensibilización al Director, teniendo en cuenta que por sus responsabilidades en la UTT no es factible que atienda los espacios de capacitación de Adecuación de Tierras.
Una vez inspeciconadas las evidencias, la Oficina de Control Interno considera procedente validar el cumplimiento de la acción de mejora.
Sin perjuicio de lo anterior, se llevaron a cabo los espacios de capacitación al personal operativo en campo.</t>
  </si>
  <si>
    <t>Contratación de personal para la operación y conservación que no cumple con el perfil y experiencia requerida según el "Manual de Requisitos y Labores para la Administración, Operación y Conservación de Distritos de Adecuación de Tierras" (MO-ADT-003)</t>
  </si>
  <si>
    <t xml:space="preserve">2. 1. Los estudios previos de contratación del personal para los Distritos deben llevar obligatoriamente el visto bueno de la Dirección de Adecuación de Tierras 
2. Comunicación oficial de la Dirección de Adecuación de Tierras a la VIP con la revisión del cumplimiento de perfiles y experiencias del personal de los Distritos 
</t>
  </si>
  <si>
    <t xml:space="preserve">Estudios previos con visto bueno: 50
Comunicación: 1
</t>
  </si>
  <si>
    <t xml:space="preserve">Dirección de Adecuación de Tierras 
Vicepresidencia de Integración Productiva  
</t>
  </si>
  <si>
    <r>
      <rPr>
        <u/>
        <sz val="12"/>
        <color theme="1"/>
        <rFont val="Arial"/>
        <family val="2"/>
      </rPr>
      <t xml:space="preserve">Seguimiento 2019
</t>
    </r>
    <r>
      <rPr>
        <sz val="12"/>
        <color theme="1"/>
        <rFont val="Arial"/>
        <family val="2"/>
      </rPr>
      <t xml:space="preserve">La Oficina de Control Interno observó la elaboración del documento de Estudios Previos con el visto bueno del Gestor T1, Grado 11 vinculado a la Dirección de Adecuación de Tierras. El documento relacionaba la necesidad de suscribir 57 contratos de prestación de servicios con diferentes perfiles distribuidos en los seis (6) distritos de adecuación de tierras bajo administración de la Agencia.
</t>
    </r>
    <r>
      <rPr>
        <u/>
        <sz val="12"/>
        <color theme="1"/>
        <rFont val="Arial"/>
        <family val="2"/>
      </rPr>
      <t xml:space="preserve">Seguimiento 2020
</t>
    </r>
    <r>
      <rPr>
        <sz val="12"/>
        <color theme="1"/>
        <rFont val="Arial"/>
        <family val="2"/>
      </rPr>
      <t>Para la contratación del personal de apoyo a la AOC de los distritos de adecuación de tierras de La Doctrina, Monteria Mocarí  en Córdoba,  Repelón, Santa Lucía  y  Manatí en el departamento del Atlántico, para la vigencia 2020, se remitieron , a la  Vicepresidencia de Gestión Contractual,  los memorandos  con los documentos necesarios para la contratación,  con el respectivo aval y visto bueno de la Vicepresidencia de Integración Productiva y de la Dirección de Adecuación de Tierras.</t>
    </r>
    <r>
      <rPr>
        <u/>
        <sz val="12"/>
        <color theme="1"/>
        <rFont val="Arial"/>
        <family val="2"/>
      </rPr>
      <t xml:space="preserve">
Seguimiento 2022:</t>
    </r>
    <r>
      <rPr>
        <sz val="12"/>
        <color theme="1"/>
        <rFont val="Arial"/>
        <family val="2"/>
      </rPr>
      <t xml:space="preserve"> De acuerdo con lo informado por ADT se definieron 2 anexos los cuales fueron incluidos en los contratos, de acuerdo con esto se evidenciaron los anexos 1 (Manual de referencia UPRA) para los Distritos ABREJO, ARACTACA, MARIA LA BAJA, RIO FRIO, TUCURINCA, USOCHICAMOCHA, y Anexo 2: Requerimientos  de personal (7 distritos a excepción de Zulia y RUT). Es importante resaltar que de acuerdo con información del área ASORUT y ZULIA no cuentan con estos anexos teniendo en cuenta que a la fecha no se han finalizado los contratos, por lo cual se espera que una vez ests se firmen se agreguen los anexos correspondientes.</t>
    </r>
  </si>
  <si>
    <t>Aunque la acción y metas propuestas no se cumplieron conforme a su diseño, vale la pena precisar que la Dirección de Adecuación de Tierras propusieron y ejecutaron un Plan Alterno consistente en incluir las condiciones de contratación en los Contratos de AOC (excepto los de RUT y Asozulia), con lo cual se da cobertura a la causa raíz.</t>
  </si>
  <si>
    <r>
      <t xml:space="preserve">Mediante </t>
    </r>
    <r>
      <rPr>
        <b/>
        <sz val="11"/>
        <color theme="1"/>
        <rFont val="Calibri"/>
        <family val="2"/>
        <scheme val="minor"/>
      </rPr>
      <t xml:space="preserve">memorando 20243000098473 </t>
    </r>
    <r>
      <rPr>
        <sz val="11"/>
        <color theme="1"/>
        <rFont val="Calibri"/>
        <family val="2"/>
        <scheme val="minor"/>
      </rPr>
      <t>del 28 de noviembre de 2024 esta causa fue modificada se elimina la acción 4 y se establece así: 
Falta de seguimiento a la implementación del procedimiento PR-ADT-004 por parte de la Unidad Técnica Territorial – UTT responsable</t>
    </r>
  </si>
  <si>
    <r>
      <t xml:space="preserve">Mediante </t>
    </r>
    <r>
      <rPr>
        <b/>
        <sz val="11"/>
        <color theme="1"/>
        <rFont val="Calibri"/>
        <family val="2"/>
        <scheme val="minor"/>
      </rPr>
      <t>memorando 20243000098473</t>
    </r>
    <r>
      <rPr>
        <sz val="11"/>
        <color theme="1"/>
        <rFont val="Calibri"/>
        <family val="2"/>
        <scheme val="minor"/>
      </rPr>
      <t xml:space="preserve"> del 28 de noviembre de 2024 esta acción fue modificada, así: 
3. Suscribir convenio con ente territorial para la AOC de los Distritos de La Doctrina y Montería - Mocarí</t>
    </r>
  </si>
  <si>
    <r>
      <t>Mediante</t>
    </r>
    <r>
      <rPr>
        <b/>
        <sz val="11"/>
        <color theme="1"/>
        <rFont val="Calibri"/>
        <family val="2"/>
        <scheme val="minor"/>
      </rPr>
      <t xml:space="preserve"> memorando 20243000098473 </t>
    </r>
    <r>
      <rPr>
        <sz val="11"/>
        <color theme="1"/>
        <rFont val="Calibri"/>
        <family val="2"/>
        <scheme val="minor"/>
      </rPr>
      <t>del 28 de noviembre de 2024 esta meta fue modificada, así: 
Acta de inicio, Convenio</t>
    </r>
  </si>
  <si>
    <t>Grupo AOC Dirección de Adecuación de Tierras</t>
  </si>
  <si>
    <t xml:space="preserve">
09/12/2024  
10/07/2025</t>
  </si>
  <si>
    <t>Maria Paula Urquijo Vargas
Diana Lissette Castañeda Duran</t>
  </si>
  <si>
    <r>
      <t>Seguimiento diciembre 2024:</t>
    </r>
    <r>
      <rPr>
        <sz val="12"/>
        <color theme="1"/>
        <rFont val="Arial"/>
        <family val="2"/>
      </rPr>
      <t xml:space="preserve"> Para el cumplimiento de la meta y accionespropuestas se remitio la siguiente información:
</t>
    </r>
    <r>
      <rPr>
        <b/>
        <sz val="12"/>
        <color theme="1"/>
        <rFont val="Arial"/>
        <family val="2"/>
      </rPr>
      <t xml:space="preserve">
</t>
    </r>
    <r>
      <rPr>
        <sz val="12"/>
        <color theme="1"/>
        <rFont val="Arial"/>
        <family val="2"/>
      </rPr>
      <t>· Contrato interadministrativo No. 13602024 de 11 de junio de 2024 y cuyo objetivo indica</t>
    </r>
    <r>
      <rPr>
        <i/>
        <sz val="12"/>
        <color theme="1"/>
        <rFont val="Arial"/>
        <family val="2"/>
      </rPr>
      <t xml:space="preserve"> "Prestar servicios de Gerencia Integral a la Agencia de Desarrollo Rural para realizar la administración, operación y conservación o mantenimiento de proyectos estratégicos y distritos de propiedad de la Agencia, así como a los proyectos de modernización de los distritos de adecuación de tierras de mediana y gran escala que sean financiados en el marco del FONAT."
· </t>
    </r>
    <r>
      <rPr>
        <sz val="12"/>
        <color theme="1"/>
        <rFont val="Arial"/>
        <family val="2"/>
      </rPr>
      <t xml:space="preserve">Se identifica documento de SECOP con la identificción del contrato.
· Clausulado del contrato interadministrativo., Contrato No. 11512024.
</t>
    </r>
    <r>
      <rPr>
        <b/>
        <sz val="12"/>
        <color theme="1"/>
        <rFont val="Arial"/>
        <family val="2"/>
      </rPr>
      <t>Seguimiento junio de 2025:</t>
    </r>
    <r>
      <rPr>
        <sz val="12"/>
        <color theme="1"/>
        <rFont val="Arial"/>
        <family val="2"/>
      </rPr>
      <t xml:space="preserve"> Para el cumplimiento de la meta y accionespropuestas se remitio la siguiente información: 
- Formato F-ADT 029:  Solicitud de inscripción de cultiuvos para el plan de Riesgo de  Monteria - Mocar
- Formato F-ADT-030:  Plan de cultivos para el Riego de  Monteria - Mocar
- Formato F-ADT-038: Comprobante de suministro  de agua para riego de  Monteria - Mocar</t>
    </r>
  </si>
  <si>
    <r>
      <t xml:space="preserve">Seguimiento diciembre 2024: </t>
    </r>
    <r>
      <rPr>
        <sz val="12"/>
        <rFont val="Arial"/>
        <family val="2"/>
      </rPr>
      <t>Si bien se identifica el cumplimiento de la acción y que el contrato No. 11512024 tiene el objeto de prestar los servicios de gerencia integral a la ADR, de acuerdo con la clausula "</t>
    </r>
    <r>
      <rPr>
        <i/>
        <sz val="12"/>
        <rFont val="Arial"/>
        <family val="2"/>
      </rPr>
      <t xml:space="preserve">Cláusula 11- SUPERVISIÓN Y CONTROL: LA AGENCIA supervisará y controlará la correcta ejecución del contrato(...) " </t>
    </r>
    <r>
      <rPr>
        <sz val="12"/>
        <rFont val="Arial"/>
        <family val="2"/>
      </rPr>
      <t>sin emabrgo esta Oficina determino una muestra para la prueba de efectividad así:
a) Se identifico la elaboración del programa de siembras para el distrito de riego Repelón de junio del 2023, en el que se identifica en el númeral 9. Planeación y programación del riego en Repelón vigencia 2023 así mismo se identifico la formulación del plan de siembras y riego para el distrito de riego de Santa Lucia de Junio del 2023, lo anterior en elaboración por parte de la Gobernación del Atlantico y la Fundación agroambiental para el desarrollo rural FUNRURAL.
b) Formulación del plan de cultivos, se identifico dentro del informe DAT Monteria-Mocari le la conformación del plan para la prestación del servicio en el que se desgloza el plan de cultivos y riego, así como la formulación del programa de siembras, con muestreo de los meses de enero, enero, abril, julio y octubre para la vigencia 2021 y 2022. 
d) En lo que respecta a la facturación y recaudo se identificaron los informes de cobro persuasivo para los DAT de Mocarí y la Doctrina. Lo anterior permite determinar a esta Oficina la efectividad de las acciones y metas propuestas para la subsanación de la causa del hallazgo.</t>
    </r>
  </si>
  <si>
    <t xml:space="preserve">Los contratos de prestación de servicios de apoyo a la gestión del personal contratado para la operación y conservación de los Distritos no establecen dentro de las obligaciones del contrato el uso de elementos para garantizar la seguridad y salud en el Trabajo. </t>
  </si>
  <si>
    <t>4. En las obligaciones de los contratos de prestación de servicios de apoyo a la gestión del personal contratado para los Distritos se debe incluir el uso de elementos para garantizar la seguridad y salud en el Trabajo.</t>
  </si>
  <si>
    <t xml:space="preserve">Contratos suscritos: 50 </t>
  </si>
  <si>
    <t xml:space="preserve">Dirección de Adecuación de Tierras 
Vicepresidencia de Integración Productiva 
Vicepresidencia de Gestión Contractual 
</t>
  </si>
  <si>
    <t>Seguimiento 2022: Se informó por parte de la Dirección de Adecuación de Tierras que en el clausulado de los contratos que suscribe la ADR con los diferentes profesionales que prestan sus servicios a la agencia, se relaciona dentro de las obligaciones generales de los contratistas según los numerales 17 y 22, entre otros, cumplir con todas las normas de seguridad y salud en el trabajo. Se evidencia minuta de contrato N°9382021 de profesional Distrito UTT 3.
Adicionalmente se remitieron listados de capacitaciones realizadas por la Secretaría General en temas relacionados con Seguridad y Salud en el Trabajo.</t>
  </si>
  <si>
    <t>Una vez inspeciconadas las evidencias, la Oficina de Control Interno considera procedente validar el cumplimiento de la acción de mejora.</t>
  </si>
  <si>
    <t>Inobservancia de los lineamientos procedimentales establecidos para los trámites realizados con las Asociaciones de Usuarios</t>
  </si>
  <si>
    <t>Inobservancia de los lineamientos establecidos para los trámites con las Asociaciones de Usuarios.</t>
  </si>
  <si>
    <t xml:space="preserve">1. Realizar jornadas de capacitación y/o socialización a los funcionarios y contratistas de la Agencia de Desarrollo Rural que adelantan los trámites con las Asociaciones de Usuarios, para reforzar aspectos de la aplicación del procedimiento PR-ADT-002. </t>
  </si>
  <si>
    <t xml:space="preserve"> Capacitación: 1</t>
  </si>
  <si>
    <r>
      <rPr>
        <u/>
        <sz val="12"/>
        <color theme="1"/>
        <rFont val="Arial"/>
        <family val="2"/>
      </rPr>
      <t>Seguimiento 2019:</t>
    </r>
    <r>
      <rPr>
        <sz val="12"/>
        <color theme="1"/>
        <rFont val="Arial"/>
        <family val="2"/>
      </rPr>
      <t xml:space="preserve"> La Oficina de Control Interno observa la ejecución el 23 de noviembre de 2018 de una (1) reunión cuyo objetivo era "Realizar capacitación sobre trámites de asociaciones de usuarios de adecuación de tierras.". Sin embargo, la Oficina de Control Interno no considera procedente determinar el cierre de la acción hasta tanto se valide la efectividad de la misma en el siguiente seguimiento.
</t>
    </r>
    <r>
      <rPr>
        <u/>
        <sz val="12"/>
        <color theme="1"/>
        <rFont val="Arial"/>
        <family val="2"/>
      </rPr>
      <t>Seguimiento 2022</t>
    </r>
    <r>
      <rPr>
        <sz val="12"/>
        <color theme="1"/>
        <rFont val="Arial"/>
        <family val="2"/>
      </rPr>
      <t>: La Dirección de Adecuación de Tierras cuenta con una matriz sobre los trámites que se realizan por parte de las Asociaciones de Usuarios.</t>
    </r>
  </si>
  <si>
    <r>
      <t xml:space="preserve">De acuerdo con el último seguimiento realizado por la OCI la acción se encontraba en 100% de cumplimiento, razón por la cual para el presente seguimiento se tuvo en cuenta dicha información para el análisis del hallazgo.
Se recomienda presentar a la OCI propuesta de modificación a la acción teniendo en cuenta que se estan realizando los informes periódicos en cumplimiento del procedimiento, mediante la ejecución de control alterno de validación de la matriz de trámites y repsuestas al interior de la Dirección de Adecuación de Tierras.
El estado de la acción quedará abierta hasta que se remita memorando a la OCI para aprobación de modificación, una vez surtido este proceso se procederá a validar el cumplimiento de la acción y como consecuencia el cierre del hallazgo.
</t>
    </r>
    <r>
      <rPr>
        <b/>
        <sz val="12"/>
        <color theme="1"/>
        <rFont val="Arial"/>
        <family val="2"/>
      </rPr>
      <t xml:space="preserve">
Seguimiento Diciembre 2024</t>
    </r>
    <r>
      <rPr>
        <sz val="12"/>
        <color theme="1"/>
        <rFont val="Arial"/>
        <family val="2"/>
      </rPr>
      <t xml:space="preserve">: Teniendo en cuenta que las acciones propuestas se encuentran cumplidas se solicito a la dirección mediante correo electronico del 16 de diciembre del 2024 la siguiente información para validación de efectividad, para la Asociación de usuarios de proyectos de Adecuación de Tierras remita la siguiente información:
a)  Oficio radicado del interesado F-ADT-018 Solicitud Personería Jurídica de Asociaciones de usuarios 
b) F-ADT-022 Revisión de cumplimiento de requisitos para personería jurídica
c) F-ADT-003 Reconocimiento distrito DAT
d) F-ADT-026 Información distrito DAT e inventario.
e) F-ADT-023 Acta de Notificación de Resolución de Personería jurídica
f)  F-ADT-024 Revisión de cumplimiento de requisitos para Certificación de Existencia y Representación Legal.
g) Formato F-ADT-025 Revisión de cumplimiento de requisitos para reforma de estatutos                                 
</t>
    </r>
    <r>
      <rPr>
        <b/>
        <sz val="12"/>
        <color theme="1"/>
        <rFont val="Arial"/>
        <family val="2"/>
      </rPr>
      <t>Seguimiento Julio 2025</t>
    </r>
    <r>
      <rPr>
        <sz val="12"/>
        <color theme="1"/>
        <rFont val="Arial"/>
        <family val="2"/>
      </rPr>
      <t xml:space="preserve">: De acuerdo al ultimo seguimiento realizado por parte de la OCI e inspección de las evidencias, la Oficina de Control Interno considera procedente validar el cumplimiento del hallazgo  y determina dar por cerrado. </t>
    </r>
  </si>
  <si>
    <t>Falta de controles para la organización y manejo documental de los expedientes de las Asociaciones de Usuarios.</t>
  </si>
  <si>
    <t>2. Realizar jornadas periódicas de revisión de los expedientes de las Asociaciones de Usuarios con trámites finalizados y verificar que el contenido de estos se encuentre en concordancia con los lineamientos estipulados en el procedimiento PR-ADT-002. 
Realizando Check list de revisión de diligenciamiento de formatos del Procedimiento PR-ADT-002, dentro de cada trimestre del año.</t>
  </si>
  <si>
    <t>Jornadas Periódicas Revisión:  4 – (Trimestral)</t>
  </si>
  <si>
    <t xml:space="preserve">Dirección de Adecuación de Tierras  </t>
  </si>
  <si>
    <t>30/08/2022   06/06/2025</t>
  </si>
  <si>
    <t xml:space="preserve">Carlos Buitrago
Luisa Puerta                  Diana Lissette Castañeda Duran </t>
  </si>
  <si>
    <r>
      <rPr>
        <b/>
        <u/>
        <sz val="12"/>
        <color theme="1"/>
        <rFont val="Arial"/>
        <family val="2"/>
      </rPr>
      <t>Seguimiento 2019</t>
    </r>
    <r>
      <rPr>
        <u/>
        <sz val="12"/>
        <color theme="1"/>
        <rFont val="Arial"/>
        <family val="2"/>
      </rPr>
      <t>:</t>
    </r>
    <r>
      <rPr>
        <sz val="12"/>
        <color theme="1"/>
        <rFont val="Arial"/>
        <family val="2"/>
      </rPr>
      <t xml:space="preserve"> La Oficina de Control Interno evidencia la elaboración de dos (2) archivos Excel en los cuales se registra la revisión adelantada por la Dirección de Adecuación de Tierras a los expedientes de las Asociaciones de Usuarios que durante el respectivo trimestre radicaron solicitud de alguno de los trámites que se adelantan en virtud del procedimiento PR-ADT-002.
Allí se observó el registro de ítems faltantes de acuerdo al tipo de trámite solicitado, por lo cual la Oficina de Control Interno recomienda remitir la evidencia de la gestión adelantada por la Dirección de Adecuación de Tierras ante la identificación de estos ítems faltantes.
</t>
    </r>
    <r>
      <rPr>
        <b/>
        <u/>
        <sz val="12"/>
        <color theme="1"/>
        <rFont val="Arial"/>
        <family val="2"/>
      </rPr>
      <t xml:space="preserve">Seguimiento 2022: </t>
    </r>
    <r>
      <rPr>
        <sz val="12"/>
        <color theme="1"/>
        <rFont val="Arial"/>
        <family val="2"/>
      </rPr>
      <t xml:space="preserve">Se informó por parte de la Direccción de Adecuación de Tierras que esta actividad se viene realizando de manera periódica, por lo cual se remitió a la OCI reportes trimestrales de trámites de asociaciones de usuarios correspondientes al último trimestre 2021 y 2 trimestres de 2022.  
</t>
    </r>
    <r>
      <rPr>
        <b/>
        <u/>
        <sz val="12"/>
        <color theme="1"/>
        <rFont val="Arial"/>
        <family val="2"/>
      </rPr>
      <t xml:space="preserve">
Seguimiento 2025: </t>
    </r>
    <r>
      <rPr>
        <sz val="12"/>
        <color theme="1"/>
        <rFont val="Arial"/>
        <family val="2"/>
      </rPr>
      <t xml:space="preserve">Para el cumplimiento de la meta y accionespropuestas se remitio la siguiente información: 
a)  Oficio radicado del interesado F-ADT-018 Solicitud Personería Jurídica de Asociaciones de usuarios 
b) F-ADT-022 Revisión de cumplimiento de requisitos para personería jurídica
c) F-ADT-003 Reconocimiento distrito DAT
d) F-ADT-026 Información distrito DAT e inventario.
f)  F-ADT-024 Revisión de cumplimiento de requisitos para Certificación de Existencia y Representación Legal.
g) Formato F-ADT-025 Revisión de cumplimiento de requisitos para reforma de estatutos             </t>
    </r>
  </si>
  <si>
    <t xml:space="preserve">La Dirección de Adecuación de Tierras ha realizado la siguiente gestión sobre el archivo documental de las asociaciones de usuarios:
1) Se intervinieron 8 expedientes pertenecientes a 8 distritos, los cuales se adelantaron los procesos archivísticos de clasificaron, organizaron en orden cronológico, también se realizó el cambio de algunas unidades de conservación (cajas) se retiró duplicidad
2) Se realizó clasificación en orden topográfico de 685 carpetas pertenecientes de la serie documental ASOCIACIONES con el fin de hacer más funcional la ubicación de acuerdo con las necesidades del área.
3) Se realizó intervención de 53 carpetas pertenecientes a la serie ASOCIACIONES en las cuales se retiró duplicidad, ganchos, se organizó en orden cronológico, y se realizaron actividades de conservación de los documentos.
4) Se crearon expedientes nuevos para la incorporación de los documentos para continuar con la trazabilidad de la información.
5) Se empezó a intervenir y ubicar de forma organizada los expedientes, contemplando lo que señala la Tabla de Retención Documental para esta serie.
6) Se adelantó traslado físico de los expedientes, a un espacio concedido por el grupo de gestión documental, en el archivo central, esto con el fin de centralizar la información y unificar los expedientes en uno solo espacio, y facilitando el acceso y consulta por parte de los usuarios que la requieran.
7) Se está realizando un inventario en estado natural de las asociaciones y distritos, el cual se encuentra en el sharepoint de la Dirección de Adecuación de Tierras: https://adrgov-my.sharepoint.com/:x:/r/personal/yadira_perez_adr_gov_co/_layouts/15/Doc.aspx?sourcedoc=%7B1DEE6A90-647A-4129-8080-359BC9B898DC%7D&amp;file=BASE%20ACTUALIZADA.xlsx&amp;action=default&amp;mobileredirect=true
</t>
  </si>
  <si>
    <t xml:space="preserve">Procedimiento con lineamientos insuficientes relacionados con correcciones de certificaciones y/o viabilidades expedidas con anterioridad.  </t>
  </si>
  <si>
    <t>3. Revisar el procedimiento PR-ADT-002 y analizar los requisitos para correcciones, actualizaciones y/o modificaciones de las certificaciones de existencia y representación legal y viabilidades expedidas previamente por la Entidad, y en caso de ser necesario, realizar los ajustes o actualizaciones a que haya lugar.</t>
  </si>
  <si>
    <t>Documento de revisión: 1</t>
  </si>
  <si>
    <t xml:space="preserve"> 31-dic-2018</t>
  </si>
  <si>
    <r>
      <rPr>
        <u/>
        <sz val="12"/>
        <color theme="1"/>
        <rFont val="Arial"/>
        <family val="2"/>
      </rPr>
      <t>Seguimiento 2020</t>
    </r>
    <r>
      <rPr>
        <sz val="12"/>
        <color theme="1"/>
        <rFont val="Arial"/>
        <family val="2"/>
      </rPr>
      <t xml:space="preserve">
La Oficina de Control Interno evidencia la adopción en ISOLUCION de la cuarta versión del procedimiento PR-ADT-002, en el cual se observan ajustes relacionados con la base legal y pasos para la solicitud y la gestión de los trámites solicitados por las asociaciones de usuarios.
</t>
    </r>
    <r>
      <rPr>
        <u/>
        <sz val="12"/>
        <color theme="1"/>
        <rFont val="Arial"/>
        <family val="2"/>
      </rPr>
      <t xml:space="preserve">
Seguimiento 2020
</t>
    </r>
    <r>
      <rPr>
        <sz val="12"/>
        <color theme="1"/>
        <rFont val="Arial"/>
        <family val="2"/>
      </rPr>
      <t>Se realizó la actualización del Procedimiento PR-ADT-002, junto con los formatos ADT-024 Y 025. Dichos ajustes fueron aprobados en agosto de 2020, como se evidencia en ISOLUCION.</t>
    </r>
  </si>
  <si>
    <t>Desconocimiento de Procedimiento “Formulación, seguimiento y ajustes a plan de acción y plan estratégico institucional” (PR-DER-008).</t>
  </si>
  <si>
    <t xml:space="preserve">1. Solicitar capacitación a la Oficina de Planeación sobre el procedimiento (PR-DER-008) a la Dirección de Adecuación de Tierras.  </t>
  </si>
  <si>
    <t xml:space="preserve"> Dirección de Adecuación de Tierras </t>
  </si>
  <si>
    <t xml:space="preserve"> 15-oct-2018</t>
  </si>
  <si>
    <t>Omar Fernando Santos Trujillo
Iván Arturo Márquez Rincón</t>
  </si>
  <si>
    <r>
      <rPr>
        <u/>
        <sz val="12"/>
        <color theme="1"/>
        <rFont val="Arial"/>
        <family val="2"/>
      </rPr>
      <t xml:space="preserve">Seguimiento 2018: </t>
    </r>
    <r>
      <rPr>
        <sz val="12"/>
        <color theme="1"/>
        <rFont val="Arial"/>
        <family val="2"/>
      </rPr>
      <t xml:space="preserve">Memorado dirigido a la Oficina de Planeación de la ADR, solicitando capacitación sobre el Procedimiento PR-DER-008 (Radicado No. 20183300037683 del 12/10/2018).
Memorando de respuesta a la solicitud de capacitación sobre el Procedimiento PR-DER-008 (Radicado No. 20182200038763 del 24/10/2018). 
</t>
    </r>
    <r>
      <rPr>
        <u/>
        <sz val="12"/>
        <color theme="1"/>
        <rFont val="Arial"/>
        <family val="2"/>
      </rPr>
      <t>Seguimiento 2019:</t>
    </r>
    <r>
      <rPr>
        <sz val="12"/>
        <color theme="1"/>
        <rFont val="Arial"/>
        <family val="2"/>
      </rPr>
      <t xml:space="preserve"> La Vicepresidencia de Integración Productiva mediante memorando N° 20183300037683 del 12 de octubre de 2018 solicitó a la Oficina de Planeación la programación y ejecución de una (1) capacitación para los funcionarios del proceso de "Prestación y Apoyo del Servicio Público de Adecuación de Tierras" sobre el procedimiento PR-DER-008, asociado al proceso de "Direccionamiento estratégico" liderado por la Oficina de Planeación.
No obstante, la Oficina de Control Interno no considera procedente determinar el cierre de la acción toda vez que no se evidencia la ejecución de la capacitación solicitada.</t>
    </r>
  </si>
  <si>
    <t xml:space="preserve">Ausencia de coherencia y/o consistencia de la información registrada en las diferentes fuentes de información (Isolución y matriz de Plan Acción). </t>
  </si>
  <si>
    <t xml:space="preserve">2.Solicitar a la Oficina de Planeación ajustes al aplicativo Isolución como en la matriz de Plan de Acción (vigencia 2018), de tal forma que estos registros sean coherentes entre ambas herramientas y los procesos de la Agencia. </t>
  </si>
  <si>
    <t>11/12/2018
2/08/2019</t>
  </si>
  <si>
    <r>
      <rPr>
        <u/>
        <sz val="12"/>
        <color theme="1"/>
        <rFont val="Arial"/>
        <family val="2"/>
      </rPr>
      <t>Seguimiento 2018:</t>
    </r>
    <r>
      <rPr>
        <sz val="12"/>
        <color theme="1"/>
        <rFont val="Arial"/>
        <family val="2"/>
      </rPr>
      <t xml:space="preserve"> Una vez analizado el hallazgo número 7 y las observaciones contenidas en los literales a) y d) del mismo, se procede a revisar en el aplicativo Isolución los ajustes realizados evidenciando la subsanación de manera correctiva de las observaciones expuestas.
Se remiten memorandos 20183300037673 y 20183300037693 Ambos de fecha 12 de Octubre de 2018 mediante los cuales el Vicepresidente de Integración Productiva solicita a la Oficina de Planeación Ajustes relacionados con el Aplicativo Isolución.
</t>
    </r>
    <r>
      <rPr>
        <u/>
        <sz val="12"/>
        <color theme="1"/>
        <rFont val="Arial"/>
        <family val="2"/>
      </rPr>
      <t xml:space="preserve">
Seguimiento 2019</t>
    </r>
    <r>
      <rPr>
        <sz val="12"/>
        <color theme="1"/>
        <rFont val="Arial"/>
        <family val="2"/>
      </rPr>
      <t>:La Vicepresidencia de Integración Productiva mediante memorando N° 20183300037673 del 12 de octubre de 2018 solicitó a la Oficina de Planeación "(...) realizar los ajustes pertinentes dentro del sistema a efectos de contar con el avance real de las metas del proceso.".</t>
    </r>
  </si>
  <si>
    <t xml:space="preserve">Errores en la configuración del aplicativo para el reporte de avances del Plan de Acción.
</t>
  </si>
  <si>
    <t>3.Solicitar a la Oficina de Planeación solución de errores de cálculo en los avances del aplicativo Isolución</t>
  </si>
  <si>
    <r>
      <rPr>
        <u/>
        <sz val="12"/>
        <color theme="1"/>
        <rFont val="Arial"/>
        <family val="2"/>
      </rPr>
      <t>Seguimiento 2018:</t>
    </r>
    <r>
      <rPr>
        <sz val="12"/>
        <color theme="1"/>
        <rFont val="Arial"/>
        <family val="2"/>
      </rPr>
      <t xml:space="preserve"> Una vez analizado el hallazgo número 7 y las observaciones contenidas en los literales a) y d) del mismo, se procede a revisar en el aplicativo Isolución los ajustes realizados evidenciando la subsanación de manera correctiva de las observaciones expuestas.
Se remiten memorandos 20183300037673 y 20183300037693 Ambos de fecha 12 de Octubre de 2018 mediante los cuales el Vicepresidente de Integración Productiva solicita a la Oficina de Planeación Ajustes relacionados con el Aplicativo Isolución.
</t>
    </r>
    <r>
      <rPr>
        <u/>
        <sz val="12"/>
        <color theme="1"/>
        <rFont val="Arial"/>
        <family val="2"/>
      </rPr>
      <t xml:space="preserve">
Seguimiento 2019:</t>
    </r>
    <r>
      <rPr>
        <sz val="12"/>
        <color theme="1"/>
        <rFont val="Arial"/>
        <family val="2"/>
      </rPr>
      <t xml:space="preserve"> La Vicepresidencia de Integración Productiva mediante memorando N° 20183300037693 del 12 de octubre de 2018 solicitó a la Oficina de Planeación "(...) realizar los ajustes pertinentes dentro del sistema a efectos de contar con el avance real de las metas del proceso.".</t>
    </r>
  </si>
  <si>
    <t>Incumplimiento de los términos legales establecidos para la atención de las Peticiones, Quejas, Reclamos, Sugerencias y Denuncias – PQRSD</t>
  </si>
  <si>
    <t xml:space="preserve">Aplicación inadecuada o desconocimiento de la normatividad aplicable a la gestión de las Peticiones, Quejas, Reclamos, Sugerencias y Denuncias (PQRSD).
Desconocimiento del proceso de entrega de la correspondencia por parte del operador contratado por la Entidad 
</t>
  </si>
  <si>
    <t>1.Solicitar capacitación a Gestión Documental frente a procedimiento, términos de respuestas, uso del sistema Orfeo y proceso del operador de correspondencia.</t>
  </si>
  <si>
    <t xml:space="preserve">Comunicaciones: 1 </t>
  </si>
  <si>
    <t xml:space="preserve"> 30-dic-2018</t>
  </si>
  <si>
    <r>
      <rPr>
        <u/>
        <sz val="12"/>
        <rFont val="Arial"/>
        <family val="2"/>
      </rPr>
      <t xml:space="preserve">Seguimiento 2019: </t>
    </r>
    <r>
      <rPr>
        <sz val="12"/>
        <rFont val="Arial"/>
        <family val="2"/>
      </rPr>
      <t xml:space="preserve">La Vicepresidencia de Integración Productiva, mediante memorando N° 20183300044103 del 10 de diciembre de 2018, solicitó a la Dirección Administrativa y Financiera - Gestión Documental "(…) </t>
    </r>
    <r>
      <rPr>
        <i/>
        <sz val="12"/>
        <rFont val="Arial"/>
        <family val="2"/>
      </rPr>
      <t>capacitación sobre procedimientos, términos de respuestas, uso del sistema Orfeo y proceso del operador de correspondencia.</t>
    </r>
    <r>
      <rPr>
        <sz val="12"/>
        <rFont val="Arial"/>
        <family val="2"/>
      </rPr>
      <t xml:space="preserve"> (...) </t>
    </r>
    <r>
      <rPr>
        <i/>
        <sz val="12"/>
        <rFont val="Arial"/>
        <family val="2"/>
      </rPr>
      <t>con el fin de mejorar las actividades realizadas al interior de la dependencia.</t>
    </r>
    <r>
      <rPr>
        <sz val="12"/>
        <rFont val="Arial"/>
        <family val="2"/>
      </rPr>
      <t xml:space="preserve">".
Así mismo, se evidenció la respuesta remitida por parte de la Secretaría General mediante memorando N.° 20186100045303 del 18 de diciembre de 2018, en el cual, a modo de conclusión, se menciona que "(...) </t>
    </r>
    <r>
      <rPr>
        <i/>
        <sz val="12"/>
        <rFont val="Arial"/>
        <family val="2"/>
      </rPr>
      <t>dicha solicitud de capacitación será priorizada en el marco de las actividades programadas para el primer trimestre de 2019</t>
    </r>
    <r>
      <rPr>
        <sz val="12"/>
        <rFont val="Arial"/>
        <family val="2"/>
      </rPr>
      <t xml:space="preserve">, (...)"; no obstante, no se evidenció la ejecución de la capacitación solicitada.
</t>
    </r>
    <r>
      <rPr>
        <u/>
        <sz val="12"/>
        <rFont val="Arial"/>
        <family val="2"/>
      </rPr>
      <t xml:space="preserve">
Seguimiento 2022:</t>
    </r>
    <r>
      <rPr>
        <sz val="12"/>
        <rFont val="Arial"/>
        <family val="2"/>
      </rPr>
      <t xml:space="preserve"> La Oficina de Control Interno observó capacitación sobre ORFEO realizada en la vigencia 2021 a la Dirección de Adecuación de Tierras.</t>
    </r>
  </si>
  <si>
    <t>Insuficientes controles para la gestión de las Peticiones, Quejas, Reclamos, Sugerencias y Denuncias (PQRSD).</t>
  </si>
  <si>
    <t>2. Solicitar a Gestión Documental envío de seguimiento semanal de las PQRSD pendientes de respuesta de la Dirección de Adecuación de Tierras según reporte Orfeo.
Enviar comunicaciones internas a los funcionarios y contratistas de la Dirección sobre el cumplimiento de respuestas a PQRSD pendientes.</t>
  </si>
  <si>
    <t xml:space="preserve">
Comunicaciones: 1 
Comunicaciones Internas: 1 semanal
</t>
  </si>
  <si>
    <r>
      <rPr>
        <u/>
        <sz val="12"/>
        <rFont val="Arial"/>
        <family val="2"/>
      </rPr>
      <t xml:space="preserve">Seguimiento 2019: </t>
    </r>
    <r>
      <rPr>
        <sz val="12"/>
        <rFont val="Arial"/>
        <family val="2"/>
      </rPr>
      <t xml:space="preserve">Si bien la Vicepresidencia de Integración Productiva, mediante memorando N° 20183300044113 del 10 de diciembre de 2018, solicitó a la Dirección Administrativa y Financiera - Gestión Documental el "(…) </t>
    </r>
    <r>
      <rPr>
        <i/>
        <sz val="12"/>
        <rFont val="Arial"/>
        <family val="2"/>
      </rPr>
      <t xml:space="preserve">envío de seguimiento semanal de las PQRSD pendientes de respuesta de la Dirección de Adecuación de Tierras según el reporte de Orfeo. </t>
    </r>
    <r>
      <rPr>
        <sz val="12"/>
        <rFont val="Arial"/>
        <family val="2"/>
      </rPr>
      <t xml:space="preserve">(...)  </t>
    </r>
    <r>
      <rPr>
        <i/>
        <sz val="12"/>
        <rFont val="Arial"/>
        <family val="2"/>
      </rPr>
      <t>con el fin de mejorar las actividades realizadas al interior de la dependencia</t>
    </r>
    <r>
      <rPr>
        <sz val="12"/>
        <rFont val="Arial"/>
        <family val="2"/>
      </rPr>
      <t>." y se observó la remisión de varios correos a los funcionarios vinculados a la Dirección de Adecuación de Tierras en los cuales se solicita el diligenciamiento de una (1) matriz de seguimiento de las PQRSD.
La Oficina de Control Interno validó la respuesta dada a los radicados N° 20196000021221, 20196100004411 y  20196100019741, observando que únicamente el primer y tercer radicado obtuvieron respuesta mediante los radicados N° 20193300018182 y 20193300011663; no obstante, respecto a la respuesta emitida mediante el radicado N° 20193300011663 es importante mencionar que esta corresponde a un traslado interno a otra dependencia, sin que se evidencie una respuesta definitiva al peticionario. En este sentido, la Oficina de Control Interno no considera procedente determinar el cierre del hallazgo toda vez que se generan dudas razonables respecto a la efectividad del hallazgo.
Seguimiento 2022: La Oficina de Control Interno evidenció correos asociados a: Solicitud informe estado ORFEOS Lider ADT- Contratistas DAT julio 2022, Cumplimiento Circular 014 de 2022 PQRSD marzo 2022, Correo requerimiento a ORFEOS Julio 2022, requerimiento respuesta a ORFEOS Mayo 2022.</t>
    </r>
  </si>
  <si>
    <t>Incumplimiento de la Política de Administración del Riesgo adoptada por la Entidad (DE-SIG-002) y de las Acciones de Mejoramiento (PR-SIG-004)</t>
  </si>
  <si>
    <t>Desconocimiento de los lineamientos metodológicos contenidos en la Política de Administración del Riesgo de la Entidad (DE-SIG-002)</t>
  </si>
  <si>
    <t xml:space="preserve">1. Solicitar capacitación a la Oficina de Planeación sobre el correcto y oportuno monitoreo a las acciones asociadas a los controles de los riesgos. </t>
  </si>
  <si>
    <t>Comunicación: 1</t>
  </si>
  <si>
    <t xml:space="preserve"> 01-oct-2018</t>
  </si>
  <si>
    <t>La Dirección de Adecuación de Tierras llevo a cabo espacios con la Oficina de Planeación para efectuar la validación de la identificación y medición de riesgos, conforme a los términos de la guía del DAFP. Los errores que se presentaron en las valoraciones de riesgo se atribuyen a la plantilla compartida por planeación.</t>
  </si>
  <si>
    <t>Se verificó la adopción de la plantilla de Planeación para la medición de los riesgos identificados en la Dirección de Adecuación de Tierras. Se recomienda estar validando la actualización de criterios para que las medeiciones sean consistentes con los nuevos parámetros.
Una vez inspeciconadas las evidencias, la Oficina de Control Interno considera procedente validar el cumplimiento de la acción de mejora.</t>
  </si>
  <si>
    <t>AUDITORÍA VIGENCIA 2019 (INFORME OCI-2019-031) Prestación y Apoyo del Servicio Público Adecuación de Tierras</t>
  </si>
  <si>
    <t>Errores y omisiones en la facturación de las tarifas autorizadas e inconsistencias en los datos requeridos para la liquidación de los servicios prestados.</t>
  </si>
  <si>
    <t>Inadecuada parametrización de las tarifas en el aplicativo de facturación y cartera o falta de revisiones a los controles de cambio introducidos al aplicativo (instancias de doble chequeo).</t>
  </si>
  <si>
    <t>1. Realizar chequeo o prueba de facturación una vez son parametrizados los valores de las tarifas de cada año en el Sistema de Facturación (SIFI o Similar) (Verificar valores ingresados – cálculos de consumos – ubicación de predios por canal – operaciones matemáticas del sistema)</t>
  </si>
  <si>
    <t>Un (1) documento o matriz</t>
  </si>
  <si>
    <t>Profesional de Registro y Cartera</t>
  </si>
  <si>
    <t>29/08/2022
06/07/2023
10/12/2024
10/07/2025</t>
  </si>
  <si>
    <t>Cesar Sanchez 
Richard Rangel Vergel
Maria Paula Urquijo 
Diana Lissette Castañeda Duran</t>
  </si>
  <si>
    <r>
      <t xml:space="preserve">De acuerdo con la informacion suministrada, los encargados en la Dirección de Adecuación de Tierras indicaron que los distritos administrados por terceros tienen un software propio para la facturacion;  se realizó una prueba a la forma como vienen facturando los distritos de adecuacion de tierras y se seleccionaron tres distritos para hacer la validacion con el siguiente resultado:  Usochicamocha,  se validó la facturación con resultado satisfactorio; en Maria la Baja y Aracataca se pudo identificar que no se estaba facturando adecuadamente, por lo cual se realizó una reunion con el supervisor del contrato,  a quien se le dieron las recomedaciones para los ajustes pertinentes.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Seguimiento Diciembre 2024:</t>
    </r>
    <r>
      <rPr>
        <sz val="12"/>
        <color theme="1"/>
        <rFont val="Arial"/>
        <family val="2"/>
      </rPr>
      <t xml:space="preserve"> No se remiten evidencias ni avances a la fecha del presente seguimiento.
</t>
    </r>
    <r>
      <rPr>
        <b/>
        <sz val="12"/>
        <color theme="1"/>
        <rFont val="Arial"/>
        <family val="2"/>
      </rPr>
      <t>Seguimiento Julio 2025</t>
    </r>
    <r>
      <rPr>
        <sz val="12"/>
        <color theme="1"/>
        <rFont val="Arial"/>
        <family val="2"/>
      </rPr>
      <t xml:space="preserve">: No se reciben evidencias ni avances a la fecha del presente seguimiento.
</t>
    </r>
  </si>
  <si>
    <r>
      <t xml:space="preserve">Fueron seleccionados tres distritos; el proposito del ejercicio fue detectar las desviaciones y tomar las medias de ajuste en forma oportuna.
</t>
    </r>
    <r>
      <rPr>
        <b/>
        <sz val="12"/>
        <rFont val="Arial"/>
        <family val="2"/>
      </rPr>
      <t xml:space="preserve">Se recomienda </t>
    </r>
    <r>
      <rPr>
        <sz val="12"/>
        <rFont val="Arial"/>
        <family val="2"/>
      </rPr>
      <t xml:space="preserve">tener un reporte de las parametrizaciones de las tarifas de las anualidades de los Disitros con el fin de evaluar la efectividad de la acción.
Las evidencia  entregada dan cuanta de la revison de las tarifas aplicadas en los distritos de riego, pero de acuerdo con lo observado en el listado de verificacion de las tarifas, para el año 2020 " NO CUMPLE " en los distritos de Rut y Maria la Baja, y en el distrito  de   Aracataca "NO CUMPLE POR TF". y en el distrito Chicamocha NO ES POSIBLE VERIFICAR "  razon por la cual la accion no es efectiva, por lo cual OCI considera procedente continuar con el seguimiento de la acción.
</t>
    </r>
    <r>
      <rPr>
        <b/>
        <sz val="12"/>
        <rFont val="Arial"/>
        <family val="2"/>
      </rPr>
      <t xml:space="preserve">
Julio 2023: </t>
    </r>
    <r>
      <rPr>
        <sz val="12"/>
        <rFont val="Arial"/>
        <family val="2"/>
      </rPr>
      <t xml:space="preserve">Hasta no allegar soportes de cumplimiento de la accion, la misma se encontrará en estado incumplida - vencida.
</t>
    </r>
    <r>
      <rPr>
        <b/>
        <sz val="12"/>
        <rFont val="Arial"/>
        <family val="2"/>
      </rPr>
      <t xml:space="preserve">Seguimiento Diciembre 2024: </t>
    </r>
    <r>
      <rPr>
        <sz val="12"/>
        <rFont val="Arial"/>
        <family val="2"/>
      </rPr>
      <t xml:space="preserve">No se remiten soportes para validación del cumplimiento de la meta por tanto esta acció continuará en estado incumplida- vencida.          
</t>
    </r>
    <r>
      <rPr>
        <b/>
        <sz val="12"/>
        <rFont val="Arial"/>
        <family val="2"/>
      </rPr>
      <t xml:space="preserve">
Seguimiento Julio 2025</t>
    </r>
    <r>
      <rPr>
        <sz val="12"/>
        <rFont val="Arial"/>
        <family val="2"/>
      </rPr>
      <t xml:space="preserve">: Una vez realizado seguimiento del cumplimiento de la acción no se evidencia avance por tanto esta acción seguira en estado incumplida- vencida.                                                                                            </t>
    </r>
    <r>
      <rPr>
        <b/>
        <sz val="12"/>
        <rFont val="Arial"/>
        <family val="2"/>
      </rPr>
      <t/>
    </r>
  </si>
  <si>
    <t>2. Realizar al azar de una muestra de usuarios una liquidación manual de la facturación en Excel de cada periodo de facturación (su resultado debe ser comparado con la liquidación calculada por el Sistema de Facturación, de tal manera que se puedan identificar eventuales diferencias a nivel de tarifas, cálculos de consumo u otros datos relacionados)</t>
  </si>
  <si>
    <t>Un (1) formato de liquidación manual</t>
  </si>
  <si>
    <r>
      <t xml:space="preserve">La VIP en mesa de trabajo informó que se realizaron actividades de muestreo con el fin de verificar las facturaciones entre las que revisaron 3 Distritos de riego asi: Usochicamocha, Maria La Baja y Aracataca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 xml:space="preserve">No se remiten evidencias ni avances a la fecha del presente seguimiento.
 </t>
    </r>
    <r>
      <rPr>
        <b/>
        <sz val="12"/>
        <color theme="1"/>
        <rFont val="Arial"/>
        <family val="2"/>
      </rPr>
      <t xml:space="preserve">
Seguimiento Julio 2025: </t>
    </r>
    <r>
      <rPr>
        <sz val="12"/>
        <color theme="1"/>
        <rFont val="Arial"/>
        <family val="2"/>
      </rPr>
      <t>No se reciben evidencias ni avances a la fecha del presente seguimiento.</t>
    </r>
  </si>
  <si>
    <r>
      <t xml:space="preserve">Si bien es cierto que el área auditada informó los avances realizados asociados a la acción  las evidencias no han sido allegadas por la VIP referente al muestreso que se realizo en los  3 Distritos de riego asi: Usochicamocha, Maria La Baja y Aracataca con el fin de revisar la efectividad de la acción, por lo cual OCI considera procedente continuar con el seguimiento de la acción hasta validar las evidencias informadas por el área.
</t>
    </r>
    <r>
      <rPr>
        <b/>
        <sz val="12"/>
        <rFont val="Arial"/>
        <family val="2"/>
      </rPr>
      <t>Julio 2023</t>
    </r>
    <r>
      <rPr>
        <sz val="12"/>
        <rFont val="Arial"/>
        <family val="2"/>
      </rPr>
      <t xml:space="preserve">: Hasta no allegar soportes de cumplimiento de la accion, la misma se encontrará en estado incumplida - vencida.
</t>
    </r>
    <r>
      <rPr>
        <b/>
        <sz val="12"/>
        <rFont val="Arial"/>
        <family val="2"/>
      </rPr>
      <t>Seguimiento Diciembre 2024:</t>
    </r>
    <r>
      <rPr>
        <sz val="12"/>
        <rFont val="Arial"/>
        <family val="2"/>
      </rPr>
      <t xml:space="preserve"> No se remiten soportes para validación del cumplimiento de la meta por tanto esta acció continuará en estado incumplida- vencida.
</t>
    </r>
    <r>
      <rPr>
        <b/>
        <sz val="12"/>
        <rFont val="Arial"/>
        <family val="2"/>
      </rPr>
      <t>Seguimiento Julio 2025:</t>
    </r>
    <r>
      <rPr>
        <sz val="12"/>
        <rFont val="Arial"/>
        <family val="2"/>
      </rPr>
      <t xml:space="preserve"> Una vez realizado seguimiento del cumplimiento de la acción no se evidencia avance por tanto esta acción seguira en estado incumplida- vencida. </t>
    </r>
  </si>
  <si>
    <t>Insuficiencia de personal o falta de asignación de este a labores de seguimiento, monitoreo, revisión y aprobación de informes y datos recopilados en campo (consumos, restricciones de abastecimiento, control de planes de riego entre otros).</t>
  </si>
  <si>
    <t>3. Contratar un Ingeniero de Operación y Conservación que realice una tarea de seguimiento, revisión y aprobación de los datos y formatos diligenciados y reportados por los auxiliares de riego.</t>
  </si>
  <si>
    <t>Un (1) Ingeniero Contratado</t>
  </si>
  <si>
    <t>Líder o Director de Adecuación de Tierras</t>
  </si>
  <si>
    <t>29/08/2022
06/07/2023
10/12/2024</t>
  </si>
  <si>
    <t xml:space="preserve">Cesar Sanchez 
Richard Rangel Vergel
Maria Paula Urquijo </t>
  </si>
  <si>
    <r>
      <rPr>
        <b/>
        <sz val="12"/>
        <color theme="1"/>
        <rFont val="Arial"/>
        <family val="2"/>
      </rPr>
      <t>(Seguimiento 2020)</t>
    </r>
    <r>
      <rPr>
        <sz val="12"/>
        <color theme="1"/>
        <rFont val="Arial"/>
        <family val="2"/>
      </rPr>
      <t xml:space="preserve"> La Dirección de Adecuación de Tierras informó que "En el departamento de Córdoba, se contrataton 3 ingenieros de Operación y Conservación: Nayeth de La Espriella (Coordinadora); Mónica Vergara Perneth y Raúl Antonio López Figueroa (contratos 2002020, 2282020 y 2292020)", de lo anterior, la Oficina de Control Interno corroboró que el objeto de los mencionados contratos guardaba coherencia con la acción
</t>
    </r>
    <r>
      <rPr>
        <b/>
        <sz val="12"/>
        <color theme="1"/>
        <rFont val="Arial"/>
        <family val="2"/>
      </rPr>
      <t>(Seguimiento 2022)</t>
    </r>
    <r>
      <rPr>
        <sz val="12"/>
        <color theme="1"/>
        <rFont val="Arial"/>
        <family val="2"/>
      </rPr>
      <t xml:space="preserve"> En los Distritos del Atlantico en el año 2021 Manati , Repelon y Santa Lucia, se contrató con la Gobernacion del Atlántico y ellos tienen sus propios ingenieros; la evidencia esta en los estudios  previos anexos 1 y 2.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 xml:space="preserve">Para la validación del cumplimiento de la acción y meta propuesta se remitio la siguiente información:
· </t>
    </r>
    <r>
      <rPr>
        <b/>
        <sz val="12"/>
        <color theme="1"/>
        <rFont val="Arial"/>
        <family val="2"/>
      </rPr>
      <t xml:space="preserve">Manatí, Santa Lucia y Repelón: </t>
    </r>
    <r>
      <rPr>
        <sz val="12"/>
        <color theme="1"/>
        <rFont val="Arial"/>
        <family val="2"/>
      </rPr>
      <t xml:space="preserve">Contratación FUNRURAL en la que se evidencia la carpeta del gerente y/o administraodor, secretaria de gerencia, asesor juridico, profesional en manejo ambiental, para los cuales se relaciona la hoja de vida, soportes adacademicos y soportes de experiancia laboral. Para el departamento de administración se relacionó hoja de vida del jefe administrativo y financiero, auxiliar de facturación y control de tesoreria, auxiliar de registro de cartera, rofesiona de talento humano, auxiliar de servicios generales, profesional de trabajo social, tecnico SISO. Para el departamento de operación se relacionaron las hojas de vida del jefe de operación, operadores unidades de riego (bombeo), inspectores de riego - supervisores, canaleros- fontaneros, auxiliar de control y registro de consumo agua y supernumerarios. Para el departamento de conservación se relacionan las hojas de  ida del jefe de conservación, ingeniero de maquinaria- equipos, operario maquinaria pesada, tecnico electromecanico, inspector - supervison de conservación, ayudante de maquinaria, conductor, auxiliar de conservación.
·  Memorando 20233520041003 del 31 de agosto del 2023, con el informe de supervisión convenio 775-2020 segundo semestre 2023, informe por el cual se llevo a cabo la evaluación del desempeño y la eficiencia de la AOC, en el que se identifica como indicación expresa </t>
    </r>
    <r>
      <rPr>
        <i/>
        <sz val="12"/>
        <color theme="1"/>
        <rFont val="Arial"/>
        <family val="2"/>
      </rPr>
      <t xml:space="preserve">" en mi condición de supervisor del convenio de la referencia, de manera atenta hago constar que el aliado cumplio con las obligaciones del Convenio y las mismas guardan relación directa con las actividades de los proyectos de inversión que lo financian."
</t>
    </r>
    <r>
      <rPr>
        <sz val="12"/>
        <color theme="1"/>
        <rFont val="Arial"/>
        <family val="2"/>
      </rPr>
      <t xml:space="preserve">
· </t>
    </r>
    <r>
      <rPr>
        <b/>
        <sz val="12"/>
        <color theme="1"/>
        <rFont val="Arial"/>
        <family val="2"/>
      </rPr>
      <t>Monteria - Mocari y La Doctrina:</t>
    </r>
    <r>
      <rPr>
        <sz val="12"/>
        <color theme="1"/>
        <rFont val="Arial"/>
        <family val="2"/>
      </rPr>
      <t xml:space="preserve"> Se identifica documento con la relación del cargo y contratistas para cada uno de los distritos, así como el listado de contratación con el link de acceso a SECOP II para validación de los mismos, correspondientes a los meses de febrero y marzo del 2024.
</t>
    </r>
    <r>
      <rPr>
        <b/>
        <sz val="12"/>
        <color theme="1"/>
        <rFont val="Arial"/>
        <family val="2"/>
      </rPr>
      <t xml:space="preserve">· Sibundoy: </t>
    </r>
    <r>
      <rPr>
        <sz val="12"/>
        <color theme="1"/>
        <rFont val="Arial"/>
        <family val="2"/>
      </rPr>
      <t xml:space="preserve"> se allegan los listados de contratación de marzo del 2023 y febrero y marzo del 2024.
Por lo anterior y teniendo en cuenta a verificación realizada para cada una de las contrataciones se establece un avance cuantitativo del 100% y se procedera a realizar verificación de efectividad.</t>
    </r>
    <r>
      <rPr>
        <b/>
        <sz val="12"/>
        <color theme="1"/>
        <rFont val="Arial"/>
        <family val="2"/>
      </rPr>
      <t xml:space="preserve">
</t>
    </r>
  </si>
  <si>
    <r>
      <rPr>
        <b/>
        <sz val="12"/>
        <color theme="1"/>
        <rFont val="Arial"/>
        <family val="2"/>
      </rPr>
      <t>Seguimiento diciembre 2024:</t>
    </r>
    <r>
      <rPr>
        <sz val="12"/>
        <color theme="1"/>
        <rFont val="Arial"/>
        <family val="2"/>
      </rPr>
      <t xml:space="preserve"> Se identifico la versión 5 del procedimiento PR-ADT-004, en el que se observó la adición al control de supervisión de la operación, teniendo en cuenta que la versión tomada para la realización de esta auditoria no contemplaba la segunda revisión y aprobación del formato F-ADT-038 por parte del ingeniero de operación quien </t>
    </r>
    <r>
      <rPr>
        <i/>
        <sz val="12"/>
        <color theme="1"/>
        <rFont val="Arial"/>
        <family val="2"/>
      </rPr>
      <t xml:space="preserve">" deberá verificar que el caudal coincida con las tablas de calificación de las tomas prediales y los tiempos de riego sean coherentes" </t>
    </r>
    <r>
      <rPr>
        <sz val="12"/>
        <color theme="1"/>
        <rFont val="Arial"/>
        <family val="2"/>
      </rPr>
      <t>por lo anterior y con animos de verificar la efectividad del cumplimiento de la acción se allego:</t>
    </r>
    <r>
      <rPr>
        <b/>
        <sz val="12"/>
        <color theme="1"/>
        <rFont val="Arial"/>
        <family val="2"/>
      </rPr>
      <t xml:space="preserve">
· Manatí, Santa Lucía y Repelón:</t>
    </r>
    <r>
      <rPr>
        <sz val="12"/>
        <color theme="1"/>
        <rFont val="Arial"/>
        <family val="2"/>
      </rPr>
      <t xml:space="preserve"> Correo electronico con el detalle de documentos para la liquidación del Convenio 775 de 2020 y ejecución del Convenio 1455 de 2023, ademas del procedimiento PR-ADT-004.
</t>
    </r>
    <r>
      <rPr>
        <b/>
        <sz val="12"/>
        <color theme="1"/>
        <rFont val="Arial"/>
        <family val="2"/>
      </rPr>
      <t>· Monteria - Mocari y La Doctrina:</t>
    </r>
    <r>
      <rPr>
        <sz val="12"/>
        <color theme="1"/>
        <rFont val="Arial"/>
        <family val="2"/>
      </rPr>
      <t xml:space="preserve"> Informe de operación de estaciones de bombeo correspondiente al mes de marzo, formato (F-ADT-042), Inspección daria del equipo formato (F-ADT-047) equipo excavadora Jhon Deere, inspección diaria del equipo formato (F-ADT-047) de exavadora Link Belt, Plan de cultivos para riego formato (F-ADT-030), correspondiente a la vigencia 2024, Hoja de vida de obra (F-ADT-044), Informe de inspección de obras del distrito formato (F-ADT-045), Modelo de informe de distritos administrados directamente por la agencia formato (F-ADT-066) del periodo de enero a marzo de 2024 La Doctrina, Mocari, programa anual de conservación y mejoramiento formato (F-ADT-043) de la doctrina y mocari.
</t>
    </r>
    <r>
      <rPr>
        <b/>
        <sz val="12"/>
        <color theme="1"/>
        <rFont val="Arial"/>
        <family val="2"/>
      </rPr>
      <t>· Sibundoy:</t>
    </r>
    <r>
      <rPr>
        <sz val="12"/>
        <color theme="1"/>
        <rFont val="Arial"/>
        <family val="2"/>
      </rPr>
      <t xml:space="preserve"> Programa anual de conservación y mejoramiento 2024.
Así las cosas se considera que la acción se encuentra cumplida dado que con la actualización del procedimiento se impementaron nuevos controles, además del cambio técnologico en la herramienta dispuesta para la adminisrracion de cartera Dynamics, quedando obsoleta SIFI, sin emabrgo, el hallazgo continuara abierto hasta que se valide el cumplimiento de la acción 1 y 2 del presente hallazgo, toda vez que se encuentran incumplidas vencidas.</t>
    </r>
  </si>
  <si>
    <t>Se remiten carpetas con informacion referente a la contratacion de personal con funciones de  labores de seguimiento, monitoreo, revisión y aprobación de informes y datos recopilados en campo:                                                                                                           Montería - Mocarí y La Doctrina
*Listado Contratistas Monteria-Mocari y La Doctrina 2024
Sibundoy
*Listado de contratación 2023  y Listado de contratación 2024
Manatí, Santa Lucía y Repelón
Vigencia 2023: Mediante memorando con radicado 20233520041003 del 31 de agosto de 2023, la UTT N°2 indicó a través del segundo informe de supervisión del Convenio 775 de 2020 la relación de personal contratado a través de FUNRURAL para realizar las acciones necesarias de Administración, Operación y Conservación de los distritos mencionados. Adjunto se encuentra el mencionado memorando y los soportes de los profesionales contratados por el Operador.
Vigencia 2024: A la fecha, la Gobernación del Atlántico aún no ha remitido relación de este personal a cargo, el cual debe ser contratado en el marco de la ejecución del Convenio 1455 de 2023 suscrito con esta Entidad. No obstante, el Departamento tiene la obligación de disponer el personal mínimo para la operación de los Distritos.</t>
  </si>
  <si>
    <t>Falta de uniformidad en la metodología de medición de entrega de agua a los predios adscritos a los Distritos de Adecuación de Tierras.</t>
  </si>
  <si>
    <t>4. Elaborar un documento de protocolo para la obtención de las mediciones de caudales (pasos de determinación) entregados a los usuarios de los predios. En dicho protocolo deben quedar explícitas las desviaciones o excepciones admisibles y/o casos especiales (si se admitiera esta última categoría), al igual que, para las mediciones deberán dejarse establecidas y descritas con claridad las evidencias que soportarán estas tareas, haciéndolas trazables para cualquier tercero que requiera validar los consumos de la facturación.</t>
  </si>
  <si>
    <t>Un (1) documento Técnico</t>
  </si>
  <si>
    <r>
      <t xml:space="preserve">La VIP mediante mesa de trabajo informó que a la fecha no se ha podido ajustar el procedimiento PR-ADT- 004, la medicion del caudal se hace por medio de Bombeo; No se ha elaborado un documento de protocolo para la obtención de las mediciones de caudales.
</t>
    </r>
    <r>
      <rPr>
        <b/>
        <sz val="12"/>
        <color theme="1"/>
        <rFont val="Arial"/>
        <family val="2"/>
      </rPr>
      <t xml:space="preserve">
Julio 2023</t>
    </r>
    <r>
      <rPr>
        <sz val="12"/>
        <color theme="1"/>
        <rFont val="Arial"/>
        <family val="2"/>
      </rPr>
      <t xml:space="preserve">: No existen avances a la fecha del presente seguimiento.
</t>
    </r>
    <r>
      <rPr>
        <b/>
        <sz val="12"/>
        <color theme="1"/>
        <rFont val="Arial"/>
        <family val="2"/>
      </rPr>
      <t>Seguimiento diciembre 2024:</t>
    </r>
    <r>
      <rPr>
        <sz val="12"/>
        <color theme="1"/>
        <rFont val="Arial"/>
        <family val="2"/>
      </rPr>
      <t xml:space="preserve"> Para la validación al cumplimiento de la acción propuesta se adjunto la siguiente información:
Se adjunta procedimiento (PR-ADT-004) V5 en el que se identifica la inclusión de formatos y lineamientos para las mediciones de caudales, por lo anterior se otorga un avance cuantitativo del 100% de la acción y meta propuesta.
</t>
    </r>
  </si>
  <si>
    <t>Se remiten carpetas con soportes de informes de medicion :                                                                                                                                                                                                                                                                                                                                                                                           Montería - Mocarí y La Doctrina
*INFORME AOC - LA DOCTRINA -Ene - Mar 2024
*INFORME AOC -MONTERIA-MOCARÍ- Ene - Mar 2024
*PLAN DE RIEGO DISTRITO LA DOCTRINA B-2023 A-2024
*PLAN DE RIEGO DISTRITO MONTERIA-MOCARI B-2023 A-2024
*ADT-030PlandecultivosparariegoV2ACTUALIZADO MONTERÍA - MOCARÍ
*ADT-030PlandecultivosparariegoV2ACTUALIZADODoctrina
*ADT- 042 MARZO DE 2024 Montería - Mocarí
*ADT- 047 JOHN DEERE MARZO - ABRIL 2024 Montería - Mocarí
*ADT- 047 LINK BELT MARZO - ABRIL 2024 Montería - Mocarí
*ADT-044 MARZO Y ABRIL 2024 Montería Mocarí
*ADT-045 MARZO DE 2024 Montería Mocarí
*VERSION VIII (25-Nov) ADT-043ProgramaAnualdeConservacionyMejoramientoV3 Montería -Mocarí
*VERSION Vlll - F-ADT-043-LA DOCTRINA
Sibundoy
* F-ADT-043 PROGRAMA ANUAL DE CONSERVACIÓN Y MEJORAMIENTO
Manatí, Santa Lucía y Repelón
Vigencia 2024: Mediante correo electrónico del 5 de abril de 2024, se remiten los formatos que componen el procedimiento PR-ADT-004, el cual se debe tener en cuenta para adelantar las actividades contratadas de acuerdo a las especificaciones establecidas a través del Anexo 1 del Convenio 1455 de 2023.</t>
  </si>
  <si>
    <t>5. Expedir una circular a los responsables de la administración de todos los Distritos de propiedad de la ADR estableciendo la obligatoriedad de aplicar el protocolo de medición de consumos.</t>
  </si>
  <si>
    <t xml:space="preserve">Una (1) circular expedida </t>
  </si>
  <si>
    <r>
      <t xml:space="preserve">No se expedió la circular a los responsables de la administración de todos los Distritos de propiedad de la ADR estableciendo la obligatoriedad de aplicar el protocolo de medición de consumos.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
Seguimiento Diciembre 2024:</t>
    </r>
    <r>
      <rPr>
        <sz val="12"/>
        <color theme="1"/>
        <rFont val="Arial"/>
        <family val="2"/>
      </rPr>
      <t xml:space="preserve"> Se remiten carpetas con soortes de comunicaciones:             
                                                                                                                                                                                                                                                                                                                                                                       </t>
    </r>
    <r>
      <rPr>
        <b/>
        <sz val="12"/>
        <color theme="1"/>
        <rFont val="Arial"/>
        <family val="2"/>
      </rPr>
      <t>Montería - Mocarí y La Doctrina</t>
    </r>
    <r>
      <rPr>
        <sz val="12"/>
        <color theme="1"/>
        <rFont val="Arial"/>
        <family val="2"/>
      </rPr>
      <t xml:space="preserve">
* 29/07/2024 Requerimientos DAT Montería La Doctrina-Mocarí  - Indicar a enviar a nivel central el volumen de agua entrega a cada usuario, entre otras…
* 24/05/2024 Memorando 20243300044483  - Enviar a nivel central el formato ADT 038 -volumen de agua entrega a cada usuario, entre otros...
</t>
    </r>
    <r>
      <rPr>
        <b/>
        <sz val="12"/>
        <color theme="1"/>
        <rFont val="Arial"/>
        <family val="2"/>
      </rPr>
      <t xml:space="preserve">
Sibundoy
</t>
    </r>
    <r>
      <rPr>
        <sz val="12"/>
        <color theme="1"/>
        <rFont val="Arial"/>
        <family val="2"/>
      </rPr>
      <t xml:space="preserve">*10/02/2024 Memorando 20243300016303 - Apoyo Administración DAT Valle del Sibundoy-Putumayo  - Solicitud de cumplimiento PR-ADT-004
*07/03/2024 Memorando 20243300021543 - actividades de administración, operación y conservación del distrito del Valle de Sibundoy
</t>
    </r>
    <r>
      <rPr>
        <b/>
        <sz val="12"/>
        <color theme="1"/>
        <rFont val="Arial"/>
        <family val="2"/>
      </rPr>
      <t xml:space="preserve">Manatí, Santa Lucía y Repelón
</t>
    </r>
    <r>
      <rPr>
        <sz val="12"/>
        <color theme="1"/>
        <rFont val="Arial"/>
        <family val="2"/>
      </rPr>
      <t>Se relacionan a continuación los oficios mediante los cuales la Agencia solicita la remisión de estos formatos del PR-ADT-004:
Oficio con radicado ADR 20243520031002 del 14 de marzo de 2024, mediante el cual se solicita a la Gobernación del Atlántico la remisión del el plan de riego y planes de siembra, indicando los volúmenes y áreas por cultivos y el Plan de Conservación Anual de cada Distrito.
Oficio con radicado ADR 20243520049012 del 9 de abril de 2024, mediante el cual se solicita a la Gobernación del Atlántico la remisión de los formatos F-ADT-038 para los Distritos Santa Lucía y Repelón.
Oficio con radicado ADR 20243520074902 del 8 de mayo de 2024, mediante el cual se solicita a la Gobernación del Atlántico la remisión de los presupuestos anuales de funcionamiento de los distritos del Atlántico, donde se incluya para cada caso, los planes de riego y planes de siembra (caso Repelón y Santa Lucía), indicando los volúmenes y áreas por cultivos; y el Plan de Conservación Anual del Distrito.
Si bien se denota la circular para los distritos en mención la acción establece que sera para todos los distritos por loanterior se otorga un avance cuantitativo del 100% teniendo en cuenta que se evidencia la comunicación para los dos distritos de Cordoba y los 3 del Atlántico, toda vez que estos estan a cargo de la Agencia de Desarrollo rural.</t>
    </r>
  </si>
  <si>
    <t>Se remiten carpetas con soortes de comunicaciones:                                                                                                                                                                                                                                                                                                                                                                                     Montería - Mocarí y La Doctrina
* 29/07/2024 Requerimientos DAT Montería La Doctrina-Mocarí  - Indicar a enviar a nivel central el volumen de agua entrega a cada usuario, entre otras…
* 24/05/2024 Memorando 20243300044483  - Enviar a nivel central el formato ADT 038 -volumen de agua entrega a cada usuario, entre otros...
Sibundoy
*10/02/2024 Memorando 20243300016303 - Apoyo Administración DAT Valle del Sibundoy-Putumayo  - Solicitud de cumplimiento PR-ADT-004
*07/03/2024 Memorando 20243300021543 - actividades de administración, operación y conservación del distrito del Valle de Sibundoy
Manatí, Santa Lucía y Repelón
Se relacionan a continuación los oficios mediante los cuales la Agencia solicita la remisión de estos formatos del PR-ADT-004:
Oficio con radicado ADR 20243520031002 del 14 de marzo de 2024, mediante el cual se solicita a la Gobernación del Atlántico la remisión del el plan de riego y planes de siembra, indicando los volúmenes y áreas por cultivos y el Plan de Conservación Anual de cada Distrito.
Oficio con radicado ADR 20243520049012 del 9 de abril de 2024, mediante el cual se solicita a la Gobernación del Atlántico la remisión de los formatos F-ADT-038 para los Distritos Santa Lucía y Repelón.
Oficio con radicado ADR 20243520074902 del 8 de mayo de 2024, mediante el cual se solicita a la Gobernación del Atlántico la remisión de los presupuestos anuales de funcionamiento de los distritos del Atlántico, donde se incluya para cada caso, los planes de riego y planes de siembra (caso Repelón y Santa Lucía), indicando los volúmenes y áreas por cultivos; y el Plan de Conservación Anual del Distrito.</t>
  </si>
  <si>
    <t xml:space="preserve">Desactualización del Registro General de Usuarios e inconsistencias en la información registrada en las facturas. </t>
  </si>
  <si>
    <t>Falta de alimentación y/o actualización de los parámetros de información que conforman el Registro General de Usuarios (RGU).</t>
  </si>
  <si>
    <t>1. Realizar una depuración en el sistema de información de facturación para datos de identificación del propietario o usuario inconsistentes.</t>
  </si>
  <si>
    <t> Cinco (5)</t>
  </si>
  <si>
    <t xml:space="preserve"> Director de UTT y Líder o Director de Adecuación de Adecuación o Gerente de Distrito </t>
  </si>
  <si>
    <t> 01-nov-19</t>
  </si>
  <si>
    <t> 31-dic-20</t>
  </si>
  <si>
    <r>
      <t xml:space="preserve">Se ajustaron los procedimientos para la actualizacion del RGU en todos los distritos, se establecieron  25 pasos para que efectivamete se actualicen el RGU de los distritos de la Agencia.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Para la validación al cumplimiento de la acción se remitio la siguiente información 
·</t>
    </r>
    <r>
      <rPr>
        <b/>
        <sz val="12"/>
        <color theme="1"/>
        <rFont val="Arial"/>
        <family val="2"/>
      </rPr>
      <t xml:space="preserve"> Ficha de viabilidad para la actualización del registro general de Usuario formato (F-ADT-065) Distrito la Doctrina</t>
    </r>
    <r>
      <rPr>
        <sz val="12"/>
        <color theme="1"/>
        <rFont val="Arial"/>
        <family val="2"/>
      </rPr>
      <t xml:space="preserve">, para el predio El Rosario No 2, codigo RGU Nuevo 0275020006.
· Formato (F-ADT-065), para el predio El Rosario No 3 y  RGU Nuevo 0275020007.
· Formato (F-ADT-065), para el predio El Rosario No 4 y  RGU Nuevo 0275020008.
· Formato (F-ADT-065), para el predio Villa Nayi  y  RGU Nuevo 0275020010.
· Formato (F-ADT-065), para el predio Los Almendros  y  RGU Nuevo 0275020011.
· Formato (F-ADT-065), para el predio El Deseo  y  RGU Nuevo 0275020012.
· Formato (F-ADT-065), para el predio Campo Florido  y  RGU Nuevo0275020013.
· Formato (F-ADT-065), para el predio El Comienzo  y  RGU Nuevo 0275020014.
· Formato (F-ADT-065), para el predio El Deseo  y  RGU Nuevo 0275020012.
· Formato (F-ADT-065), para el predio San Jose  y  RGU Nuevo 0275020015.
· Formato (F-ADT-065), para el predio La Bascula y  RGU Nuevo 0275020016.
</t>
    </r>
    <r>
      <rPr>
        <b/>
        <sz val="12"/>
        <color theme="1"/>
        <rFont val="Arial"/>
        <family val="2"/>
      </rPr>
      <t>· Ficha de viabilidad para la actualización del registro general de Usuario formato (F-ADT-065) Distrito Mocari:</t>
    </r>
    <r>
      <rPr>
        <sz val="12"/>
        <color theme="1"/>
        <rFont val="Arial"/>
        <family val="2"/>
      </rPr>
      <t xml:space="preserve">
· Formato (F-ADT-065), para el predio UNIVERSIDAD CORDOBA y  RGU Nuevo 00279010013
· Formato (F-ADT-065), para el predioLA ALBORADA  y  RGU Nuevo 0279010014
· Formato (F-ADT-065), para el predio NUEVA YORK y  RGU Nuevo 0279010015
· Formato (F-ADT-065), para el predioPARCELA # 11 y  RGU Nuevo 0279010022
· Formato (F-ADT-065), para el predio PARCELA # 6 y  RGU Nuevo 0279010023.
· Formato (F-ADT-065), para el predio PARCELA # 8 MOCARI y  RGU Nuevo 0279010024
· Formato (F-ADT-065), para el predio PARCELA # 9  y  RGU Nuevo PARCELA # 0279010025
· Formato (F-ADT-065), para el predioPARCELA # 10 y  RGU Nuevo 0279010026
· Formato (F-ADT-065), para el predio LA COMBINADA y  RGU Nuevo 0279010042.
· Formato (F-ADT-065), para el predio CALIFORNIA y  RGU Nuevo 0279010046.
Por lo anterior se determina establecer un avamce cuantitativo del 100% teniendo en cuenta que se evidenciaron las acciones de depuración y actualización en los RGU.</t>
    </r>
  </si>
  <si>
    <r>
      <rPr>
        <b/>
        <sz val="12"/>
        <rFont val="Arial"/>
        <family val="2"/>
      </rPr>
      <t xml:space="preserve">Seguimiento diciembre 2024: </t>
    </r>
    <r>
      <rPr>
        <sz val="12"/>
        <rFont val="Arial"/>
        <family val="2"/>
      </rPr>
      <t>En mesas de trabajo se informó a esta Oficina, que aun  se continua la actualización del Registro General de Usuarios del Distrito de La Doctrina, iniciada en el 2019, sin emabro a la fecha se han generando 342 fichas de viabilidad para la actaulización del RGU, las cuales 271 se encuentran debidamente notificadas y actualizadas en el sistema Dynamics, como consta en la información remitida.
A su vez se dio inicio a la actualización del RGU del Distrito Montería - Mocarí, generando 852 fichas de viabilidad para la actualización del Registro General de Usuarios, enviadas a la UTT3 mediante entregas períodicas, para su respectiva validación (en aplicación al procedimiento ADT-004). De estas 852 fichas, se encuentran debidamente firmadas y regresadas a la UTT para su respectiva notificación 283.
Dentro de estas se identifica el componente técnico del predio, el componente juridico, concepto de viabiliazión para actualizar el RGU, además de la firma del acto de actualización por parte del vicepresidente de integración productiva.
Sin emabargo y teniendo en cuenta que la acción 3 se encuentr aincumplida vencida, el hallazgo continua abierto.</t>
    </r>
  </si>
  <si>
    <t xml:space="preserve">Con base en el procedimiento ADT-004 se continua la actualización del Registro General de Usuarios del Distrito de La Doctrina, iniciada en el 2019. Generando 342 fichas de viabilidad para la actaulización del RGU, las cuales 216 se encuentran debidamente notificadas y actualizadas en el sistema Dynamics.
A su vez se dio inicio a la actualización del RGU del Distrito Montería - Mocarí, generando 852 fichas de viabilidad para la actualización del Registro General de Usuarios, enviadas a la UTT3 mediante entregas períodicas, para su respectiva validación (en aplicación al procedimiento ADT-004). De estas 852 fichas, se encuentran debidamente firmadas y regresadas a la UTT3 para su respectiva notificación 283.
</t>
  </si>
  <si>
    <t>Deficiente estructuración de los procedimientos PR-ADT-004 y PR-ADT-005 en relación con la fuente oficial del RGU.</t>
  </si>
  <si>
    <t xml:space="preserve">2. Modificar procedimientos PR-ADT-004 y PR-ADT-005 indicando como fuente oficial del RGU el sistema de facturación utilizado.  </t>
  </si>
  <si>
    <t xml:space="preserve">Distritos </t>
  </si>
  <si>
    <t xml:space="preserve"> Líder o Director de Adecuación de Tierras y Vicepresidente de Integración Productiva </t>
  </si>
  <si>
    <t>30-mar-20 </t>
  </si>
  <si>
    <t xml:space="preserve">Cesar Sanchez </t>
  </si>
  <si>
    <t>Se ajustaron los procedimientos PR-ADT- 004 para los Distritos administrados por la ADR y PR-ADT-005 administrados por asociaciones de usuarios.</t>
  </si>
  <si>
    <t>Se valido que en el aplicativo Isolucion se encuentra publicado el ajuste a los procedimietos asi: PR-ADT- 004 publicado el 23-may-2022 y PR-ADR-005 publicado el 22-ago-2022.
Una vez inspeciconadas las evidencias, la Oficina de Control Interno considera procedente validar el cumplimiento de la acción de mejora.</t>
  </si>
  <si>
    <t>Dependencia de terceros (los usuarios) y/o concentración total en éstos de las acciones para emprender gestiones de formación y/o actualización del Registro General de Usuarios.</t>
  </si>
  <si>
    <t xml:space="preserve">3. Realizar una encuesta de actualización de datos a los usuarios de los predios inscritos en el RGU de los Distritos </t>
  </si>
  <si>
    <t>Dos (2) </t>
  </si>
  <si>
    <t xml:space="preserve">
Director de UTT y Líder o Director de Adecuación de Adecuación o Gerente de Distrito 
</t>
  </si>
  <si>
    <r>
      <t xml:space="preserve">A la fecha no se ha realizado la encuesta de actualización de datos a los usuarios de los predios inscritos en el RGU de los Distritos.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 xml:space="preserve">Para la validación al cumplimiento de la acción se remitio la siguiente información.
· Ficha de viabilidad para la actualización del registro general de Usuario formato (F-ADT-065) Distrito la Doctrina, para el predio El Rosario No 2, codigo RGU Nuevo 0275020006.
· Formato (F-ADT-065), para el predio El Rosario No 3 y  RGU Nuevo 0275020007.
· Formato (F-ADT-065), para el predio El Rosario No 4 y  RGU Nuevo 0275020008.
· Formato (F-ADT-065), para el predio Villa Nayi  y  RGU Nuevo 0275020010.
· Formato (F-ADT-065), para el predio Los Almendros  y  RGU Nuevo 0275020011.
· Formato (F-ADT-065), para el predio El Deseo  y  RGU Nuevo 0275020012.
· Formato (F-ADT-065), para el predio Campo Florido  y  RGU Nuevo0275020013.
· Formato (F-ADT-065), para el predio El Comienzo  y  RGU Nuevo 0275020014.
· Formato (F-ADT-065), para el predio El Deseo  y  RGU Nuevo 0275020012.
· Formato (F-ADT-065), para el predio San Jose  y  RGU Nuevo 0275020015.
· Formato (F-ADT-065), para el predio La Bascula y  RGU Nuevo 0275020016.
· Ficha de viabilidad para la actualización del registro general de Usuario formato (F-ADT-065) Distrito Mocari:
· Formato (F-ADT-065), para el predio UNIVERSIDAD CORDOBA y  RGU Nuevo 00279010013
· Formato (F-ADT-065), para el predioLA ALBORADA  y  RGU Nuevo 0279010014
· Formato (F-ADT-065), para el predio NUEVA YORK y  RGU Nuevo 0279010015
· Formato (F-ADT-065), para el predioPARCELA # 11 y  RGU Nuevo 0279010022
· Formato (F-ADT-065), para el predio PARCELA # 6 y  RGU Nuevo 0279010023.
· Formato (F-ADT-065), para el predio PARCELA # 8 MOCARI y  RGU Nuevo 0279010024
· Formato (F-ADT-065), para el predio PARCELA # 9  y  RGU Nuevo PARCELA # 0279010025
· Formato (F-ADT-065), para el predioPARCELA # 10 y  RGU Nuevo 0279010026
· Formato (F-ADT-065), para el predio LA COMBINADA y  RGU Nuevo 0279010042.
· Formato (F-ADT-065), para el predio CALIFORNIA y  RGU Nuevo 0279010046.
Teniendo en cuenta la información anterior es importante recalcar que esta no correponde con una encuenta a los beneficiarios de los distritos, por lo anterior no se otorga avace cuantitativo a esta acción. 
</t>
    </r>
    <r>
      <rPr>
        <b/>
        <sz val="12"/>
        <color theme="1"/>
        <rFont val="Arial"/>
        <family val="2"/>
      </rPr>
      <t xml:space="preserve">
Seguimiento Julio 2025:  Una vez revisado no se encuntra avance en la acción ni respuesta a la sugerencia emitida por parte de la OCI en el seguimiento de diciembre de 2024 donde se solicita reformular o verificar si la acción es procedente o ataca la causa raiz del hallazgo.
</t>
    </r>
  </si>
  <si>
    <r>
      <t xml:space="preserve">Seguimiento diciembre 2024: </t>
    </r>
    <r>
      <rPr>
        <sz val="12"/>
        <rFont val="Arial"/>
        <family val="2"/>
      </rPr>
      <t>De acuerdo con la descripción cualitativa remitida para esta acción se establece "</t>
    </r>
    <r>
      <rPr>
        <b/>
        <sz val="12"/>
        <rFont val="Arial"/>
        <family val="2"/>
      </rPr>
      <t xml:space="preserve"> </t>
    </r>
    <r>
      <rPr>
        <i/>
        <sz val="12"/>
        <rFont val="Arial"/>
        <family val="2"/>
      </rPr>
      <t xml:space="preserve">Se debería reformular el hallazago, ya que la actualización del RGU no se realiza mediante encuestas. El instrumento dispuesto para la actualización es el formato F-ADT-065 - Ficha de viabilidad para la actaulización del Registro General de Usuarios. En el cual se incorpora la información de varios componentes, tales como: catastral, topográfico, financiero y jurídico. Esta información en su mayoría fue levantada en campo mediante convenios interadministrativos. El soporte de acción de cumplimiento serán las fichas de viabilidad debidamente gestionadas., las cuales se adjuntan. " 
</t>
    </r>
    <r>
      <rPr>
        <sz val="12"/>
        <rFont val="Arial"/>
        <family val="2"/>
      </rPr>
      <t xml:space="preserve">Sin emabrgo esta acción no es mencionada en el memorando de reformulación por lo anterior esta Oficina sugiere, verificar si la acción es procedente o ataca la causa raiz del hallazgo.
</t>
    </r>
    <r>
      <rPr>
        <b/>
        <sz val="12"/>
        <rFont val="Arial"/>
        <family val="2"/>
      </rPr>
      <t>Seguimiento Julio 2025:</t>
    </r>
    <r>
      <rPr>
        <sz val="12"/>
        <rFont val="Arial"/>
        <family val="2"/>
      </rPr>
      <t xml:space="preserve"> Una vez realizado seguimiento del cumplimiento de la acción no se evidencia avance por tanto esta acción seguira en estado incumplida- vencida, se solicita que la ADT  nuevamente verificar si la acción es procedente.</t>
    </r>
  </si>
  <si>
    <t xml:space="preserve">Se debería reformular el hallazago, ya que la actualización del RGU no se realiza mediante encuestas.
El instrumento dispuesto para la actualización es el formato F-ADT-065 - Ficha de viabilidad para la actaulización del Registro General de Usuarios. En el cual se incorpora la información de varios componentes, tales como: catastral, topográfico, financiero y jurídico. Esta información en su mayoría fue levantada en campo mediante convenios interadministrativos.
El soporte de acción de cumplimiento serán las fichas de viabilidad debidamente gestionadas., las cuales se adjuntan.  </t>
  </si>
  <si>
    <t>Deficiencias en la gestión de cobro de los servicios prestados y en los datos mínimos requeridos en la factura.</t>
  </si>
  <si>
    <t>Desalineación entre los procedimientos de la Agencia de Desarrollo Rural (ADR) respecto a facturación y cobranza en los Distritos de Adecuación de Tierras y la operación de los mismos.</t>
  </si>
  <si>
    <t>1. Ajustar el procedimiento PR-ADT- 004 y PR-ADR-005 a la realidad de lo que se puede implementar con los sistemas de información existentes y en operación.</t>
  </si>
  <si>
    <t>Dos (2)</t>
  </si>
  <si>
    <t>Líder de Adecuación de Tierras y Vicepresidente de Integración Productiva </t>
  </si>
  <si>
    <t> 30-mar-20</t>
  </si>
  <si>
    <t>Cesar Sanchez</t>
  </si>
  <si>
    <t>Se ajusto el procedimiento PR-ADT- 004 y el  procedimieto PR-ADR-005 se ajustó  los cuales están aprobados y publicados en el ISOLUCION .</t>
  </si>
  <si>
    <t>Se aprobó por parte de la presidencia los procedimietos 4 y 5 los cuales se  encuentran publicados en ISOLICION. 
Una vez inspeciconadas las evidencias, la Oficina de Control Interno considera procedente validar el cumplimiento de la acción de mejora.</t>
  </si>
  <si>
    <t>Obsolescencia de los sistemas de información de facturación y cartera, que impiden contar con versatilidades de reporte a nivel de facturas.</t>
  </si>
  <si>
    <t xml:space="preserve">2. Tramitar con la Oficina de Tecnologías de la Información la incorporación de un módulo de control y estadísticas de entrega de facturas en los DAT en el aplicativo de información en línea actual – http://www.centir.adr.gov.co:8084/ o incluir en el procedimiento un formato de control y estadísticas de entrega de facturas.  </t>
  </si>
  <si>
    <t xml:space="preserve">procedimientos ajustados </t>
  </si>
  <si>
    <t xml:space="preserve"> Líder de Adecuación de Tierras y Líder de Tecnologías de la Información </t>
  </si>
  <si>
    <t>01-nov-19 </t>
  </si>
  <si>
    <t>30-may-20 </t>
  </si>
  <si>
    <r>
      <t xml:space="preserve">Dado que el sitema de facturacion SIFI es obsoleto, se realizó un contrato con la empresa 4-72 con el fin de que sea la empresa de correo la que realice directamente la entrega de las facturas a los usuarios, esto se realizará con la entrega de las facturas del primer semestre de 2022, es decir, a partir de julio de 2022.
</t>
    </r>
    <r>
      <rPr>
        <b/>
        <sz val="12"/>
        <color theme="1"/>
        <rFont val="Arial"/>
        <family val="2"/>
      </rPr>
      <t>Julio 2023:</t>
    </r>
    <r>
      <rPr>
        <sz val="12"/>
        <color theme="1"/>
        <rFont val="Arial"/>
        <family val="2"/>
      </rPr>
      <t xml:space="preserve"> No existen avances a la fecha del presente seguimiento.
</t>
    </r>
    <r>
      <rPr>
        <b/>
        <sz val="12"/>
        <color theme="1"/>
        <rFont val="Arial"/>
        <family val="2"/>
      </rPr>
      <t>Seguimiento diciembre 2024:</t>
    </r>
    <r>
      <rPr>
        <sz val="12"/>
        <color theme="1"/>
        <rFont val="Arial"/>
        <family val="2"/>
      </rPr>
      <t xml:space="preserve"> Para consolidación del cumplimiento a la acción propuesta se remitio la siguiente información:
· Certificación de uso del aplicativo Dynamics  del 22 de octubre del 2022.
· Exportación de facturación aplicativo Dynamics
· Memorando 20222400024993  del 25 de octubre de 2022, cuyo asunto indica socialización actividades apoyo técnico.
· Actualización de procedimiento PR-ADT-004 a versión 5. 
Por lo anterior y teniendo en cuenta que se no se evidencio la generación de controles y estadisticas para las entregas de la facturación se otorga un porcentaje cuantitativo del 0%. 
</t>
    </r>
    <r>
      <rPr>
        <b/>
        <sz val="12"/>
        <color theme="1"/>
        <rFont val="Arial"/>
        <family val="2"/>
      </rPr>
      <t>Seguimiento Julio 2025</t>
    </r>
    <r>
      <rPr>
        <sz val="12"/>
        <color theme="1"/>
        <rFont val="Arial"/>
        <family val="2"/>
      </rPr>
      <t>: No se reciben evidencias ni avances a la fecha del presente seguimiento.</t>
    </r>
  </si>
  <si>
    <r>
      <rPr>
        <b/>
        <sz val="12"/>
        <color theme="1"/>
        <rFont val="Arial"/>
        <family val="2"/>
      </rPr>
      <t>Seguimiento diciembre 2024</t>
    </r>
    <r>
      <rPr>
        <sz val="12"/>
        <color theme="1"/>
        <rFont val="Arial"/>
        <family val="2"/>
      </rPr>
      <t xml:space="preserve">: Si bien se identifica la implementación del aplicativo Dynamics las evidencias remitidas por si solas no permiten constatar la efectividad de la misma, toda vez que no se tiene certeza si esta aplicación permite generar el controlo y estadisticas de la facturación entregada o no, por lo anterior la Oficina de Control interno considera pertinente replantear la accion dado que se debia adelantar por parte de la Oficina de Tecnologías de la Información la incorporacion de un módulo de control y estadísticas de entrega de facturas en los DAT; en razon a que el aplicativo SIFI ya no esta en operacion., o allegar soportes que permitan identificar a esta Oficina la funcionalidad respecto a los aspectos mencionados para el control de entregas.
Así las cosas el hallazgo continua en estado de abierto.
</t>
    </r>
    <r>
      <rPr>
        <b/>
        <sz val="12"/>
        <color theme="1"/>
        <rFont val="Arial"/>
        <family val="2"/>
      </rPr>
      <t>Seguimiento Julio 2025</t>
    </r>
    <r>
      <rPr>
        <sz val="12"/>
        <color theme="1"/>
        <rFont val="Arial"/>
        <family val="2"/>
      </rPr>
      <t xml:space="preserve">: Una vez realizado seguimiento del cumplimiento de la acción no se evidencia avance por tanto esta acción seguira en estado incumplida- vencida; se sugiere la reformulación de la acción.                                                                                        </t>
    </r>
  </si>
  <si>
    <t xml:space="preserve">Con la Implementación del Dynamics desde la facturación 2022-1 este incidente del Hallazgo 1 se subsana ya que la funcionalidad genera la información que se involucra dentro de la factura y permite agregar varias direcciones para un predio y la información de cada del usuario relacionada al predio.                                                                                                                                                                                            Se remite: Certificación conjunta de la OTI y la VIP, donde se indica que el SIFI ha expirado y de ahí se inicia Dinamics, archivo con los predios que se están administrando donde evidencia los que están y no están activos para facturar, documento con la explicación y descripción técnica. </t>
  </si>
  <si>
    <t>Falta de concientización a los usuarios para que reciban las facturas.</t>
  </si>
  <si>
    <t>3. Realizar compañas de concientización a los usaurios sobre la facturación (entrega- recibo - pago)</t>
  </si>
  <si>
    <t>Un (1) trámite o un (1) procedimiento ajustado</t>
  </si>
  <si>
    <t xml:space="preserve"> Director de la UTT y Líder de Adecuación de Tierras </t>
  </si>
  <si>
    <t> 01-ene-20</t>
  </si>
  <si>
    <t>31-dic-20 </t>
  </si>
  <si>
    <t>De acuerdo con información entregada por el área de Cartera en mesa de trabajo se implementó una acción asociada a que una vez se expide la factura esta es entregada al usuario con un adjunto de carta de cobro persuasivo.</t>
  </si>
  <si>
    <t>La Oficina de Control Interno obtuvo evidencia en la realización de los cobros persuasivos que se hacen en forma permanente, pues junto con la factura se envía una comunicación de cobro persuasivo, por lo cual  se considera procedente validar el cumplimiento de la acción de mejora.</t>
  </si>
  <si>
    <t>Incumplimiento obligaciones legales de carácter ambiental.</t>
  </si>
  <si>
    <t>Restricciones y/o disponibilidad de recursos presupuestales para ejecutar las obligaciones impuestas en las concesiones de aguas y demás normatividad ambiental aplicable.</t>
  </si>
  <si>
    <t xml:space="preserve">1. Incluir dentro de los costos del proyecto de inversión de Adecuación de Tierras para la vigencia 2020, los relacionados con las obligaciones interpuestas por autoridades ambientales los permisos y licencias de los DAT de propiedad de la ADR y realizar la posterior contratación de acuerdo con recursos disponibles. </t>
  </si>
  <si>
    <t xml:space="preserve">Una (1) ficha EBI actualizada </t>
  </si>
  <si>
    <t>Líder de Adecuación de Tierras y Vicepresidente de Integración Productiva</t>
  </si>
  <si>
    <t>Maicol Zipamocha</t>
  </si>
  <si>
    <t>La Dirección de Adecuación de Tierras Informó que "Dentro del proyecto de inversión de adecuación de tierras 2019 - 2022 se incluyeron recursos para el tema ambiental de los distritos", de lo anterior, la Oficina de Control Interno observó el formato F-DER-009 "GUÍA OPERATIVA PARA FORMULACIÓN DE PROYECTOS DE INVERSIÓN", cuyo objetivo es "APOYO A LA FORMULACION E IMPLEMENTACIÓN DE DISTRITOS DE ADECUACIÓN DE TIERRAS Y A LA PRESTACIÓN DEL SERVICIO PÚBLICO DE ADECUACIÓN DE TIERRAS A NIVEL NACIONAL
2019-2022", versión 7 de abril de 2020.
Adicionalmente se evidenció:
1.Consulta de pantallas del SUIFP sobre números de solicitudes realizadas y archivos adjuntos cargados. 
2. Ficha EBI y Guía Operativa correspondiente a la solicitud de recursos realizada por la ADR para la vigencia 2019 (esta solicitud se realizó en 2018 con No SUIFP 347283). 
3. Ficha EBI y Guía Operativa correspondiente a la solicitud de recursos realizada por la ADR para la vigencia 2020 (esta solicitud se realizó en 2019 con No SUIFP 559915).
 Documentos los cuales contemplan la realización de actividades relacionadas con la gestión ambiental de los disitritos de adecuación de tierras tanto administrados por la ADR como los adminsitrados por asociaciones, así como los proyectos erstratégicos, y el presupuesto requerido y/o solicitado para ello.</t>
  </si>
  <si>
    <t>La Oficina de Control Interno obtuvo evidencia de la inclusión de actividades y recursos dentro de los proyectos de inversión 2019, 2020 y guía operativa 2019-2022 (recursos 2021), para las gestiones ambientales a realizar en los Distritos de Adecuación de Tierras. Por lo cual se considera procedente validar el cumplimiento de la acción de mejora.</t>
  </si>
  <si>
    <t>Obligaciones cedidas por el extinto INCODER pendientes de cumplimiento y falta de maduración operacional de la ADR para implementar las acciones de subsanación aplicables</t>
  </si>
  <si>
    <t xml:space="preserve">2. Elaborar una matriz de seguimiento ambiental por parte de un profesional ambiental de la Dirección de Adecuación de Tierras. </t>
  </si>
  <si>
    <t xml:space="preserve">Una (1) matriz de Seguimiento Implementada </t>
  </si>
  <si>
    <t xml:space="preserve">Profesional Ambiental de la Dirección de Adecuación de Tierras designado. </t>
  </si>
  <si>
    <r>
      <t xml:space="preserve">De acuerdo a la evidencia aportada por la Dirección de Adecuación de Tierras (Ambiental)  esta Oficina de Control Interno evidenció que:
- Se realizó el diagnóstico ambiental del Distrito de Adecuación de Tierras Santa Lucía, donde se detallan las obligaciones, el cumplimiento y las observaciones asociadas.
Respecto con las evidencias aportadas y de acuerdo a lo evidenciado por la Oficina de Control Interno en el seguimiento a julio 2023 se considera que esta acción propuesta se encuentra cumplida.
</t>
    </r>
    <r>
      <rPr>
        <b/>
        <sz val="12"/>
        <color theme="1"/>
        <rFont val="Arial"/>
        <family val="2"/>
      </rPr>
      <t>Seguimiento diciembre 2024:</t>
    </r>
    <r>
      <rPr>
        <sz val="12"/>
        <color theme="1"/>
        <rFont val="Arial"/>
        <family val="2"/>
      </rPr>
      <t xml:space="preserve"> Si bien la acción se encuentra cumplida se relaciona un matriz de seguimiento de los componentes ambientales de distritos de pequeña escala, mediana escala y gran escala.</t>
    </r>
  </si>
  <si>
    <t>De acuerdo con la verificación realizada por la Oficina de Control Interno se considera que esta acción propuesta se encuentra cumplida.
Por lo anterior se considera que se debe continuar con el seguimiento al presente hallazgo, toda vez que 1 de las 3 acciones propuestas,  se encuentra incumplida y vencida.</t>
  </si>
  <si>
    <t>Se remite Matriz de seguimiento a través de la cual se identifican los Instrumentos ambientales y la vigencia de los Distritos de Gran, Mediana y Pequeña escala, administrados por la Agencia de Desarrollo Rural - ADR.</t>
  </si>
  <si>
    <t>Falta de acompañamiento o efectivo control por parte de la supervisión en lo referente a los procesos que se deben surtir para la elaboración y cumplimiento de los aspectos ambientales exigidos normativamente</t>
  </si>
  <si>
    <r>
      <t xml:space="preserve">Mediante </t>
    </r>
    <r>
      <rPr>
        <b/>
        <sz val="12"/>
        <color theme="1"/>
        <rFont val="Arial"/>
        <family val="2"/>
      </rPr>
      <t>memorando 20243000098473</t>
    </r>
    <r>
      <rPr>
        <sz val="12"/>
        <color theme="1"/>
        <rFont val="Arial"/>
        <family val="2"/>
      </rPr>
      <t xml:space="preserve"> del 28 de noviembre de 2024 esta acción fue modificada, así: 
3. Formulación de Ficha Técnica en la que se identifican los aspectos ambientales pendientes de cumplimiento por parte de la Asociación de Usuarios.</t>
    </r>
  </si>
  <si>
    <r>
      <rPr>
        <b/>
        <sz val="12"/>
        <rFont val="Arial"/>
        <family val="2"/>
      </rPr>
      <t>Mediante memorando 20243000098473</t>
    </r>
    <r>
      <rPr>
        <sz val="12"/>
        <rFont val="Arial"/>
        <family val="2"/>
      </rPr>
      <t xml:space="preserve"> del 28 de noviembre de 2024 esta meta fue modificada, así: 
Ficha técnica ambiental y Matriz 
de seguimiento ambiental </t>
    </r>
  </si>
  <si>
    <t xml:space="preserve">Grupo ambiental Dirección de 
Adecuación de Tierras </t>
  </si>
  <si>
    <t>10/12/2024
10/07/2025</t>
  </si>
  <si>
    <t xml:space="preserve">
Maria Paula Urquijo 
Diana Lissette Castañeda Duran</t>
  </si>
  <si>
    <r>
      <rPr>
        <b/>
        <sz val="12"/>
        <color theme="1"/>
        <rFont val="Arial"/>
        <family val="2"/>
      </rPr>
      <t>Seguimiento diciembre 2024:</t>
    </r>
    <r>
      <rPr>
        <sz val="12"/>
        <color theme="1"/>
        <rFont val="Arial"/>
        <family val="2"/>
      </rPr>
      <t xml:space="preserve"> para la verificación al cumplimiento de la acción se remitio la siguiente información:
· Matriz de seguimiento de los componentes ambientales de distritos de pequeña escala, mediana escala y gran escala.
Por lo anterior y teniendo en cuenta que la meta establece</t>
    </r>
    <r>
      <rPr>
        <i/>
        <sz val="12"/>
        <color theme="1"/>
        <rFont val="Arial"/>
        <family val="2"/>
      </rPr>
      <t xml:space="preserve"> "Ficha técnica ambiental y Matriz de seguimiento ambiental" </t>
    </r>
    <r>
      <rPr>
        <sz val="12"/>
        <color theme="1"/>
        <rFont val="Arial"/>
        <family val="2"/>
      </rPr>
      <t xml:space="preserve"> se otorga una vance del 50% dado que se cuenta con uno de los documentos de la meta.
</t>
    </r>
    <r>
      <rPr>
        <b/>
        <sz val="12"/>
        <color theme="1"/>
        <rFont val="Arial"/>
        <family val="2"/>
      </rPr>
      <t xml:space="preserve">
Seguimiento Julio 2025: </t>
    </r>
    <r>
      <rPr>
        <sz val="12"/>
        <color theme="1"/>
        <rFont val="Arial"/>
        <family val="2"/>
      </rPr>
      <t>para la verificación al cumplimiento de la acción se remitio la siguiente información: Matriz de seguimiento de los componentes ambientales de distritos de pequeña escala, mediana escala y gran escala.
Una vez revisado la información allegada como solo se  encuentra la  Matriz de seguimiento ambiental, faltando la "Ficha técnica ambiental"  se mantiene una avance del 50% dado que se cuenta con uno de los documentos de la meta.</t>
    </r>
  </si>
  <si>
    <r>
      <rPr>
        <b/>
        <sz val="12"/>
        <color theme="1"/>
        <rFont val="Arial"/>
        <family val="2"/>
      </rPr>
      <t xml:space="preserve">Seguimiento julio 2025: </t>
    </r>
    <r>
      <rPr>
        <sz val="12"/>
        <color theme="1"/>
        <rFont val="Arial"/>
        <family val="2"/>
      </rPr>
      <t>Una vez realizada la verificación por parte de la Oficina de Control Interno se considera que se debe continuar con el seguimiento al presente hallazgo, ya que su efectividad se encuentra la 50% dado a que según Resolución 186 de 2021 en su parte Técnica, Plan de Acción Numeral 4,2</t>
    </r>
    <r>
      <rPr>
        <i/>
        <sz val="12"/>
        <color theme="1"/>
        <rFont val="Arial"/>
        <family val="2"/>
      </rPr>
      <t xml:space="preserve"> "Para el seguimiento y evaluación de los proyectos definidos en el PUEAA, se deben establecer metas específicas, cuantificables y alcanzables de corto, mediano y largo plazo, teniendo en cuenta la vigencia del PUEAA. El cumplimiento de las metas se realizará con base en indicadores, los cuales deberán contar con una ficha técnica metodológica, la cual como mínimo debe contener: nombre del indicador, objeto, antecedente, medio de verificación, fórmula de cálculo y tiempo de cumplimiento"</t>
    </r>
    <r>
      <rPr>
        <sz val="12"/>
        <color theme="1"/>
        <rFont val="Arial"/>
        <family val="2"/>
      </rPr>
      <t xml:space="preserve">   por tal razon se mantiene incumplida y vencida, </t>
    </r>
  </si>
  <si>
    <t>Deficiencias en el control y supervisión a la Administración, Operación y Conservación de los Distritos de Adecuación de Tierras entregados a Asociaciones de Usuarios.</t>
  </si>
  <si>
    <t xml:space="preserve">Insuficiencia de personal en las UTT para realizar labores de supervisión a los Contratos de Administración, Operación y Conservación. </t>
  </si>
  <si>
    <t>1. Conformar 9 equipos de trabajo con todos los perfiles de apoyo: técnico, administrativo, financiero o jurídicos requeridos por el supervisor para realizar la supervisión integral a los contratos de Administración, Operación y Conservación.</t>
  </si>
  <si>
    <t>Nueve (9) 
Distritos</t>
  </si>
  <si>
    <t>La Dirección de Adecuación de Tierras manifestó que "(...) se creó un equipo de apoyo  a la supervisión de los contratos de AOC, integrado por profesionales de las diferente áreas del conocimiento: administrativo y financiero, técnico y juridico, el cual está realizando las mesas de trabajo virtuales con el equipo de supervisión y apoyo a la supervisión de las UTTs", no obstante lo anterior, no se allegó soporte que acredite la conformación de los apoyos a la supervisión de los contratos mencionados. En los nuevos contratos se estableció puntualmete incluir los apoyos a la supervision.</t>
  </si>
  <si>
    <t>Según lo manifestado, se conformaron los equipos de trabajo con los prefesionales de las diferentes areas y con el apoyo a los supervisores de los contratos; si bien no eisten las delegaciones eplícitas, si se pudieron corroborar las actas de reuniones de Supervisión donde participaron los profesionales de los componentes financiero, jurídico, ambiental y técnico, durante los años 2020 y 2021, por lo que se considera procedente validar el cumplimiento de la acción de mejora.</t>
  </si>
  <si>
    <t>Desconocimiento, por parte de la Asociación de usuarios, de los requerimientos y anexos para la confección de los presupuestos anuales de Administración, Operación y Conservación (AOC) del DAT (ej: Plan Quinquenal), así como de los requerimientos procedimentales para soportar el diseño y ejecución de planes y programas de AOC.</t>
  </si>
  <si>
    <t xml:space="preserve">2. Remitir comunicación a las Juntas Directivas y a los Gerentes de cada Asociación de Usuarios con los requisitos de los documentos anexos a presentar en los presupuestos de ingresos y egresos. </t>
  </si>
  <si>
    <t>Nueve (9)
Comunicaciones</t>
  </si>
  <si>
    <t>Dirección de Adecuación de Tierras manifestó que "se enviaron las 9 comunicaciones a partir del los años 2019, 2020 y 2021".</t>
  </si>
  <si>
    <t>El área auditada remite la evidencia del envio de las comunicaciónes a las Juntas Directivas y a los Gerentes de 9  Asociaciónes de Usuarios con los requisitos de los presupuestos de ingresos y egresos.
Una vez inspeciconadas las evidencias, la Oficina de Control Interno considera procedente validar el cumplimiento de la acción de mejora.</t>
  </si>
  <si>
    <t>Falta de análisis / depuración de las observaciones identificadas y emanadas por la Supervisión de la Agencia de Desarrollo Rural.</t>
  </si>
  <si>
    <t xml:space="preserve">3. Incluir Comité Técnico Coordinador en los nuevos contratos que se suscriban con las Asociaciones de Usuarios para AOC de Distritos </t>
  </si>
  <si>
    <t xml:space="preserve">Cuatro (4) 
Estudios Previos </t>
  </si>
  <si>
    <t>Se incluyo el Comité Técnico Coordinador en los nuevos contratos que se suscribieron en el año 2019 con las Asociaciones de Usuarios para AOC de Distritos; para los años 2020 y 2021 no se realizo debido a la pandemia.</t>
  </si>
  <si>
    <t>El area auditada remite Copia de los contratos de AOC de 7 distritos de mediana y gran escala, propiedad ADR, en los cuales se incluyó Comité Técnico.  para el año 2019. Se ecluyeron los DAT de Zulia y RUT, los cuales tienen vigencia contractual hasta el año 2025.
Una vez inspeciconadas las evidencias, la Oficina de Control Interno  considera procedente validar el cumplimiento de la acción de mejora.</t>
  </si>
  <si>
    <t xml:space="preserve">Omisiones en la ejecución de actividades administrativas y de operación en Distrito de Adecuación de Tierras administrado por la Agencia de Desarrollo Rural.  </t>
  </si>
  <si>
    <t>Restricciones presupuestales para la contratación del personal a asignar los Distritos de Adecuación de Tierras</t>
  </si>
  <si>
    <t xml:space="preserve">1. Solicitar los recursos presupuestales necesarios a través del proyecto de inversión – producto servicio de AOC Distritos ADR – para contratar todo personal suficiente y adquirir insumos, equipos, herramientas y papelería necesaria para las labores del personal. </t>
  </si>
  <si>
    <t xml:space="preserve">Una (1) ficha EBI actualizada  </t>
  </si>
  <si>
    <t>La Dirección de Adecuación de Tierras Informó que "Dentro del proyecto de inversión de adecuación de tierras 2019 - 2022 se incluyeron recursos para el tema ambiental de los distritos", de lo anterior, la Oficina de Control Interno observó el formato F-DER-009 "GUÍA OPERATIVA PARA FORMULACIÓN DE PROYECTOS DE INVERSIÓN", cuyo objetivo es "APOYO A LA FORMULACION E IMPLEMENTACIÓN DE DISTRITOS DE ADECUACIÓN DE TIERRAS Y A LA PRESTACIÓN DEL SERVICIO PÚBLICO DE ADECUACIÓN DE TIERRAS A NIVEL NACIONAL
2019-2022", versión 7 de abril de 2020.
Adicionalmente se evidenció:
1.Consulta de pantallas del SUIFP sobre números de solicitudes realizadas y archivos adjuntos cargados. 
2. Ficha EBI y Guía Operativa correspondiente a la solicitud de recursos realizada por la ADR para la vigencia 2019 (esta solicitud se realizó en 2018 con No SUIFP 347283). 
3. Ficha EBI y Guía Operativa correspondiente a la solicitud de recursos realizada por la ADR para la vigencia 2020 (esta solicitud se realizó en 2019 con No SUIFP 559915).
Los anteriores documentos contemplan a manera detallada las necesidades, personal y recursos necesarios para la administración operación y conservación de los disitritos de adecuación de tierras tanto administrados por la ADR como los adminsitrados por asociaciones, así como los proyectos erstratégicos.</t>
  </si>
  <si>
    <t>La Oficina de Control Interno obtuvo evidencia de la inclusión de actividades y recursos dentro de los proyectos de inversión 2019, 2020 y guía operativa 2019-2022 (recursos 2021), para las distitnas actividades de Administración, Operación y Conservación de los Distritos de Adecuación de Tierras. Por lo cual se  considera procedente validar el cumplimiento de la acción de mejora.</t>
  </si>
  <si>
    <t>Labores de riego ejecutadas con base a la experiencia del responsable (canalero) - tareas efectuadas de manera empírica.</t>
  </si>
  <si>
    <t>2. Elaborar un documento técnico de operación de Distritos administrados directamente por la ADR y capacitar al personal en su implementación.</t>
  </si>
  <si>
    <t xml:space="preserve">Un (1) documento Técnico 
Cinco (5) Distritos Capacitados 
</t>
  </si>
  <si>
    <t>Se informa que se elaboro el documento tecnico para la operacion de los Distritos administrados por la ADR (se cuenta con tres manuales para los distritos del Atlantico) pendiete el docuemto tecnico para los distritos de Cordoba, respecto a las capacitaciones se dieron 5 capacitaciones a tres distritos. se entregaron las evidencias de los  documentos técnicos (manuales) de operación de los Distritos de Repelón, Manatí y Santa Lucía (Atlántico), administrados directamente por la ADR. y los soportes de capacitaciones a personal de los distritos.</t>
  </si>
  <si>
    <t>Falta de personal clave en los DAT para instruir y monitorear las actividades de Administración, Operación y Conservación.</t>
  </si>
  <si>
    <t>3. Contratar un Ingeniero de Operación y Conservación para DAT Repelón y otro para DAT Santa Lucia y Manatí</t>
  </si>
  <si>
    <t xml:space="preserve">Dos (2) Ingenieros Contratados </t>
  </si>
  <si>
    <t>Se contrataron los ingenieros para Santa lucia y Manati mediante el convenio tecnico interadminstrativo con la Gobernación del Atlántico, se recibió como evidencia los informes de AOC de los Distritos Repelón, Manatí y Santa Lucía (Atlántico) en el marco del Contrato 7752020, en los cuales se relaciona o certifica la contratación de personal para los distritos.</t>
  </si>
  <si>
    <t>Exigencia de actividades en el procedimiento que sobrepasan la capacidad instalada de personal e infraestructura del Distrito de Adecuación de Tierras.</t>
  </si>
  <si>
    <t>4. Ajustar el procedimiento PR-ADT-004 a la realidad de lo que se puede implementar con la infraestructura existente.  </t>
  </si>
  <si>
    <t xml:space="preserve"> Un (1)
Procedimiento ajustado
</t>
  </si>
  <si>
    <t>Se ajusto el procedimiento PR-ADT-004 a la realidad de lo que se puede implementar con la infraestructura existente.</t>
  </si>
  <si>
    <t>La Oficina de Control Interno obtuvo evidencia del ajuste del procedimiento PR-ADT-004  en el aplicativo ISOLUCION 
Una vez inspeciconadas las evidencias, la Oficina de Control Interno considera procedente validar el cumplimiento de la acción de mejora.</t>
  </si>
  <si>
    <t>Ausencia de identificación y priorización de obras en los Distritos de Adecuación de Tierras.</t>
  </si>
  <si>
    <t>Hallazgo no aceptado por los responsables del proceso. No se formula acción de mejora.
Una vez analizada la respuesta, y la evidencia aportada por los responsables del proceso auditado, esta Oficina de Control Interno no la acepta, a pesar de evidenciar gestiones sobre las afectaciones de los Distritos de Adecuación de Tierras, en virtud de los siguientes argumentos:
a. Aunque se detalla un listado de las solicitudes efectuadas por las Asociaciones de Usuarios, que, de manera independiente informaron sobre la prioridad o urgencia de intervención en sus respectivos distritos, esto en sí mismo no constituye el orden de priorización que la ADR adoptó para ejecutar o programar dichas obras. De hecho, en algunas de ellas, como la de María La Baja, se contestó inicialmente que no se disponía de los recursos para atenderlas, por lo que recomendaron a la Asociación tomar medidas mitigantes en tanto se evaluaba el presupuesto de la siguiente vigencia (2019) para proceder. De otra parte, los responsables del proceso indicaron en su respuesta que: "Como consecuencia de lo anterior y teniendo en cuenta las solicitudes realizadas por las asociaciones de usuarios producto de sus necesidades priorizadas, las cuales fueron objeto de programación en las inversiones en la presente vigencia presupuestal (...)" (subrayado fuera de texto); no obstante, dicha programación no fue entregada a esta Oficina de Control Interno, por lo que no fue posible establecer el resultado consolidado del ejercicio de priorizaron de las obras en los distritos. Aún más contundente, se reitera el hecho de que el control no fue documentado a través de acta conjunta entre la Presidencia y la Vicepresidencia de Integración Productiva, donde se informara la priorización de las obras para su posterior comunicación a la Dirección de Adecuación de Tierras.
Ahora bien, frente a la afirmación de los responsables del proceso: "(...) y no fueron materia de improvisación y/o riesgo para la entidad (...), y que bajo ninguna circunstancia presentaron riesgo de demandas y/o perjuicios en contra de la ADR", esta Oficina de Control Interno aclara que en ningún apartado de este informe aludió a la materialización de los riesgos planteados, más se establecieron posibles efectos de la inobservancia de la actividad de priorización. Tampoco se indicó que las gestiones efectuadas hayan sido producto de la improvisación.
b. Frente a la afirmación "Para los Distritos de Adecuación de Tierras administrados y operados por la ADR, las inversiones se programaron de conformidad al Plan de Adquisiciones de AOC de los departamentos de Atlántico y Córdoba, tal como se señala en correo electrónico del 8 de abril de 2019. (se adjunta copia)", se informa que, al momento de la respuesta a la solicitud de información y la ejecución de pruebas de auditoria por parte de esta Oficina de Control Interno, los responsables del proceso no allegaron la evidencia aludida donde aclararan que dicha gestión hacía parte de la programación de obras de priorización en los distritos administrados por la ADR. Se suma el hecho de que, el correo no permite verificar los tiempos establecidos en el Plan de Adquisiciones.
c. Respecto a los informes de visitas técnicas por afectación de ola invernal, no se desvirtuó el hecho de que, a la fecha de la reunión comentada en el hallazgo (26 de abril de 2019), la ADR no contaba con dichos estudios técnicos para tomar las decisiones de priorización, por lo que se instruyó activar el personal de las UTT y comisión desde Bogotá para realizar el diagnóstico correspondiente (según el contenido del acta). Según la evidencia aportada, los resultados de estos estudios se dieron en las siguientes fechas (posteriores a la reunión):
 Informe Técnico - Visita Distrito de Riego María la Baja, abril 30 de 2019
 Distrito de Aracataca - Departamento del Magdalena, visita técnica abril 29 y 30 de 2019
 Informe Técnico - Visita Distrito de Drenaje del Valle de Sibundoy, abril 30 de 2019
 Informe de vista técnica (...) Asozulia, abril 29 de 2019.
 Informe de vista técnica (...) distrito (...) de Abrego-Asudra.
 Alcance informe de vista técnica (...) distrito (...) de Abrego-Asudra, mayo 7 de 2019.
 Informe Técnico visita distrito de riego Tesalia-Paicol
Lo cual confirma que no se contaba con los insumos para tomar la decisión de priorización al momento de la reunión. A la postre, la decisión de aprobación de las contrataciones e intervenciones se dio por medio del correo electrónico del 13 de mayo de 2019 que se enuncia en la justificación de los responsables del proceso auditado. Finalmente, ha de tenerse en cuenta que, a pesar de la existencia de solicitudes de los usuarios que datan de finales del año 2018, la ADR emprendió gestiones, según la evidencia aportada, a partir de abril de 2019, denotando esto que el ejercicio de priorización de obras en los distritos no fue oportuno en las circunstancias. 
d. Para concluir, esta Oficina de Control Interno no observó un documento definitivo, emitido por la Presidencia, y replicado a la Vicepresidencia de Integración Productiva - Dirección de Adecuación de Tierras (tal y como lo establece el procedimiento PR-ADT-003), que permitiera establecer los criterios y el orden de priorización de obras que se dio en los Distritos de Adecuación de Tierras administrados, tanto por Asociaciones de Usuarios como por la ADR. Se reitera que, las solicitudes de las Asociaciones de Usuarios no permiten por si solas determinar la prelación de las intervenciones. Adicionalmente, esta Oficina de Control Interno no objetó las revisiones y aprobaciones de las contrataciones por parte de la Presidencia, pues se circunscribió a detallar el hecho de que no se identificó la ordenación de las intervenciones bajo mecanismos objetivos independientes de las necesidades de las Asociaciones de Usuarios (todas ellas urgentes).
En este orden de ideas, se insta a los responsables del proceso a plantear los planes de mejoramiento tendientes a establecer:
 La metodología de ordenación/priorización anual de intervenciones en los Distritos de Adecuación de Tierras.
 La oportunidad para efectuar el ejercicio y
 El plazo, y documento por medio del cual, se dejará constancia del resultado de la priorización.</t>
  </si>
  <si>
    <t>29/08/2022
06/07/2023
10/07/2025</t>
  </si>
  <si>
    <t>Cesar Sanchez
Richard Rangel Vergel
Diana Lissette Castañeda Duran</t>
  </si>
  <si>
    <r>
      <t xml:space="preserve">La Dirección de Adecuación de Tierras manifestó que "las asociaciones de ususarios envian las necesidades priorizadas de obras que se tienen en los distritos, pero no se ve metodologicamente cómo se aprueba la priorización de las obras que se desarrollarán en los distritos; en razón a que no se dersvirtuó el hallazgo, se plantea sustentar que con el plan de accion y con el plan de desarrollo se identifica y se hace la priorización de obras en los Distritos de Adecuación de Tierras. 
</t>
    </r>
    <r>
      <rPr>
        <b/>
        <sz val="12"/>
        <color theme="1"/>
        <rFont val="Arial"/>
        <family val="2"/>
      </rPr>
      <t xml:space="preserve">
Julio 2023</t>
    </r>
    <r>
      <rPr>
        <sz val="12"/>
        <color theme="1"/>
        <rFont val="Arial"/>
        <family val="2"/>
      </rPr>
      <t xml:space="preserve">: No existen avances a la fecha del presente seguimiento.
</t>
    </r>
    <r>
      <rPr>
        <b/>
        <sz val="12"/>
        <color theme="1"/>
        <rFont val="Arial"/>
        <family val="2"/>
      </rPr>
      <t xml:space="preserve">Seguimiento diciembre de 2024: </t>
    </r>
    <r>
      <rPr>
        <sz val="12"/>
        <color theme="1"/>
        <rFont val="Arial"/>
        <family val="2"/>
      </rPr>
      <t xml:space="preserve">Si bien el hallazgo se encuentra sin formulación de plan de mejoramiento el proceso remitio la siguinte información:
· Manual del procedimiento operativo del Fondo Nacional de Adecuación de tierras - FONAT del 12 de agosto del 2024.
·Reglamento  Fondo Nacional de Adecuación de tierras - FONAT ley 41 de 1993- decreto 1071 de 2025 de febrero del 2023.
· Acuerdo No. 004 del 24 de febrero del 2023.
· Presentación de la capacitación de reglamento y procedimiento de  Fondo Nacional de Adecuación de tierras - FONAT de Agosto del 2024.
· Procedimiento de prestación y apoyo al servicio público de adecuación de tierras operación del  Fondo Nacional de Adecuación de tierras - FONAT (PR-ADT-001) V1.
Esta Oficina de termina incuantificable el avance, teniendo en cuenta que no se tiene un planteamiento de acciones y metas propuestas.
</t>
    </r>
    <r>
      <rPr>
        <b/>
        <sz val="12"/>
        <color theme="1"/>
        <rFont val="Arial"/>
        <family val="2"/>
      </rPr>
      <t>Seguimiento Julio 2025</t>
    </r>
    <r>
      <rPr>
        <sz val="12"/>
        <color theme="1"/>
        <rFont val="Arial"/>
        <family val="2"/>
      </rPr>
      <t>: No se recibe memorando con el planteamiento de acciones y metas propuestas</t>
    </r>
  </si>
  <si>
    <t>N/A</t>
  </si>
  <si>
    <r>
      <rPr>
        <b/>
        <sz val="12"/>
        <color theme="1"/>
        <rFont val="Arial"/>
        <family val="2"/>
      </rPr>
      <t>Seguimiento diciembre 2024:</t>
    </r>
    <r>
      <rPr>
        <sz val="12"/>
        <color theme="1"/>
        <rFont val="Arial"/>
        <family val="2"/>
      </rPr>
      <t xml:space="preserve"> Si bien se remitio memorando 20243000098473 del 28 de noviembre del 2024, no se evidencio la solciitud de formulación de plan de mejoramiento para este hallazgo, por lo anterior y teniendo en cuenta que el proceso remitió información para validación se invita a realizar la formulación del mismo.
</t>
    </r>
    <r>
      <rPr>
        <b/>
        <sz val="12"/>
        <color theme="1"/>
        <rFont val="Arial"/>
        <family val="2"/>
      </rPr>
      <t xml:space="preserve">
Seguimiento julio 2025: </t>
    </r>
    <r>
      <rPr>
        <sz val="12"/>
        <color theme="1"/>
        <rFont val="Arial"/>
        <family val="2"/>
      </rPr>
      <t>No se evidencia envio de planteamiento de acciones para el hallazgo según seguimiento anterior donde se sugiere realizar la formulación del mismo; por tal motivo se recomienda la solicitud por memorando a el jefe de oficina de Control Interno de la acción a realizar.</t>
    </r>
  </si>
  <si>
    <t xml:space="preserve">La presente acción estaba sujeta a la actualización del procedimiento 003 de inversión, sin embargo, con la inclusión del procedimiento FONAT se daría cumplimiento teniendo en cuenta que mediante el mismo se realiza la aprobación y priorización de las inversiones para los Distritos de Adecuación de Tierras, se adjunta: 
• ACUERDO-004-DE-2023 APROBACIÓN REGLAMENTO FONAT (Acuerdo por el que se reglamenta)
• 20230222 reglamento FONAT_REV_MESA TECNICA CONSEJEROS_FINAL_APROBADO ACUERDO 0042023
• 1_ManualProcedimientoFONATFinal150824_Isolucion
• PPT capacitación FONAT Final 6 agosto 2024
• PR-ADT-007 Procedimiento Operativo FONAT 20082024 FINAL (2)
</t>
  </si>
  <si>
    <t>Inconsistencias y/o falta de evidencias en los reportes de avances en la ejecución del Plan de Acción (vigencia 2019).</t>
  </si>
  <si>
    <t>1.Asignar un profesional específico de la Dirección de Adecuación de Tierras para realizar el reporte en el aplicativo ISOLUCION.</t>
  </si>
  <si>
    <t> Una (1) comunicación de designación</t>
  </si>
  <si>
    <t>Líder de Adecuación de Tierras</t>
  </si>
  <si>
    <t>Se asignó  la Profesional  contratista de Adecuacion de tierras  cuyo contrato contempla realizar los reportes en el aplicativo ISOLUCION</t>
  </si>
  <si>
    <t>Se valida en el contrato del 2022 de la contratista; Donde na vez inspeciconadas las evidencias, la Oficina de Control Interno considera procedente validar el cumplimiento de la acción de mejora.</t>
  </si>
  <si>
    <t>2. Implementar un Comité de Seguimiento al Plan de Acción de ADT con los profesionales de cada procedimiento del proceso.</t>
  </si>
  <si>
    <t>Seis (6) comités de Seguimiento realizados</t>
  </si>
  <si>
    <t xml:space="preserve">Líder de Adecuación de Tierras </t>
  </si>
  <si>
    <t xml:space="preserve">Se realizó el seguimiento al plan de acción en los comités de Direccion, lo cual está documentado en las  en las actas de reunión de los Comités de Direccion. </t>
  </si>
  <si>
    <t>Se implemento el comité de seguimieto al plan de accion de acuerdo con la accción propuesta , por lo que una vez inspeciconadas las evidencias, la Oficina de Control Interno considera procedente validar el cumplimiento de la acción de mejora.</t>
  </si>
  <si>
    <t>Incumplimiento de la Política de Administración del Riesgo adoptada por la Entidad</t>
  </si>
  <si>
    <t>Deficiencias en el diseño integral de los controles.</t>
  </si>
  <si>
    <t xml:space="preserve">1. Ajustar el mapa de riesgos del proceso de adecuación de tierras. </t>
  </si>
  <si>
    <t>Una (1) matriz ajustad</t>
  </si>
  <si>
    <t xml:space="preserve">Dirección de Adecuación de Tierras
Oficina de Planeación
</t>
  </si>
  <si>
    <t xml:space="preserve">Se ajustó el mapa de riesgos del proceso de adecuación de tierras de acuerdo con la accion propuesta. </t>
  </si>
  <si>
    <t>Se ajusto con la modificacion a la Politica de Administracion de riesgos, la cual fue adoptada por la Entidad. Una vez inspeciconadas las evidencias, la Oficina de Control Interno considera procedente validar el cumplimiento de la acción de mejora.</t>
  </si>
  <si>
    <t>AUDITORÍA VIGENCIA 2021 (INFORME OCI-2021-030) Prestación y Apoyo del Servicio Público Adecuación de Tierras</t>
  </si>
  <si>
    <t>Deficiencias e inconsistencias en la gestión de la facturación y recaudo de tarifas del Servicio Público de Adecuación de Tierras en el DAT de Santa Lucía</t>
  </si>
  <si>
    <t>Modificación de usuarios en el SIFI sin soporte</t>
  </si>
  <si>
    <t>1. Presentar informe sobre el avance en el proceso de la actualización del RGU de los predios del Distrito Santa Lucía, de acuerdo con el procedimiento PR-ADT-004 y con base en los documentos presentados por VALOR +, en el marco del Contrato No. 894 de 2020.</t>
  </si>
  <si>
    <t>UTT</t>
  </si>
  <si>
    <t>6/07/2023
12/12/2024
10/07/2025</t>
  </si>
  <si>
    <t>Richard Rangel Vergel
Maria Paula Urquijo
Diana Lissette Castañeda Duran</t>
  </si>
  <si>
    <r>
      <t xml:space="preserve">Julio 2023: No existen avances a la fecha del presente seguimiento.
</t>
    </r>
    <r>
      <rPr>
        <b/>
        <sz val="12"/>
        <color theme="1"/>
        <rFont val="Arial"/>
        <family val="2"/>
      </rPr>
      <t xml:space="preserve">Seguimiento 2024: </t>
    </r>
    <r>
      <rPr>
        <sz val="12"/>
        <color theme="1"/>
        <rFont val="Arial"/>
        <family val="2"/>
      </rPr>
      <t xml:space="preserve">No se remitio información de cumplimiento para verificación de acción y meta propuesta, por o anterior no se otorga avance cuantitativo y se mantiene la acción como incumplida vencida.
</t>
    </r>
    <r>
      <rPr>
        <b/>
        <sz val="12"/>
        <color theme="1"/>
        <rFont val="Arial"/>
        <family val="2"/>
      </rPr>
      <t xml:space="preserve">
Seguimiento Julio 2025</t>
    </r>
    <r>
      <rPr>
        <sz val="12"/>
        <color theme="1"/>
        <rFont val="Arial"/>
        <family val="2"/>
      </rPr>
      <t>: No se reciben evidencias ni avances a la fecha del presente seguimiento.</t>
    </r>
  </si>
  <si>
    <r>
      <t xml:space="preserve">Hasta no allegar soportes de cumplimiento de la accion, la misma se encontrará en estado incumplida -  vencida.
</t>
    </r>
    <r>
      <rPr>
        <b/>
        <sz val="12"/>
        <color theme="1"/>
        <rFont val="Arial"/>
        <family val="2"/>
      </rPr>
      <t xml:space="preserve">Seguimiento julio 2025: </t>
    </r>
    <r>
      <rPr>
        <sz val="12"/>
        <color theme="1"/>
        <rFont val="Arial"/>
        <family val="2"/>
      </rPr>
      <t xml:space="preserve">Una vez realizado seguimiento del cumplimiento de la acción no se evidencia avance por tanto esta acción seguira en estado incumplida- vencida.     </t>
    </r>
  </si>
  <si>
    <t>Ausencia de carpeta individual de cada predio del Distrito</t>
  </si>
  <si>
    <t>2. Presentar informe sobre avance en la reconstrucción y organización de las carpetas de los predios usuarios del distrito Santa Lucía, con base en la información actualizada, entregada por VALOR +, en el marco del Contrato No. 894 de 2020.
Se explorará con la OTI de la ADR la opción de armar carpetas digitales.</t>
  </si>
  <si>
    <r>
      <t xml:space="preserve">Julio 2023: No existen avances a la fecha del presente seguimiento.
</t>
    </r>
    <r>
      <rPr>
        <b/>
        <sz val="12"/>
        <color theme="1"/>
        <rFont val="Arial"/>
        <family val="2"/>
      </rPr>
      <t xml:space="preserve">Seguimiento 2024: </t>
    </r>
    <r>
      <rPr>
        <sz val="12"/>
        <color theme="1"/>
        <rFont val="Arial"/>
        <family val="2"/>
      </rPr>
      <t xml:space="preserve">No se remitio información de cumplimiento para verificación de acción y meta propuesta, por o anterior no se otorga avance cuantitativo y se mantiene la acción como incumplida vencida.
</t>
    </r>
    <r>
      <rPr>
        <b/>
        <sz val="12"/>
        <color theme="1"/>
        <rFont val="Arial"/>
        <family val="2"/>
      </rPr>
      <t>Seguimiento Julio 2025</t>
    </r>
    <r>
      <rPr>
        <sz val="12"/>
        <color theme="1"/>
        <rFont val="Arial"/>
        <family val="2"/>
      </rPr>
      <t>: No se reciben evidencias ni avances a la fecha del presente seguimiento.</t>
    </r>
  </si>
  <si>
    <r>
      <t xml:space="preserve">Hasta no allegar soportes de cumplimiento de la accion, la misma se encontrará en estado incumplida -  vencida.
</t>
    </r>
    <r>
      <rPr>
        <b/>
        <sz val="12"/>
        <color theme="1"/>
        <rFont val="Arial"/>
        <family val="2"/>
      </rPr>
      <t>Seguimiento julio 2025:</t>
    </r>
    <r>
      <rPr>
        <sz val="12"/>
        <color theme="1"/>
        <rFont val="Arial"/>
        <family val="2"/>
      </rPr>
      <t xml:space="preserve"> Una vez realizado seguimiento del cumplimiento de la acción no se evidencia avance por tanto esta acción seguira en estado incumplida- vencida.     </t>
    </r>
  </si>
  <si>
    <t xml:space="preserve">Errores en la facturación </t>
  </si>
  <si>
    <t>3.  Informe de la implementación del nuevo sistema de facturación, registro y cartera.</t>
  </si>
  <si>
    <t>OTI/ Grupo de Cartera de la Dirección de Adecuación de Tierras</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</si>
  <si>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 xml:space="preserve">No se remitio información de cumplimiento para verificación de acción y meta propuesta, por o anterior no se otorga avance cuantitativo y se mantiene la acción como incumplida vencida.
</t>
    </r>
    <r>
      <rPr>
        <b/>
        <sz val="12"/>
        <color theme="1"/>
        <rFont val="Arial"/>
        <family val="2"/>
      </rPr>
      <t xml:space="preserve">
Seguimiento Julio 2025:</t>
    </r>
    <r>
      <rPr>
        <sz val="12"/>
        <color theme="1"/>
        <rFont val="Arial"/>
        <family val="2"/>
      </rPr>
      <t xml:space="preserve"> No se reciben evidencias ni avances a la fecha del presente seguimiento.</t>
    </r>
  </si>
  <si>
    <r>
      <t xml:space="preserve">Hasta no allegar soportes de cumplimiento de la accion, la misma se encontrará en estado incumplida -  vencida.
</t>
    </r>
    <r>
      <rPr>
        <b/>
        <sz val="12"/>
        <color theme="1"/>
        <rFont val="Arial"/>
        <family val="2"/>
      </rPr>
      <t xml:space="preserve">
Seguimiento julio 2025:</t>
    </r>
    <r>
      <rPr>
        <sz val="12"/>
        <color theme="1"/>
        <rFont val="Arial"/>
        <family val="2"/>
      </rPr>
      <t xml:space="preserve"> Una vez realizado seguimiento del cumplimiento de la acción no se evidencia avance por tanto esta acción seguira en estado incumplida- vencida.     </t>
    </r>
  </si>
  <si>
    <t>Incumpliendo obligaciones dispuestas en la concesión de aguas del Distrito de Santa Lucia expedida por la Corporación Autónoma Regional del Atlántico</t>
  </si>
  <si>
    <t>Desconocimiento y/o falta de control o monitoreo oportuno sobre las obligaciones que deben efectuarse en materia ambiental en los distritos de adecuación de tierras administrados por la ADR.</t>
  </si>
  <si>
    <t>1. Realizar un diagnóstico del estado de cumplimiento de las condiciones y/u obligaciones que en materia ambiental debe ejecutarse para el Distrito de Adecuación de Tierras de Santa Lucía.</t>
  </si>
  <si>
    <r>
      <t xml:space="preserve">Mediante </t>
    </r>
    <r>
      <rPr>
        <b/>
        <sz val="12"/>
        <color theme="1"/>
        <rFont val="Arial"/>
        <family val="2"/>
      </rPr>
      <t>memorando 202430000984</t>
    </r>
    <r>
      <rPr>
        <sz val="12"/>
        <color theme="1"/>
        <rFont val="Arial"/>
        <family val="2"/>
      </rPr>
      <t xml:space="preserve">73 del 28 de noviembre de 2024 esta meta fue modificada, así
Ficha Técnica 
ambiental del 
Distrito </t>
    </r>
  </si>
  <si>
    <t>Grupo ambiental Direcciòn de Adecuación de Tierras</t>
  </si>
  <si>
    <r>
      <rPr>
        <b/>
        <sz val="12"/>
        <color theme="1"/>
        <rFont val="Arial"/>
        <family val="2"/>
      </rPr>
      <t>Seguimiento Julio 2025</t>
    </r>
    <r>
      <rPr>
        <sz val="12"/>
        <color theme="1"/>
        <rFont val="Arial"/>
        <family val="2"/>
      </rPr>
      <t>: No se reciben evidencias ni avances a la fecha del presente seguimiento.</t>
    </r>
  </si>
  <si>
    <t>Seguimiento julio 2025: Una vez realizado seguimiento del cumplimiento de la acción no se evidencia avance por tanto esta acción seguira en estado incumplida- vencida.</t>
  </si>
  <si>
    <r>
      <t xml:space="preserve">Mediante </t>
    </r>
    <r>
      <rPr>
        <b/>
        <sz val="11"/>
        <color theme="1"/>
        <rFont val="Calibri"/>
        <family val="2"/>
        <scheme val="minor"/>
      </rPr>
      <t xml:space="preserve">memorando 20243000098473 </t>
    </r>
    <r>
      <rPr>
        <sz val="11"/>
        <color theme="1"/>
        <rFont val="Calibri"/>
        <family val="2"/>
        <scheme val="minor"/>
      </rPr>
      <t>del 28 de noviembre de 2024 esta causa fue modificada y unificada con la acción 2, así: 
-Falta de determinación de la dependencia (Unidad Técnica Territorial o Vicepresidencia de integración Productiva) que ejecute y realice seguimiento al cumplimiento de las obligaciones que le asisten a los distritos en materia ambiental. -Falta de apoyo por parte del personal técnico ambiental especializado que contribuya en la implementación y ejecución de las labores que en materia ambiental deben realizar los Distritos de Adecuación de Tierras.</t>
    </r>
  </si>
  <si>
    <r>
      <t>Mediante</t>
    </r>
    <r>
      <rPr>
        <b/>
        <sz val="11"/>
        <color theme="1"/>
        <rFont val="Calibri"/>
        <family val="2"/>
        <scheme val="minor"/>
      </rPr>
      <t xml:space="preserve"> memorando 20243000098473</t>
    </r>
    <r>
      <rPr>
        <sz val="11"/>
        <color theme="1"/>
        <rFont val="Calibri"/>
        <family val="2"/>
        <scheme val="minor"/>
      </rPr>
      <t xml:space="preserve"> del 28 de noviembre de 2024 esta acción fue modificada, así
Realizar seguimiento semestral al cumplimiento de las obligaciones y requerimientos ambientales derivados de la Administración, Operación y Conservación del Distrito de Adecuación de Tierras de Santa Lucía.</t>
    </r>
  </si>
  <si>
    <r>
      <t xml:space="preserve">Mediante </t>
    </r>
    <r>
      <rPr>
        <b/>
        <sz val="11"/>
        <color theme="1"/>
        <rFont val="Calibri"/>
        <family val="2"/>
        <scheme val="minor"/>
      </rPr>
      <t>memorando 20243000098473</t>
    </r>
    <r>
      <rPr>
        <sz val="11"/>
        <color theme="1"/>
        <rFont val="Calibri"/>
        <family val="2"/>
        <scheme val="minor"/>
      </rPr>
      <t xml:space="preserve"> del 28 de noviembre de 2024 esta meta fue modificada, así 
Ficha técnica ambiental y Matriz de seguimiento ambiental (semestral)</t>
    </r>
  </si>
  <si>
    <t>Grupo ambiental Direcciòn de Adecuación de Terras</t>
  </si>
  <si>
    <t>12/12/2024
10/07/2025</t>
  </si>
  <si>
    <t>Maria Paula Urquijo  
Diana Lissette Castañeda Duran</t>
  </si>
  <si>
    <r>
      <t xml:space="preserve">Seguimiento diciembre 2024: </t>
    </r>
    <r>
      <rPr>
        <sz val="12"/>
        <color theme="1"/>
        <rFont val="Arial"/>
        <family val="2"/>
      </rPr>
      <t>Para la validación al cumplimiento de la acción propuesta se remetio la matriz de seguimiento ambiental en la que se identifica el distrito de pequeña escala, mediana escala y gran escala, sin embargo no se evidenci</t>
    </r>
    <r>
      <rPr>
        <b/>
        <sz val="12"/>
        <color theme="1"/>
        <rFont val="Arial"/>
        <family val="2"/>
      </rPr>
      <t xml:space="preserve">o </t>
    </r>
    <r>
      <rPr>
        <sz val="12"/>
        <color theme="1"/>
        <rFont val="Arial"/>
        <family val="2"/>
      </rPr>
      <t xml:space="preserve">la ficha tecnica ambiental por tanto solo se otroga el 50% de avance cuantitativo
Seguimiento  2024: Una vez revisada la evidencia para la acción propuesta se remetio  la matriz de seguimiento ambiental del primer semestre del 2025 en la que se identifica el distrito de pequeña escala, mediana escala y gran escala, sin embargo no se evidencio la ficha tecnica ambiental por tanto solo se otroga el 50% de avance cuantitativo
</t>
    </r>
    <r>
      <rPr>
        <b/>
        <sz val="12"/>
        <color theme="1"/>
        <rFont val="Arial"/>
        <family val="2"/>
      </rPr>
      <t xml:space="preserve">Seguimiento julio 2025:  </t>
    </r>
    <r>
      <rPr>
        <sz val="12"/>
        <color theme="1"/>
        <rFont val="Arial"/>
        <family val="2"/>
      </rPr>
      <t>Para el seguimiento de la acción se presentan los suiguientes soportes:
- Matriz de seguimiento ambiental del primer semestre del 2025 en la que se identifica el distrito de pequeña escala, mediana escala y gran escala 
- F-ADT-068 Informe de Visita de Distritos de Adecuación de Tierras - Santa Lucia</t>
    </r>
  </si>
  <si>
    <r>
      <rPr>
        <b/>
        <sz val="12"/>
        <color theme="1"/>
        <rFont val="Arial"/>
        <family val="2"/>
      </rPr>
      <t xml:space="preserve">Seguimiento diciembre 2024: </t>
    </r>
    <r>
      <rPr>
        <sz val="12"/>
        <color theme="1"/>
        <rFont val="Arial"/>
        <family val="2"/>
      </rPr>
      <t xml:space="preserve">Esta oficina insta al proceso a remitir la ficha tecnica ambiental correspondiente a la acción numero 2 
</t>
    </r>
    <r>
      <rPr>
        <b/>
        <sz val="12"/>
        <color theme="1"/>
        <rFont val="Arial"/>
        <family val="2"/>
      </rPr>
      <t>Seguimiento julio 2025</t>
    </r>
    <r>
      <rPr>
        <sz val="12"/>
        <color theme="1"/>
        <rFont val="Arial"/>
        <family val="2"/>
      </rPr>
      <t xml:space="preserve">: Seguimiento julio 2025: Una vez realizada la verificación por parte de la Oficina de Control Interno se considera que se debe continuar con el seguimiento al presente hallazgo, ya que su efectividad se encuentra la 50% dado a que según Resolución 186 de 2021 en su parte Técnica, Plan de Acción Numeral 4,2 "Para el seguimiento y evaluación de los proyectos definidos en el PUEAA, se deben establecer metas específicas, cuantificables y alcanzables de corto, mediano y largo plazo, teniendo en cuenta la vigencia del PUEAA. El cumplimiento de las metas se realizará con base en indicadores, los cuales deberán contar con una ficha técnica metodológica, la cual como mínimo debe contener: nombre del indicador, objeto, antecedente, medio de verificación, fórmula de cálculo y tiempo de cumplimiento"   por tal razon se mantiene incumplida y vencida, </t>
    </r>
  </si>
  <si>
    <t>Incumplimiento lineamientos ambientales en el Distrito de Adecuación de Tierras de Río Frio</t>
  </si>
  <si>
    <r>
      <rPr>
        <b/>
        <sz val="11"/>
        <color theme="1"/>
        <rFont val="Calibri"/>
        <family val="2"/>
        <scheme val="minor"/>
      </rPr>
      <t xml:space="preserve">Mediante memorando 20243000098473 </t>
    </r>
    <r>
      <rPr>
        <sz val="11"/>
        <color theme="1"/>
        <rFont val="Calibri"/>
        <family val="2"/>
        <scheme val="minor"/>
      </rPr>
      <t>del 28 de noviembre de 2024 esta causa fue modificada, así: 
Falta de seguimiento por parte de la Supervisión de la ADR a hechos ambientales que afectan el funcionamiento del Distrito.</t>
    </r>
  </si>
  <si>
    <r>
      <t>Mediante</t>
    </r>
    <r>
      <rPr>
        <b/>
        <sz val="11"/>
        <color theme="1"/>
        <rFont val="Calibri"/>
        <family val="2"/>
        <scheme val="minor"/>
      </rPr>
      <t xml:space="preserve"> memorando 20243000098473</t>
    </r>
    <r>
      <rPr>
        <sz val="11"/>
        <color theme="1"/>
        <rFont val="Calibri"/>
        <family val="2"/>
        <scheme val="minor"/>
      </rPr>
      <t xml:space="preserve"> del 28 de noviembre de 2024 esta acción  fue modificada, así: 
Realizar seguimiento semestral al cumplimiento de las obligaciones y requerimientos ambientales derivados de la Administración, Operación y Conservación del Distrito de Adecuación de Tierras de Santa Lucía. </t>
    </r>
  </si>
  <si>
    <r>
      <t>Mediante</t>
    </r>
    <r>
      <rPr>
        <b/>
        <sz val="12"/>
        <color theme="1"/>
        <rFont val="Arial"/>
        <family val="2"/>
      </rPr>
      <t xml:space="preserve"> memorando 20243000098473 </t>
    </r>
    <r>
      <rPr>
        <sz val="12"/>
        <color theme="1"/>
        <rFont val="Arial"/>
        <family val="2"/>
      </rPr>
      <t xml:space="preserve">del 28 de noviembre de 2024 esta meta fue modificada, así: 
1 ficha Técnica ambiental del 
Distrito </t>
    </r>
  </si>
  <si>
    <r>
      <rPr>
        <b/>
        <sz val="12"/>
        <color theme="1"/>
        <rFont val="Arial"/>
        <family val="2"/>
      </rPr>
      <t>Seguimiento julio 2025</t>
    </r>
    <r>
      <rPr>
        <sz val="12"/>
        <color theme="1"/>
        <rFont val="Arial"/>
        <family val="2"/>
      </rPr>
      <t xml:space="preserve">: Para cumplimiento de la acción adjuntan la siguientes evidencias:  
- Matriz de seguimiento ambiental del primer semestre del 2025 en la que se identifica el distrito de pequeña escala, mediana escala y gran escala
- F-ADT-068 Informe de Visita de Distritos de Adecuación de Tierras
-F-ADT-068 Informe de Visita de Distritos de Adecuación de Tierras - Julio 2024 - Dsitrito Gran Escala de Rio Frío 
</t>
    </r>
  </si>
  <si>
    <r>
      <rPr>
        <b/>
        <sz val="12"/>
        <color theme="1"/>
        <rFont val="Arial"/>
        <family val="2"/>
      </rPr>
      <t>Seguimiento julio 2025</t>
    </r>
    <r>
      <rPr>
        <sz val="12"/>
        <color theme="1"/>
        <rFont val="Arial"/>
        <family val="2"/>
      </rPr>
      <t xml:space="preserve">: Una vez realizada la verificación por parte de la Oficina de Control Interno se considera que se debe continuar con el seguimiento al presente hallazgo, ya que su efectividad se encuentra la 50% dado a que según Resolución 186 de 2021 en su parte Técnica, Plan de Acción Numeral 4,2 "Para el seguimiento y evaluación de los proyectos definidos en el PUEAA, se deben establecer metas específicas, cuantificables y alcanzables de corto, mediano y largo plazo, teniendo en cuenta la vigencia del PUEAA. El cumplimiento de las metas se realizará con base en indicadores, los cuales deberán contar con una ficha técnica metodológica, la cual como mínimo debe contener: nombre del indicador, objeto, antecedente, medio de verificación, fórmula de cálculo y tiempo de cumplimiento"   por tal razon se mantiene incumplida y vencida, </t>
    </r>
  </si>
  <si>
    <t>Deficiencias en la supervisión del Convenio Interadministrativo N° 775 de 2020</t>
  </si>
  <si>
    <t>Deficiencias en el seguimiento al cumplimiento de las obligaciones del Convenio 775- 2020 por parte de la Supervisora.</t>
  </si>
  <si>
    <t>1. Realizar mesa de trabajo mensual entre la UTT y la Dirección de Adecuación de Tierras para brindar apoyo integral en la administración, operación y conservación de los distritos Repelón, Manatí y Santa Lucía.</t>
  </si>
  <si>
    <t>UTT 2</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</si>
  <si>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
Seguimiento diciembre 2024: </t>
    </r>
    <r>
      <rPr>
        <sz val="12"/>
        <color theme="1"/>
        <rFont val="Arial"/>
        <family val="2"/>
      </rPr>
      <t xml:space="preserve">No se remitio información de cumplimiento para verificación de acción y meta propuesta, por o anterior no se otorga avance cuantitativo y se mantiene la acción como incumplida vencida.
</t>
    </r>
    <r>
      <rPr>
        <b/>
        <sz val="12"/>
        <color theme="1"/>
        <rFont val="Arial"/>
        <family val="2"/>
      </rPr>
      <t xml:space="preserve">Seguimiento julio 2025: No se remitio información de verificación para la acción, por lo tanto no se mantiene la acción como incumplida vencida. </t>
    </r>
  </si>
  <si>
    <r>
      <t xml:space="preserve">Hasta no allegar soportes de cumplimiento de la accion, la misma se encontrará en estado incumplida -  vencida. 
Modificada bajo Memorando No. 20243000098473
</t>
    </r>
    <r>
      <rPr>
        <b/>
        <sz val="12"/>
        <color theme="1"/>
        <rFont val="Arial"/>
        <family val="2"/>
      </rPr>
      <t xml:space="preserve">Seguimiento julio 2025:  </t>
    </r>
    <r>
      <rPr>
        <sz val="12"/>
        <color theme="1"/>
        <rFont val="Arial"/>
        <family val="2"/>
      </rPr>
      <t>Al no enviar sopoprtes el hallazgo se mantiene incumplida - vencida</t>
    </r>
  </si>
  <si>
    <t>Inobservancia de aspectos procedimentales establecidos para control y supervisión de los Distritos de Adecuación de Tierras administrados por Asociaciones de Usuarios</t>
  </si>
  <si>
    <t>Incumplimiento en la elaboración de informes bimestrales de Supervisión</t>
  </si>
  <si>
    <t>1. Plan anual de visitas de supervisión bimestral y elaboración de informes.</t>
  </si>
  <si>
    <t>UTT No. 1 – Dirección de Adecuación de Tierras</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</si>
  <si>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
Seguimiento Diciembre 2024: </t>
    </r>
    <r>
      <rPr>
        <sz val="12"/>
        <color theme="1"/>
        <rFont val="Arial"/>
        <family val="2"/>
      </rPr>
      <t>Se remitio documento correspondiente al plan anual de visitas de supervisión de tres contratos de AOC de distritos de gran escala del Magdalena - UTT1.
Seguimiento julio 2025: No se remiten evidencia de efectividad para la acción</t>
    </r>
  </si>
  <si>
    <r>
      <rPr>
        <b/>
        <sz val="12"/>
        <color theme="1"/>
        <rFont val="Arial"/>
        <family val="2"/>
      </rPr>
      <t xml:space="preserve">Seguimiento diciembre 2024: </t>
    </r>
    <r>
      <rPr>
        <sz val="12"/>
        <color theme="1"/>
        <rFont val="Arial"/>
        <family val="2"/>
      </rPr>
      <t xml:space="preserve">Se evidencia el cumplimiento de la acción sin emabrgo para corroborar efectividad se deberá allegar a esta oficina la realización de los informes estructurados de acuerdo con el plan formulado, teniendo en cuenta que la acción es correctiva.
</t>
    </r>
    <r>
      <rPr>
        <b/>
        <sz val="12"/>
        <color theme="1"/>
        <rFont val="Arial"/>
        <family val="2"/>
      </rPr>
      <t>Seguimiento julio 2025:   No se remitio información solicitda para verificación de efectividad, por lo anterior mantiene la acción como cumplida - pendiente de efectividad.</t>
    </r>
  </si>
  <si>
    <t>La UTT No. 1 envió PLAN ANUAL DE VISITAS DE SUPERVISION DE TRES CONTRATOS DE AOC DE DISTRITOS DE GRAN ESCALA DEL MAGDALENA: RIO FRIO, ARACATACA Y TUCURINCA: Fin vigencia 2021 y vigencia 2022, el cual se adjunta.</t>
  </si>
  <si>
    <t>Deficiencias en el control de los activos a través de la supervisión de la ADR</t>
  </si>
  <si>
    <t>2. Solicitud a ASORIOFRIO de elaboración de diagnóstico del estado de la máquina excavadora anfibia para enviar a secretaria general de la ADR y decidir sobre la baja de esta maquinaria.</t>
  </si>
  <si>
    <t xml:space="preserve">UTT No. 1 – Secretaria General </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</si>
  <si>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Seguimiento Diciembre 2024:</t>
    </r>
    <r>
      <rPr>
        <sz val="12"/>
        <color theme="1"/>
        <rFont val="Arial"/>
        <family val="2"/>
      </rPr>
      <t xml:space="preserve"> Para validación del cumplimiento de la acción se allego la siguiente infromación:
· Correo electronico del 17 de junio del 2022, por la cual se solicita la cotización de diagnostico de equipo retroexcavadora PC220 AMFIBIA
· Memorando 20223510039592 del 17 de junio del 2022, con el objetivo de  definir si se da de baja dicha máquina, se rehabilita o se transfiere a otra Entidad o distrito que la necesite.
· Cotización No. FSERV-FAV-21010 por valor de 1.799.280.
Segumiento Julio 2025: Una vez realizada la verificación no se evidencia reformulación de la acción según sugerencia de la revisión realziada en diciembre de 2024</t>
    </r>
  </si>
  <si>
    <r>
      <rPr>
        <b/>
        <sz val="12"/>
        <color theme="1"/>
        <rFont val="Arial"/>
        <family val="2"/>
      </rPr>
      <t xml:space="preserve">Seguimiento diciembre 2024: </t>
    </r>
    <r>
      <rPr>
        <sz val="12"/>
        <color theme="1"/>
        <rFont val="Arial"/>
        <family val="2"/>
      </rPr>
      <t xml:space="preserve">Se evidencia el cumplimiento de la acción sin emabrgo se considera ifectiva teniendo en cuenta que en el informe OCI-2023-029 – Auditoria al Proceso Gestión Administrativa se identifico la misma falencia respecto a la maquinaria en mención, por lo anterior se sugiere analizar una posible reformulación en busca de identificar la acción adecuada para la subsanación que dio origen al hallazgo.
</t>
    </r>
    <r>
      <rPr>
        <b/>
        <sz val="12"/>
        <color theme="1"/>
        <rFont val="Arial"/>
        <family val="2"/>
      </rPr>
      <t xml:space="preserve">Seguimiento julio 2025:  </t>
    </r>
    <r>
      <rPr>
        <sz val="12"/>
        <color theme="1"/>
        <rFont val="Arial"/>
        <family val="2"/>
      </rPr>
      <t xml:space="preserve">Una vez se realiza seguimiento no se evidencia avance de la reformulación para identificar la adecuada acción para el hallazgo.
</t>
    </r>
    <r>
      <rPr>
        <b/>
        <sz val="12"/>
        <color theme="1"/>
        <rFont val="Arial"/>
        <family val="2"/>
      </rPr>
      <t xml:space="preserve">
</t>
    </r>
  </si>
  <si>
    <t xml:space="preserve">SE CUMPLIÓ. Se adjunta solicitud de UTT 1 a la Gerente de ASORIOFRIO para que se realice el diagnóstico técnico de la 
máquina excavadora anfibia marca Komatsu PC 220, propiedad de la Agencia, para definir el destino definitivo de 
la excavadora mencionada. Igualmente, la inspección visual del Equipo Retroexcavadora PC220 anfibia, realizado por KOMATSU.  </t>
  </si>
  <si>
    <t>Falta de seguimiento a trámites de seguro de los activos por parte de la supervisión</t>
  </si>
  <si>
    <t>3. Solicitud a ASORIOFRIO para que obtenga la revisión técnico mecánica del vehículo y seguro contra todo riesgo o, en su defecto, solicitar la baja del vehículo.
También, solicitar a Oficina Central de la ADR para que investigue si el vehículo puede ser asegurado por las aseguradoras de la Agencia y cuyo pago lo realizaría la asociación de usuarios.</t>
  </si>
  <si>
    <t>UTT No. 1</t>
  </si>
  <si>
    <t>6/07/2023
12/12/2024</t>
  </si>
  <si>
    <t>Richard Rangel Vergel
Maria Paula Urquijo</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</si>
  <si>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Para validación del cumplimiento de la acción se allego la siguiente infromación: 
·  Se evidencia el certificado de revisión técnico mecanica y de emisiones contaminantes No. 155929209 con fecha de expedición del 11/11/2021,Vehiculo OWJ531
· Se evidencia la conformación de la poliza de todo riesgo para maquinaria y equipo así como el cambio del valor asegurado de los mismos.</t>
    </r>
  </si>
  <si>
    <r>
      <rPr>
        <b/>
        <sz val="12"/>
        <color theme="1"/>
        <rFont val="Arial"/>
        <family val="2"/>
      </rPr>
      <t xml:space="preserve">Seguimiento diciembre 2024: </t>
    </r>
    <r>
      <rPr>
        <sz val="12"/>
        <color theme="1"/>
        <rFont val="Arial"/>
        <family val="2"/>
      </rPr>
      <t>Se evidencia el cumplimiento de la acción sin emabrgo se establece como cumplida y pendiente de efectividad teniendo en cuenta que la acción 2 es inefctiva y la acción 4 se encuentra incumplida vencida, hasta verificar su cumplimiento continuara el hallazgo abierto.</t>
    </r>
  </si>
  <si>
    <t>Se expidió póliza de maquinaria del Distrito RIO FRIO (Magdalena), la cual se adjunta. Igualmente, se realizó revisión tecnico mecánica de campero. Se adjuntan soportes de los dos documentos.</t>
  </si>
  <si>
    <t>Inobservancia de actualización del Registro General de Usuarios - RGU respecto a predios no identificados que generan facturación</t>
  </si>
  <si>
    <t>4. Realizar estudio jurídico, en coordinación con la Oficina Jurídica de la ADR, para determinar si es viable depurar el RGU de Río Frío, eliminando los predios identificados en la auditoría, los cuales desde hace más de 30 años no se han identificado jurídica, ni materialmente en el distrito, como quiera que no se cuenta con información que permita identificarlos en el área de influencia del distrito (cédula catastral, matrícula inmobiliaria, escrituras, etc)</t>
  </si>
  <si>
    <t>VIP – Dirección de Adecuación de Tierras</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</si>
  <si>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Seguimiento diciembre 2024:</t>
    </r>
    <r>
      <rPr>
        <sz val="12"/>
        <color theme="1"/>
        <rFont val="Arial"/>
        <family val="2"/>
      </rPr>
      <t xml:space="preserve"> No se remitio información de cumplimiento para verificación de acción y meta propuesta, por o anterior no se otorga avance cuantitativo y se mantiene la acción como incumplida vencida.</t>
    </r>
  </si>
  <si>
    <t>Incumplimiento de lineamientos procedimentales establecidos para la Administración, Operación y Conservación de DAT administrados por la ADR</t>
  </si>
  <si>
    <t>Falta de aplicación de formatos de operación del Distrito.
Ausencia de soportes relacionados con la conservación, inspección y mantenimiento de obras.
Incumplimiento de las disposiciones establecidas para la Planificación y Programación del riego.</t>
  </si>
  <si>
    <t>1. Modificar el procedimiento PR-ADT 004, para dejar aquellas actividades de AOC aplicables a la realidad operativa del Distrito Santa Lucía y de todos los distritos administrados directamente por la ADR.</t>
  </si>
  <si>
    <t>6/07/2023
12/12/2024 
10/07/2025</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</si>
  <si>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 xml:space="preserve">No se remitio información de cumplimiento para verificación de acción y meta propuesta, por o anterior no se otorga avance cuantitativo y se mantiene la acción como incumplida vencida.
</t>
    </r>
    <r>
      <rPr>
        <b/>
        <sz val="12"/>
        <color theme="1"/>
        <rFont val="Arial"/>
        <family val="2"/>
      </rPr>
      <t>Seguimiento julio 2025</t>
    </r>
    <r>
      <rPr>
        <sz val="12"/>
        <color theme="1"/>
        <rFont val="Arial"/>
        <family val="2"/>
      </rPr>
      <t>: No se reciben evidencias ni avances a la fecha del presente seguimiento.</t>
    </r>
  </si>
  <si>
    <r>
      <rPr>
        <b/>
        <sz val="12"/>
        <color theme="1"/>
        <rFont val="Arial"/>
        <family val="2"/>
      </rPr>
      <t xml:space="preserve">Seguimiento diciembre 2024: </t>
    </r>
    <r>
      <rPr>
        <sz val="12"/>
        <color theme="1"/>
        <rFont val="Arial"/>
        <family val="2"/>
      </rPr>
      <t xml:space="preserve">Teniendo en cuenta que no se remitio información que permitiera determianr el cierre del hallazgo, esta Oficina insta al proceso a llevar a acabo análisis del plan de mejoramiento propuesto por una reformulación que aborde la causa raiz del hallazgo dado que  han pasado dos vigencias sin ningun tipo de avance.
</t>
    </r>
    <r>
      <rPr>
        <b/>
        <sz val="12"/>
        <color theme="1"/>
        <rFont val="Arial"/>
        <family val="2"/>
      </rPr>
      <t>Seguimiento julio 2025</t>
    </r>
    <r>
      <rPr>
        <sz val="12"/>
        <color theme="1"/>
        <rFont val="Arial"/>
        <family val="2"/>
      </rPr>
      <t>:  Una vez realizado el seguimiento no se evidencia o reformulación del hallazago, por tal motivo se mantienen incumplido-vencido. Se siguiere reformulación  de la acciones</t>
    </r>
  </si>
  <si>
    <t>Incumplimientos procedimentales respecto a la Cartera</t>
  </si>
  <si>
    <t>2. Modificar el Procedimiento PR-ADT-006 para dejar aquellas actividades de cartera aplicables a la realidad operativa del Distrito Santa Lucía y de todos los distritos administrados directamente por la ADR.</t>
  </si>
  <si>
    <t>Richard Rangel Vergel
Maria Paula Urquijo 
Diana Lissette Castañeda Duran</t>
  </si>
  <si>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 xml:space="preserve">No se remitio información de cumplimiento para verificación de acción y meta propuesta, por o anterior no se otorga avance cuantitativo y se mantiene la acción como incumplida vencida.
</t>
    </r>
    <r>
      <rPr>
        <b/>
        <sz val="12"/>
        <color theme="1"/>
        <rFont val="Arial"/>
        <family val="2"/>
      </rPr>
      <t xml:space="preserve">Sequimiento julio 2025:  </t>
    </r>
    <r>
      <rPr>
        <sz val="12"/>
        <color theme="1"/>
        <rFont val="Arial"/>
        <family val="2"/>
      </rPr>
      <t>No se reciben evidencias ni avances a la fecha del presente seguimiento.</t>
    </r>
  </si>
  <si>
    <t>Inobservancia de lineamientos normativos en la liquidación, publicidad y recuperación de la Inversión, y estado de la cartera</t>
  </si>
  <si>
    <r>
      <t xml:space="preserve">No se propone Plan de Mejoramiento por parte del área responsable del proceso.
Sin embargo, de acuerdo con el concepto emitido por la Oficina de Control Interno respecto al Hallazgo N° 7 </t>
    </r>
    <r>
      <rPr>
        <i/>
        <sz val="12"/>
        <color theme="1"/>
        <rFont val="Arial"/>
        <family val="2"/>
      </rPr>
      <t xml:space="preserve">"Una vez analizadas las respuestas del equipo auditado, esta Oficina de Control Interno discrepa con dichos argumentos, debido a los siguientes argumentos:
</t>
    </r>
    <r>
      <rPr>
        <b/>
        <i/>
        <sz val="12"/>
        <color theme="1"/>
        <rFont val="Arial"/>
        <family val="2"/>
      </rPr>
      <t>Literal a. Insuficiencia de recursos presupuestales para cubrir la obra del ramal Putumayo que afectó el cobro a usuarios no beneficiados.</t>
    </r>
    <r>
      <rPr>
        <i/>
        <sz val="12"/>
        <color theme="1"/>
        <rFont val="Arial"/>
        <family val="2"/>
      </rPr>
      <t xml:space="preserve">
Con respecto a lo planteado por el área auditada es preciso mencionar que esta justificación no desvirtúa el hallazgo presentado ya que de acuerdo a las indagaciones realizadas con la Representante Legal de la asociación AsoRioFrio, no contaban con los recursos suficientes para cubrir con la totalidad de la Obra y que esperaba reunirse con la Presidente de la ADR para obtener alguna ayuda adicional para cumplir con la meta de la Obra del Canal Putumayo. Aunque desde el punto de vista técnico el beneficio de la obra redundará para toda la comunidad, desde el punto de vista económico-financiero los costos deben distribuirse “en proporción a los beneficios recibidos”, lo cual implica que los responsables de la cuota parte de la Recuperación de Inversión no se les debe liquidar conforme a beneficios esperados, que es lo que la Dirección de Adecuación de Tierras sugiere en su respuesta.
</t>
    </r>
    <r>
      <rPr>
        <b/>
        <i/>
        <sz val="12"/>
        <color theme="1"/>
        <rFont val="Arial"/>
        <family val="2"/>
      </rPr>
      <t>Literal b. Omisión de información en el proceso de publicidad de la liquidación de la Recuperación de la Inversión</t>
    </r>
    <r>
      <rPr>
        <i/>
        <sz val="12"/>
        <color theme="1"/>
        <rFont val="Arial"/>
        <family val="2"/>
      </rPr>
      <t xml:space="preserve">
De acuerdo a lo mencionado por el área auditada, no se desvirtúa el hallazgo, ya que de acuerdo a las indagaciones realizadas en campo a los usuarios adscritos a la Obra se pudieron advertir desviaciones en la información entregada, y, a pesar de que la Asociación allegó información, ésta no demuestra en qué términos se les dio a conocer a los usuarios su responsabilidad en la firma de pagarés y en el valor a asumir como cuota parte de Recuperación de la Inversión. La UTT tampoco suministró evidencia fuerte que demuestre los términos de la información entregada a los Usuarios. Ahora bien, aunque la normativa se refiere a “Asignación Definitiva (…)”, ésta no debe desligarse del correspondiente “Anteproyecto de liquidación”, el cual da un estimado a los usuarios de las cuotas a asumir por recuperación de la inversión. Esto podría originar desacuerdos en un eventual cobro en exceso de lo que esperan los usuarios. Adicionalmente, dada la respuesta entregada, se concluye razonablemente que no hay evidencia de los términos de exposición de los costos de la obra en el momento de la socialización, confirmando lo expuesto en el apartado anterior.
</t>
    </r>
    <r>
      <rPr>
        <b/>
        <i/>
        <sz val="12"/>
        <color theme="1"/>
        <rFont val="Arial"/>
        <family val="2"/>
      </rPr>
      <t>Literal c. Falta de información para establecer el estado de la cartera por Recuperación de la Inversión.</t>
    </r>
    <r>
      <rPr>
        <i/>
        <sz val="12"/>
        <color theme="1"/>
        <rFont val="Arial"/>
        <family val="2"/>
      </rPr>
      <t xml:space="preserve">
Lo mencionado por el equipo auditado no desvirtúa lo mencionado en el hallazgo, ya que denota que la Asociación de Usuarios no tiene el control de los cobros por concepto de Recuperación de la Inversión, a pesar de que se les informó a los usuarios que estos corren por cuenta de ASORIOFRIO y sin perjuicio de que el detalle esté a cargo de la ADR. Adicionalmente, debe tenerse en cuenta que esta Oficina de Control Interno hizo referencia al estado de la Recuperación de la Cartera más que a la cantidad de pagarés suscritos. En virtud de lo expuesto, se insta a la Dirección de Adecuación de Tierras a plantear los planes de mejoramiento tendientes a mitigar eventuales errores en los temas de liquidación por Recuperación de Inversión. "</t>
    </r>
  </si>
  <si>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Seguimiento diciembre 2024: </t>
    </r>
    <r>
      <rPr>
        <sz val="12"/>
        <color theme="1"/>
        <rFont val="Arial"/>
        <family val="2"/>
      </rPr>
      <t xml:space="preserve"> Se remitio memorando 20223300030223 del 25 de agosto del 2022, cuyo asunto establece </t>
    </r>
    <r>
      <rPr>
        <i/>
        <sz val="12"/>
        <color theme="1"/>
        <rFont val="Arial"/>
        <family val="2"/>
      </rPr>
      <t xml:space="preserve">" solciitud de alcance al informe OCI-2021-030 - Auditoria Proceso de Adecuación de Tierras"
</t>
    </r>
    <r>
      <rPr>
        <b/>
        <i/>
        <sz val="12"/>
        <color theme="1"/>
        <rFont val="Arial"/>
        <family val="2"/>
      </rPr>
      <t xml:space="preserve">
</t>
    </r>
    <r>
      <rPr>
        <b/>
        <sz val="12"/>
        <color theme="1"/>
        <rFont val="Arial"/>
        <family val="2"/>
      </rPr>
      <t>Seguimiento julio 2025</t>
    </r>
    <r>
      <rPr>
        <sz val="12"/>
        <color theme="1"/>
        <rFont val="Arial"/>
        <family val="2"/>
      </rPr>
      <t>:  Una vez realizado el seguimiento no se ha evidenciado la formulación del hallazgo.</t>
    </r>
  </si>
  <si>
    <r>
      <rPr>
        <b/>
        <sz val="12"/>
        <color theme="1"/>
        <rFont val="Arial"/>
        <family val="2"/>
      </rPr>
      <t xml:space="preserve">Seguimiento diciembre 2024: </t>
    </r>
    <r>
      <rPr>
        <sz val="12"/>
        <color theme="1"/>
        <rFont val="Arial"/>
        <family val="2"/>
      </rPr>
      <t xml:space="preserve">Teniendo en cuenta que en las evidencias aportadas hacen alusion al memorando 20223300030223 y este a su vez reitera la no aceptación, por lo anterior esta Oficina recomienda llevar a consideración al Comité de coordinacion de control interno puesto que este es el encargado de analizar las inconformidades con los hallazgos, permitiendo a las áreas responsables presentar argumentos y soportes que fundamenten la no aceptación del hallazgo.
</t>
    </r>
    <r>
      <rPr>
        <b/>
        <sz val="12"/>
        <color theme="1"/>
        <rFont val="Arial"/>
        <family val="2"/>
      </rPr>
      <t xml:space="preserve">Seguimiento julio 2025: </t>
    </r>
    <r>
      <rPr>
        <sz val="12"/>
        <color theme="1"/>
        <rFont val="Arial"/>
        <family val="2"/>
      </rPr>
      <t>Realizando seguimiento se mantiene el hallazgo y se solicita formular acciones .</t>
    </r>
  </si>
  <si>
    <t>Se remite memorando 20223300030223 se solicito alcance al informe OCI–2021–30 auditoria Proceso de Adecuación de Tierras, lo anterior específicamente para el hallazgo 7, con el fin de que se solicite mencionado hallazgo.  Memoran</t>
  </si>
  <si>
    <t>Debilidad en la solicitud y aprobación de la priorización de inversión para los Distritos de Adecuación de Tierras</t>
  </si>
  <si>
    <r>
      <t xml:space="preserve">
No se propone Plan de Mejoramiento por parte del área responsable del proceso.
Sin embargo, de acuerdo con el concepto emitido por la Oficina de Control Interno respecto al Hallazgo N° 8 </t>
    </r>
    <r>
      <rPr>
        <i/>
        <sz val="12"/>
        <color theme="1"/>
        <rFont val="Arial"/>
        <family val="2"/>
      </rPr>
      <t>"La Oficina de Control Interno considera que las justificaciones emitidas por los responsables del proceso auditado no desvirtúan las situaciones identificadas y descritas en este hallazgo, por lo que considera necesario reiterar que el proceso de verificación adelantado por esta Oficina se realiza frente a un criterio para la situación que se está presentando la justificación, el cual corresponde a unos lineamentos internos establecidos y, de no observarse el cumplimiento de alguno de ellos, se procede con la respectiva revelación.
Esta Oficina de Control Interno no indicó o hizo alusión a que no se cuente con un “procedimiento para la priorización de las intervenciones anuales de adecuación de tierras”, por el contrario, indicó que los lineamientos internos establecidos para dicha priorización no se están cumpliendo frente a los siguientes criterios:
1. La caracterización CP-ADT-001 (Versión 4), estipula que la entrada de la actividad “1” son las solicitudes realizadas por las entidades territoriales, la comunidad interesada o la entidad nacional, junto con el criterio del procedimiento PR-ADT-001 (Versión 3) que indica en el numeral 5.2.1.1 (Para adelantar Identificación de proyectos) que se debe presentar “Solicitud escrita ante la Vicepresidencia de Integración Productiva, por parte de la comunidad o de los entes territoriales interesados, donde se identifique la localización geográfica del área que se pretende beneficiar con el proyecto (…).” de lo cual se evidenció que uno de los proyectos priorizados inicialmente no contaba con su respectiva solicitud, cómo se describió en el hallazgo. En la respuesta, el equipo auditado no controvirtió esta falta de evidencia y consecuente incumplimiento procedimental o excepción debidamente documentada.
2. La caracterización del proceso CP-ADT-001 (Versión 4), en su actividad dos “2” establece que la salida es el “Plan Operativo de Intervención avalado por el Comité Institucional de Gestión y Desempeño”, al respecto, la Resolución No. 1602 de 2017, establece las personas que conforman el Comité Institucional de Gestión y Desempeño, en donde la Presidente no forma parte de este. Esto implica que cualquier modificación al Plan Operativo de Intervención requiere de la anuencia del Comité Institucional de Gestión y Desempeño y no debería ser modificado por la Presidencia, salvo que ésta tenga la facultad procedimental (actualmente, no contemplada). Si eventualmente se requiere que la instancia cuente con facultades extraordinarias para ajustes, se sugiere alinear los procedimientos en este sentido. 
Dado lo anterior, se insta a la Dirección de Adecuación de Tierras a plantear un Plan de Mejoramiento que garantice razonablemente la ejecución de las actividades procedimentales no cumplidas y expuestas en este Reporte de Hallazgo."</t>
    </r>
  </si>
  <si>
    <t xml:space="preserve">6/07/2023
12/12/2024
10/07/2025
</t>
  </si>
  <si>
    <r>
      <rPr>
        <b/>
        <sz val="12"/>
        <color theme="1"/>
        <rFont val="Arial"/>
        <family val="2"/>
      </rPr>
      <t>Julio 2023:</t>
    </r>
    <r>
      <rPr>
        <sz val="12"/>
        <color theme="1"/>
        <rFont val="Arial"/>
        <family val="2"/>
      </rPr>
      <t xml:space="preserve"> No existen avances a la fecha del presente seguimiento.
Seguimiento diciembre 2024:  Si bien el hallazgo se encuentra sin formulación de plan de mejoramiento el proceso remitio la siguinte información:
· Manual del procedimiento operativo del Fondo Nacional de Adecuación de tierras - FONAT del 12 de agosto del 2024.
·Reglamento  Fondo Nacional de Adecuación de tierras - FONAT ley 41 de 1993- decreto 1071 de 2025 de febrero del 2023.
· Acuerdo No. 004 del 24 de febrero del 2023.
· Presentación de la capacitación de reglamento y procedimiento de  Fondo Nacional de Adecuación de tierras - FONAT de Agosto del 2024.
· Procedimiento de prestación y apoyo al servicio público de adecuación de tierras operación del  Fondo Nacional de Adecuación de tierras - FONAT (PR-ADT-001) V1.
Esta Oficina de termina incuantificable el avance, teniendo en cuenta que no se tiene un planteamiento de acciones y metas propuestas.
</t>
    </r>
    <r>
      <rPr>
        <b/>
        <sz val="12"/>
        <color theme="1"/>
        <rFont val="Arial"/>
        <family val="2"/>
      </rPr>
      <t xml:space="preserve">Seguimiento julio 2025: </t>
    </r>
    <r>
      <rPr>
        <sz val="12"/>
        <color theme="1"/>
        <rFont val="Arial"/>
        <family val="2"/>
      </rPr>
      <t xml:space="preserve"> Una vez realizado el seguimiento no se ha evidenciado la formulación del hallazgo.</t>
    </r>
  </si>
  <si>
    <r>
      <rPr>
        <b/>
        <sz val="12"/>
        <color theme="1"/>
        <rFont val="Arial"/>
        <family val="2"/>
      </rPr>
      <t xml:space="preserve">Seguimiento diciembre 2024: </t>
    </r>
    <r>
      <rPr>
        <sz val="12"/>
        <color theme="1"/>
        <rFont val="Arial"/>
        <family val="2"/>
      </rPr>
      <t xml:space="preserve">Si bien se remitio memorando 20243000098473 del 28 de noviembre del 2024, no se evidencio la solciitud de formulación de plan de mejoramiento para este hallazgo, por lo anterior y teniendo en cuenta que el proceso remitió información para validación se invita a realizar la formulación del mismo.
</t>
    </r>
    <r>
      <rPr>
        <b/>
        <sz val="12"/>
        <color theme="1"/>
        <rFont val="Arial"/>
        <family val="2"/>
      </rPr>
      <t>Segumiento julio 2025</t>
    </r>
    <r>
      <rPr>
        <sz val="12"/>
        <color theme="1"/>
        <rFont val="Arial"/>
        <family val="2"/>
      </rPr>
      <t>:   Realizado el seguimiento no se ha evidenciado la formulación del hallazgo para validar la documentación anexa enviada en el anterior seguimiento cumple para el cierre del mismo; por tal motivo se mantiene como Incalificable. Se sugiere realizar la formulación de las acciones</t>
    </r>
  </si>
  <si>
    <t>Deficiencias en el diseño de indicadores del Plan de Acción Institucional, niveles de avance reportado y evidencias de su ejecución</t>
  </si>
  <si>
    <r>
      <t xml:space="preserve">No se propone Plan de Mejoramiento por parte del área responsable del proceso.
Sin embargo, de acuerdo con el concepto emitido por la Oficina de Control Interno respecto al Hallazgo N° 9 </t>
    </r>
    <r>
      <rPr>
        <i/>
        <sz val="12"/>
        <color theme="1"/>
        <rFont val="Arial"/>
        <family val="2"/>
      </rPr>
      <t xml:space="preserve">"La Oficina de Control Interno considera respecto de las justificaciones emitidas por los responsables del proceso auditado que:
</t>
    </r>
    <r>
      <rPr>
        <b/>
        <i/>
        <sz val="12"/>
        <color theme="1"/>
        <rFont val="Arial"/>
        <family val="2"/>
      </rPr>
      <t>Literal a: Reporte de avance en las actividades sin evidencias o soportes de su ejecución:</t>
    </r>
    <r>
      <rPr>
        <i/>
        <sz val="12"/>
        <color theme="1"/>
        <rFont val="Arial"/>
        <family val="2"/>
      </rPr>
      <t xml:space="preserve"> No se desvirtúa la situación identificada, toda vez que se indica que “Por fallas en la herramienta ISOLUCION no aparecieron cargados algunos de los soportes mencionados por la Oficina de Control Interno, pero se tienen en una carpeta en office con los mismos, la cual es manejada por la profesional encargada de consolidar dicha información y reportarla” sin embargo, esta situación incumple con lo establecido en el procedimiento “Formulación, seguimiento y ajustes a plan de acción y plan estratégico institucional” (PR-DER-008), numeral 6, actividad 11, que establece: “Mensualmente los responsables en cada dependencia, deben (…) cargar las evidencias que correspondan en la herramienta dispuesta para tal fin. Este reporte se debe realizar dentro de los 8 primeros días hábiles de cada mes. (…)”.
</t>
    </r>
    <r>
      <rPr>
        <b/>
        <i/>
        <sz val="12"/>
        <color theme="1"/>
        <rFont val="Arial"/>
        <family val="2"/>
      </rPr>
      <t xml:space="preserve">Literal b. Diferencias en el nivel de cumplimiento reportado: </t>
    </r>
    <r>
      <rPr>
        <i/>
        <sz val="12"/>
        <color theme="1"/>
        <rFont val="Arial"/>
        <family val="2"/>
      </rPr>
      <t xml:space="preserve">Se indica por parte del equipo auditado que “el avance cuantitativo reportado por la Dirección de Adecuación de Tierras corresponde a un porcentaje de la gestión realizada por la Dirección de Adecuación de Tierras, tendiente al cumplimiento de la meta o producto que, en la mayoría de casos, se proyectó o se puede cumplir para finales de la vigencia. Dicha gestión se describe en el avance cualitativo que se hizo mes a mes.” Sin embargo, dicho avance no corresponde con la evidencia cargada en el aplicativo Isolucion. Adicionalmente se indicó que, “para la actividad denominada “Fortalecer la imagen institucional de la Agencia de Desarrollo Rural” es importante aclarar que la dependencia responsable de su cumplimiento es la Oficina de Comunicaciones, que fue incluida en el plan de acción de la Dirección de Adecuación de Tierras teniendo en cuenta que dicha área cumple funciones de apoyo transversal para el desarrollo de la misionalidad de la ADR y su gestión debe reflejarse en los planes de acción de los procesos misionales”, sobre lo cual se recomienda que la Dirección de Adecuación de Tierras realice monitoreo sobre las actividades que están dentro de su proceso y que dependen de la ejecución por otras áreas, como es el caso de las de apoyo (en este caso, Oficina de comunicaciones). En este orden de ideas, es claro que sin perjuicio de quien ejecute la actividad, esta a la final no se cumplió.
</t>
    </r>
    <r>
      <rPr>
        <b/>
        <i/>
        <sz val="12"/>
        <color theme="1"/>
        <rFont val="Arial"/>
        <family val="2"/>
      </rPr>
      <t>Literal c: Falta de precisión en la definición de indicadores.</t>
    </r>
    <r>
      <rPr>
        <i/>
        <sz val="12"/>
        <color theme="1"/>
        <rFont val="Arial"/>
        <family val="2"/>
      </rPr>
      <t xml:space="preserve">
Una vez revisada la justificación de los auditados, la Oficina de Control Interno retirará del informe final la observación asociada, sin embargo, se recomienda mayor precaución al momento de generar varias subactividades si éstas tienen el mismo objetivo y se pueden cumplir con una sola acción, ya que, para este caso puntual, respecto de la actividad se pudo haber establecido como meta dos (2) contrataciones que cumplan con los factores de red de conducción, red de distribución, adecuación predial, red de drenaje y obras de protección contra inundaciones. Entonces, los cambios deberán ser consensuados con la Oficina de Planeación, con el fin de evitar discrepancias en los entregables,
</t>
    </r>
    <r>
      <rPr>
        <b/>
        <i/>
        <sz val="12"/>
        <color theme="1"/>
        <rFont val="Arial"/>
        <family val="2"/>
      </rPr>
      <t>Literal d: Falta de precisión en la definición de indicadores.</t>
    </r>
    <r>
      <rPr>
        <i/>
        <sz val="12"/>
        <color theme="1"/>
        <rFont val="Arial"/>
        <family val="2"/>
      </rPr>
      <t xml:space="preserve">
Al respecto, pese a que para la Direcciones Técnicas la meta es un solo acuerdo, en la matriz del Plan de Acción 2021 emitida por la Oficina de Planeación aparecen que son doce (12), confirmando la imprecisión de los indicadores, por tanto, la Oficina de Control Interno considera que en caso de haber notado esta inconsistencia, se debió haber informado a la Oficina de Planeación para realizar la respectiva corrección.
</t>
    </r>
    <r>
      <rPr>
        <b/>
        <i/>
        <sz val="12"/>
        <color theme="1"/>
        <rFont val="Arial"/>
        <family val="2"/>
      </rPr>
      <t>Literal f. Incumplimiento del reporte mensual de avance</t>
    </r>
    <r>
      <rPr>
        <i/>
        <sz val="12"/>
        <color theme="1"/>
        <rFont val="Arial"/>
        <family val="2"/>
      </rPr>
      <t>. Como se explicó anteriormente, dicha situación no exime de la responsabilidad a la Dirección de Adecuación de Tierras del seguimiento al cumplimiento de dicha acción. Se insta a la Dirección de Adecuación de Tierras a plantear los Planes de Mejoramiento asociados a las situaciones que presentaron desviaciones o incumplimientos, para garantizar que no se presentarán posteriormente, o por lo menos, en menor medida. "</t>
    </r>
  </si>
  <si>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
Seguimiento diciembre 2024: </t>
    </r>
    <r>
      <rPr>
        <sz val="12"/>
        <color theme="1"/>
        <rFont val="Arial"/>
        <family val="2"/>
      </rPr>
      <t xml:space="preserve">No se remitio información de cumplimiento para verificación de acción y meta propuesta, por o anterior no se otorga avance cuantitativo y se mantiene la acción como incumplida vencida.
</t>
    </r>
    <r>
      <rPr>
        <b/>
        <sz val="12"/>
        <color theme="1"/>
        <rFont val="Arial"/>
        <family val="2"/>
      </rPr>
      <t xml:space="preserve">Seguimiento julio 2025:  </t>
    </r>
    <r>
      <rPr>
        <sz val="12"/>
        <color theme="1"/>
        <rFont val="Arial"/>
        <family val="2"/>
      </rPr>
      <t>Una vez realizado el seguimiento no se ha evidenciado la formulación del hallazgo.</t>
    </r>
  </si>
  <si>
    <r>
      <t xml:space="preserve">Hasta no allegar la formulación del plan de mejoramiento asociado al presente hallazgo, el mismo se encontrará en estado abierto.
</t>
    </r>
    <r>
      <rPr>
        <b/>
        <sz val="12"/>
        <color theme="1"/>
        <rFont val="Arial"/>
        <family val="2"/>
      </rPr>
      <t>Segumiento julio 2025</t>
    </r>
    <r>
      <rPr>
        <sz val="12"/>
        <color theme="1"/>
        <rFont val="Arial"/>
        <family val="2"/>
      </rPr>
      <t>:   Realizado el seguimiento no se ha evidenciado la formulación del hallazgo; por tal motivo se mantiene como Incalificable.</t>
    </r>
  </si>
  <si>
    <t xml:space="preserve">Es importante aclarar que todos los años se realiza seguimiento y reporte de los avances del Plan de Acción de la Dirección de Adecuación de Tierras, en la herramienta dispuesta por la Oficina de Planeación de la ADR para tal fin (ISOLUCION), para lo cual la profesional encargada de los reportes, pide a través de correo electrónico los avances y soportes, luego revisa, redacta y carga reporte y soportes. 
</t>
  </si>
  <si>
    <t>Incumplimiento de la Política de Administración de Riesgo adoptada por la Entidad y deficiencias en el diseño e implementación de los controles del proceso</t>
  </si>
  <si>
    <r>
      <t xml:space="preserve">No se propone Plan de Mejoramiento por parte del área responsable del proceso.
Sin embargo, de acuerdo con el concepto emitido por la Oficina de Control Interno respecto al Hallazgo N° 10 </t>
    </r>
    <r>
      <rPr>
        <i/>
        <sz val="12"/>
        <color theme="1"/>
        <rFont val="Arial"/>
        <family val="2"/>
      </rPr>
      <t>"Una vez analizada la respuesta del equipo auditado, esta Oficina de Control Interno la acepta, no obstante, hace la precisión de que a la fecha de emisión de este Reporte de Hallazgo no se había expedido el correo electrónico aludido en la respuesta (el cual data del 23 de diciembre de 2021), por lo que no fue conocido por este equipo auditor el contenido enviado a la Oficina de Planeación respecto a la matriz de riesgos de gestión y corrupción y su alineación con la metodología del DAFP y su congruencia con la Política de Administración del Riesgo de la ADR."</t>
    </r>
  </si>
  <si>
    <r>
      <rPr>
        <b/>
        <sz val="12"/>
        <color theme="1"/>
        <rFont val="Arial"/>
        <family val="2"/>
      </rPr>
      <t>Julio 2023:</t>
    </r>
    <r>
      <rPr>
        <sz val="12"/>
        <color theme="1"/>
        <rFont val="Arial"/>
        <family val="2"/>
      </rPr>
      <t xml:space="preserve"> No existen avances a la fecha del presente seguimiento.
</t>
    </r>
    <r>
      <rPr>
        <b/>
        <sz val="12"/>
        <color theme="1"/>
        <rFont val="Arial"/>
        <family val="2"/>
      </rPr>
      <t xml:space="preserve">
Seguimiento diciembre 2024: </t>
    </r>
    <r>
      <rPr>
        <sz val="12"/>
        <color theme="1"/>
        <rFont val="Arial"/>
        <family val="2"/>
      </rPr>
      <t xml:space="preserve">No se remitio información de cumplimiento para verificación de acción y meta propuesta, por o anterior no se otorga avance cuantitativo y se mantiene la acción como incumplida vencida.
</t>
    </r>
    <r>
      <rPr>
        <b/>
        <sz val="12"/>
        <color theme="1"/>
        <rFont val="Arial"/>
        <family val="2"/>
      </rPr>
      <t>Seguimiento julio 2025:</t>
    </r>
    <r>
      <rPr>
        <sz val="12"/>
        <color theme="1"/>
        <rFont val="Arial"/>
        <family val="2"/>
      </rPr>
      <t xml:space="preserve">  Una vez realizado el seguimiento no se ha evidenciado la formulación del hallazgo.</t>
    </r>
  </si>
  <si>
    <r>
      <t xml:space="preserve">Hasta no allegar la formulación del plan de mejoramiento asociado al presente hallazgo, el mismo se encontrará en estado abierto.
</t>
    </r>
    <r>
      <rPr>
        <b/>
        <sz val="12"/>
        <color theme="1"/>
        <rFont val="Arial"/>
        <family val="2"/>
      </rPr>
      <t xml:space="preserve">
Segumiento julio 2025</t>
    </r>
    <r>
      <rPr>
        <sz val="12"/>
        <color theme="1"/>
        <rFont val="Arial"/>
        <family val="2"/>
      </rPr>
      <t>:   Realizado el seguimiento no se ha evidenciado la formulación del hallazgo; por tal motivo se mantiene como Incalificable.</t>
    </r>
  </si>
  <si>
    <t xml:space="preserve">Todos los años, para el proceso PRESTACIÓN Y APOYO AL SERVICIO PÚBLICO DE ADECUACIÓN DE TIERRAS se formulan acciones para abordar riesgos tanto para riesgos de gestión como de corrupción. las cuales han sido cerradas con el cumplimiento de dichas acciones. En el siguiemte link se puede consultar el historial de lo mencionado:  
https://isolucion.adr.gov.co/Isolucion/Mejoramiento/frmReporteMejoramiento2.aspx
</t>
  </si>
  <si>
    <t>ACCIONES  INFORME OCI-2018-028</t>
  </si>
  <si>
    <t>ACCIONES  INFORME OCI-2019-031</t>
  </si>
  <si>
    <t>ACCIONES  INFORME OCI-2021-030</t>
  </si>
  <si>
    <t>NO ACEPTADO</t>
  </si>
  <si>
    <t>Las acciones en estado incalificables, corresponden a hallazgos no aceptados por el proceso, sobre lo cual se sugiere analizar la posibilidad de formular acciones de mejoramiento toda vez que los mismos quedaron en firmes por parte de l aOCI.</t>
  </si>
  <si>
    <t>AUDITORÍA VIGENCIA 2019 (INFORME OCI-2019-036) Fortalecimiento a la Prestación del Servicio Público de Extensión Agropecuaria.</t>
  </si>
  <si>
    <t>Fortalecimiento a la Prestación del Servicio Público de Extensión Agropecuaria.</t>
  </si>
  <si>
    <t>Actividades propias del proceso sin caracterización y lineamientos procedimentales documentados</t>
  </si>
  <si>
    <t>Falta de claridad en la definición de los objetivos, actividades, riesgos y controles del proceso.</t>
  </si>
  <si>
    <t>Priorizar y realizar la caracterización de las actividades requeridas para cumplir los requerimientos normativos delegados a la Agencia de Desarrollo Rural en su función de ejecutar las políticas públicas de desarrollo rural frente a la prestación del servicio público de extensión agropecuaria, así como la definición de los procedimientos e incorporar al Sistema Integrado de Gestión de la Entidad los documentos construidos.</t>
  </si>
  <si>
    <t>Una (1) Solicitud de acompañamiento y asesoría a la oficina de Planeación, para la documentación de los procedimientos para la prestación del servicio de extensión agropecuaria.</t>
  </si>
  <si>
    <t>Vicepresidente de Integración Productiva
Líder y profesionales Dirección Asistencia Técnica</t>
  </si>
  <si>
    <r>
      <t xml:space="preserve">Mediante el memorando </t>
    </r>
    <r>
      <rPr>
        <b/>
        <sz val="12"/>
        <rFont val="Arial"/>
        <family val="2"/>
      </rPr>
      <t>20233100032673</t>
    </r>
    <r>
      <rPr>
        <sz val="12"/>
        <rFont val="Arial"/>
        <family val="2"/>
      </rPr>
      <t xml:space="preserve"> dirigido a la Oficina de Control Interno se dio cambio a las acciones del hallazgo N°1 obteniendo que: 
</t>
    </r>
    <r>
      <rPr>
        <b/>
        <sz val="12"/>
        <rFont val="Arial"/>
        <family val="2"/>
      </rPr>
      <t xml:space="preserve">
Seguimiento 4 de julio de 2023:</t>
    </r>
    <r>
      <rPr>
        <sz val="12"/>
        <rFont val="Arial"/>
        <family val="2"/>
      </rPr>
      <t xml:space="preserve"> 
Para dar cumplimiento a la Meta establecida la Dirección no cuenta con la solicitud de mesa de trabajo con Planeación especificamente, sin embargo, esta se solicitaba con el fin de actualizar los procedimientos y la Oficina de Control Interno evidencia el  Procedimiento "Habilitación de las Entidades Prestadoras del Servicio de Extensión Agropecuaria - EPSEA" Código: PR-SPE-001 actualizado el 27 de marzo de 2023 el cual se encuentra cargado debidamente en el SIG.
De igual manera se remiten las siguientes resoluciones: 
1. 0422 de 2019 "Por la cual se reglamenta el artículo 33 de la Ley 1876 de 2017, y se dictan otras disposiciones."
2. 371 de 2020 "Por la cual se modifica parcialmente la Resolución No. 0422 del 5 de julio de 2019"
3. 213 de 2020 "Por la cual se revoca de oficio el paragrafo tercero de los artículos quinto y décimo de la Resolución No. 0422 de 2019"
4. 042 de 2020 "Por la cual se modifica parcialmente la Resolución No 0422 del 5 de julio de 2019"
5. 111 del 2023 "Por la cual se modifica el artículo décimo tercero de la resolución 0422 del 5 de julio de 2019"
teniendo en cuenta que el objetivo de la acción se logró completar efectivamente se puede dar como Cumplida. 
De igual manera para la validación de efectividad de la presente acción se remitió la siguiente información: 
1. Documento OCI: en el cual se relaciona explicativamente que ha realizado la Dirección por  cada uno de los Artículos que dieron lugar al hallazgo. 
2. Informe de mayo de 2023 "Evaluación de la Calidad de la prestación del Servicio Público de Extensión Agropecuario"
3. Informe de Gestión de la ADR 2019,2020,2021 y 2022.
4.  Listado de asistencia a la Coordinación Interinstitucional del 3 de febrero 2023.
5. Memorando 20232100017963 con asunto "Solicitud de bases de datos de productores atendidos con servicios de la ADR"
6. Soporte de temas de la mesa de trabajo para las bases de datos
7. Listado de Asistencia del Consejo Superior del SNIA
8.  Avance diagnostico Prestación del Servicio de Extensión Agropecuaria año 2022 de mayo de 2023.
9. Manual Operativo - FNEA
10. Perfiles de EA 2023
11. Modificación Art 45 de la Ley 1876
12. Presentación Consejo Superior SNIA 16/06/2023
13. Programación ENAC de marzo, abril, mayo y junio
14. Ruta estrategica equipo de planeación
</t>
    </r>
  </si>
  <si>
    <r>
      <rPr>
        <b/>
        <sz val="12"/>
        <rFont val="Arial"/>
        <family val="2"/>
      </rPr>
      <t>Nota:</t>
    </r>
    <r>
      <rPr>
        <sz val="12"/>
        <rFont val="Arial"/>
        <family val="2"/>
      </rPr>
      <t xml:space="preserve"> </t>
    </r>
    <r>
      <rPr>
        <u/>
        <sz val="12"/>
        <rFont val="Arial"/>
        <family val="2"/>
      </rPr>
      <t>Mediante el memorando 20233100032673 la Dirección de asistencia Técnica solicitó modificación al presente plan de mejoramiento.</t>
    </r>
    <r>
      <rPr>
        <sz val="12"/>
        <rFont val="Arial"/>
        <family val="2"/>
      </rPr>
      <t xml:space="preserve">
De acuerdo con la modificación del Plan de Mejoramiento remitido por medio del memorando 20233100032673, se propusieron nuevas acciones para mitigar el riesgo de repetición de este hallazgo, de igual manera se allegó a esta Oficina los respectivos soportes que permitieron determinar que estas acciones se encuentran CUMPLIDAS teniendo en cuenta lo enunciado en la columna "Avance Cualitativo".
También se remitió la información y evidencias  en relación con el control de los siguientes artículos de la Ley 1876 de 2017, con el fin de validar su efectividad teniendo en cuenta la situación que generó el hallazgo: 
Con el fin de validar que la Dirección ha generado controles y acciones que permitan dar cumplimiento a los Artículos de la Ley 1876 de 2017 que la Oficina de Control Interno evidenció  descubiertos en su auditoría, la Dirección ha remitido el archivo "Documento OCI" en el cual expone las actividades realizadas con sus respectivos soportes, a continuación se enunciarán resumidamente cada una de ellas: 
</t>
    </r>
    <r>
      <rPr>
        <u/>
        <sz val="12"/>
        <rFont val="Arial"/>
        <family val="2"/>
      </rPr>
      <t xml:space="preserve">* 8° - Elaborar y presentar al Consejo Superior del SNIA reportes de seguimiento y evaluación al servicio de extensión agropecuaria, frente a los planes departamentales de extensión agropecuaria: </t>
    </r>
    <r>
      <rPr>
        <sz val="12"/>
        <rFont val="Arial"/>
        <family val="2"/>
      </rPr>
      <t xml:space="preserve">"El 16 de junio de la presente vigencia, la ADR en cabeza de la Vicepresidencia de Integración Productiva y con acompañamiento de la Dirección de Asistencia Técnica, participó en la reunión del Consejo Superior del SNIA en donde se realizó la presentación con avances, retos y logros Ley SNIA de los tres subsistemas."
</t>
    </r>
    <r>
      <rPr>
        <u/>
        <sz val="12"/>
        <rFont val="Arial"/>
        <family val="2"/>
      </rPr>
      <t xml:space="preserve">
*15° - Administrar del Fondo Nacional de Extensión Agropecuaria: </t>
    </r>
    <r>
      <rPr>
        <sz val="12"/>
        <rFont val="Arial"/>
        <family val="2"/>
      </rPr>
      <t xml:space="preserve">"En relación a la Administración del Fondo Nacional de Extensión Agropecuaria, por parte
de la Agencia de Desarrollo Rural a partir del mes de marzo hasta el mes de septiembre del 2022 se realizó análisis y emisión de observaciones e incorporación de propuestas al Documento Manual Fondo Nacional de Extensión Agropecuaria remitido por parte del Ministerio de Agricultura y Desarrollo Rural a través de mesas de trabajo por parte del equipo de la Dirección de asistencia técnica, con el objetivo de avanzar con las diferentes etapas del proceso que correspondan, teniendo en cuenta que la emisión del mismo es de su competencia."
</t>
    </r>
    <r>
      <rPr>
        <u/>
        <sz val="12"/>
        <rFont val="Arial"/>
        <family val="2"/>
      </rPr>
      <t xml:space="preserve">*23° - Proveer los elementos para alinear los procesos de soporte con la implementación de los servicios: </t>
    </r>
    <r>
      <rPr>
        <sz val="12"/>
        <rFont val="Arial"/>
        <family val="2"/>
      </rPr>
      <t xml:space="preserve">A la fecha el equipo ha elaborado los siguienets instrumentos: 
Lineamientos y formato de perfil de proyecto para la prestación del servicio público.
Un documento diagnostico que permitió analizar la prestación del serviciopúblico de extensión agropecuaria en el año 2022.
Una ruta de planificación y rutas de intervención por enfoques y especialidades. 
Apoyo en la construcción de estudios previos para los proceso de contratación.
Estrategia Nacional de Actualización y Cualificación de Extensionistas, la cual se lanzó el 15 de febrero de 2023.
Implementación del servisio Publico de Extensión Agropecuaria
</t>
    </r>
    <r>
      <rPr>
        <u/>
        <sz val="12"/>
        <rFont val="Arial"/>
        <family val="2"/>
      </rPr>
      <t>*29° - Acompañar técnicamente a las Secretarías de Agricultura Departamentales en su tarea de planificación, seguimiento y evaluación del servicio, a través de sus Unidades Técnicas Territoriales</t>
    </r>
    <r>
      <rPr>
        <sz val="12"/>
        <rFont val="Arial"/>
        <family val="2"/>
      </rPr>
      <t xml:space="preserve">: Dando cumplimiento a lo establecido en el parágrafo 5 del artículo 29 de la Ley 1876 de 2017, la Agencia de Desarrollo Rural, a través de sus Unidades Técnicas Territoriales y de la Dirección de Asistencia Técnica, brindó acompañamiento a cada una de las treinta y dos (32) Secretarias de Agricultura Departamentales y al distrito capital, en la construcción y formulación de los Planes Departamentales de Extensión agropecuaria – PDEA, en aras de garantizar que esta herramienta de planificación del sector agropecuario cuente con los elementos mínimos exigidos por la Ley SNIA. Dicho acompañamiento dio como resultado final, la adopción de 32 Planes Departamentales de Extensión Agropecuaria –PDEA.
</t>
    </r>
    <r>
      <rPr>
        <u/>
        <sz val="12"/>
        <rFont val="Arial"/>
        <family val="2"/>
      </rPr>
      <t xml:space="preserve">
*31° - Gestionar la articulación de información de productores agropecuarios desarrollada con recursos públicos y aquella que el sector privado pueda integrar, junto con el Ministerio de Agricultura y Desarrollo Rural: </t>
    </r>
    <r>
      <rPr>
        <sz val="12"/>
        <rFont val="Arial"/>
        <family val="2"/>
      </rPr>
      <t xml:space="preserve">"En el marco de la articulación que se ha tenido con el MADR para la puesta en marcha de los sistemas de información que se encuentran asociados al Registro de Usuarios del Servicio Público de Extensión Agropecuaria (RUEA), es posible informar que se han realizado mesas interinstitucionales que derivaron en la disposición de la herramienta RUEA, en el sitio web del Ministerio de Agricultura, con el fin de que los entes territoriales inscriban a los productores y productoras de su jurisdicción."
</t>
    </r>
    <r>
      <rPr>
        <u/>
        <sz val="12"/>
        <rFont val="Arial"/>
        <family val="2"/>
      </rPr>
      <t xml:space="preserve">*34° - Promocionar el servicio de extensión agropecuaria en coordinación con la Secretaría de Agricultura Departamental y los municipios: </t>
    </r>
    <r>
      <rPr>
        <sz val="12"/>
        <rFont val="Arial"/>
        <family val="2"/>
      </rPr>
      <t xml:space="preserve">"Para la vigencia 2019 La Agencia estuvo a cargo de la estrategia de la promoción del Servicio de Extensión Agropecuaria a nivel Nacional mediante socializaciones en espacios como el CONSEA, mesas de trabajo y talleres realizados en coordinación con las Secretarías de Agricultura Departamentales, promovidas desde la Agencia de Desarrollo Rural - ADR a través de las 101 Unidades Técnicas Territorial – UTT. En este sentido, para la vigencia 2019, se desarrolló una estrategia de socialización y divulgación de los avances en la Reglamentación de la Ley 1876 de 2017. Adicionalmente, se llevó a cabo la articulación con el SENA y Agrosavia, se realizó la videoconferencia “Avances en la reglamentación de la Ley 1876 de 2017 en lo referente a la formulación de los Planes Departamentales de Extensión Agropecuaria – PDEA”, la cual fue emitida desde la sede del Tecnoparque del SENA en Bogotá. Esta videoconferencia contó con la presencia de los equipos formuladores del PDEA de las Secretarías de Agricultura Departamentales, Unidades Técnicas Territoriales, Agrosena, Agrosavia y comunidad en general, con un total de 584 participantes en 185 municipios con sedes del SENA habilitados para la transmisión de la misma. De igual manera, se llevó a cabo el primer “Encuentro nacional de actores del Sistema Nacional de Innovación Agropecuaria – Subsistema de Extensión Agropecuaria”, 
en el cual se contemplaron aspectos de relevancia para la prestación del servicio de extensión agropecuaria, tales como la información referente al Plan Estratégico de Ciencia, Tecnología e Innovación – PECTIA, las diferentes herramientas para la extensión, perfil del extensionista, normatividad en cuanto a las competencias laborales, oferta de formación de extensionistas, así como la metodología para la construcción de rutas regionales para la atención. En el desarrollo de la agenda del evento participaron Agrosavia, Sena y ADR, con un total de 250 participantes."
</t>
    </r>
    <r>
      <rPr>
        <u/>
        <sz val="12"/>
        <rFont val="Arial"/>
        <family val="2"/>
      </rPr>
      <t>*35° - Contratar Entidades Prestadoras del Servicio de Extensión Agropecuaria (EPSEAS) que presten el servicio público de extensión agropecuaria:</t>
    </r>
    <r>
      <rPr>
        <sz val="12"/>
        <rFont val="Arial"/>
        <family val="2"/>
      </rPr>
      <t xml:space="preserve"> "Para la vigencia 2020 la misma ley, establece que el ministerio de agricultura y la ADR podrán contratar a dichas entidades para prestar el servicio público de extensión agropecuaria en el territorio, ahora bien, por lo anterior y conforme a la planeación para la vigencia 2020 se adelantó proceso de licitación pública con los departamentos, que al mes de julio contaban con el PDEA adoptado y el proyecto de extensión departamental radicado ante la Agencia de Desarrollo Rural; que una vez adelantado el proceso LP052020, el pasado 20 de octubre de 2020"
</t>
    </r>
    <r>
      <rPr>
        <u/>
        <sz val="12"/>
        <rFont val="Arial"/>
        <family val="2"/>
      </rPr>
      <t xml:space="preserve">
*41° - Realizar el seguimiento a la prestación del servicio de extensión agropecuaria: </t>
    </r>
    <r>
      <rPr>
        <sz val="12"/>
        <rFont val="Arial"/>
        <family val="2"/>
      </rPr>
      <t xml:space="preserve">"Seguimiento. El Ministerio de Agricultura y Desarrollo Rural - MADR y la Agencia de 
Desarrollo Rural, bajo las directrices acordadas con el DNP, en coordinación con las 
Secretarías de Agricultura Departamental o quien haga sus veces, realizarán el seguimiento a la prestación del servicio de extensión agropecuaria, y remitirán un reporte semestral a los miembros del Consejo Superior del SNIA. Es preciso aclarar que a la fecha el Ministerio de Agricultura y Desarrollo Rural, aún no han reglamentado as respectivas directrices parael seguimiento establecido en este artículo."
</t>
    </r>
    <r>
      <rPr>
        <u/>
        <sz val="12"/>
        <rFont val="Arial"/>
        <family val="2"/>
      </rPr>
      <t>*42° - Evaluar la prestación del servicio de extensión agropecuaria de acuerdo con los instrumentos e indicadores recomendados por el Consejo Superior del SNIA, en coordinación con el Ministerio de Agricultura y Desarrollo Rural, el DNP y las Secretarías de Agricultura Departamental:</t>
    </r>
    <r>
      <rPr>
        <sz val="12"/>
        <rFont val="Arial"/>
        <family val="2"/>
      </rPr>
      <t xml:space="preserve"> "La Agencia de Desarrollo Rural durante la vigencia 2023 y tomando en cuenta su participación como miembro del Consejo Superior del SNIA adelantó una evaluación de la calidad de la prestación del servicio público de extensión agropecuaria, dicha evaluación se realizó en el marco de los Convenios de Cooperación Técnica 517 y 749 entre la Agencia de Desarrollo Rural ADR y la Organización de las Naciones Unidas para la Alimentación y la Agricultura-FAO y fue entregado a la ADR a finales del mes de mayo de 2023"
</t>
    </r>
    <r>
      <rPr>
        <u/>
        <sz val="12"/>
        <rFont val="Arial"/>
        <family val="2"/>
      </rPr>
      <t>*43° - Adelantar procesos sancionatorios a través de las Unidades Técnicas Territoriales</t>
    </r>
    <r>
      <rPr>
        <sz val="12"/>
        <rFont val="Arial"/>
        <family val="2"/>
      </rPr>
      <t xml:space="preserve"> y 
</t>
    </r>
    <r>
      <rPr>
        <u/>
        <sz val="12"/>
        <rFont val="Arial"/>
        <family val="2"/>
      </rPr>
      <t>*45° - Hacer el cobro coactivo de las multas que se impongan y que estén debidamente ejecutoriadas:</t>
    </r>
    <r>
      <rPr>
        <sz val="12"/>
        <rFont val="Arial"/>
        <family val="2"/>
      </rPr>
      <t xml:space="preserve">
"(...)Desde el día 09 de diciembre de 2021 y atendiendo las indicaciones señaladas por la 
Oficina Jurídica nuestra, desde la Vicepresidencia de Integración Productiva se envió por 
primera vez al Ministerio de Agricultura y Desarrollo Rural el borrador del proyecto de ley para sus consideraciones y señalando que el mismo es una base para trabajar en resolveresta necesidad, sujeto a revisión, verificación y/o consideraciones jurídicas que a bienconsidere el MADR y pueda ser presentado ante el Honorable Congreso de la República,en atención a que la Agencia no cuenta con iniciativa legislativa en estos casos, pero presta a apoyar las mesas de trabajo en caso de requerirse.
El día 30 de marzo de 2022 se envía comunicación por segunda vez, a través del radicado 
ADR N° 20223100012912 por parte del Doctor Héctor Fabio Cordero, Vicepresidente de 
Integración Productiva, dirigida al Dr. Ángelo Quintero, Director de Innovación,Desarrollo Tecnológico y Protección Sanitaria, en donde se da alcance al correo electrónico enviado el 09-12-2021 y reiterándole la necesidad que le asiste a la Agencia en aras de darle celeridad al mismo y continuar con lo correspondiente de conformidad con las competencias del caso. (...)"
Teniendo en cuenta lo manifestado por la Dirección y los soportes allegados a esta Oficina respecto que se han adelantado para cada creiterio normativo aplicable al proceso, se considera procedente manifestar que las acciones emprendidas han permitido tener un control sobre estos, por ende se considera procedente el cierre del hallazgo.
Por lo que teniendo en cuenta esto, se da este hallazgo como CERRADO. </t>
    </r>
  </si>
  <si>
    <t>Insumos insuficientes de la reglamentación de la ley 1876 del 2017, frente al sistema integrado de gestión de calidad.</t>
  </si>
  <si>
    <t>Consolidar un equipo conformado al interior de la Dirección de Asistencia Técnica para el asesoramiento, planeación, verificación, seguimiento y reporte frente al Sistema Integrado de Gestión SIG.</t>
  </si>
  <si>
    <t>Contratar uno o mas profesionales para la Dirección de Asistencia Técnica, que dentro de sus obligaciones tengan las responsabilidades propias del equipo consolidado para el asesoramiento, planeación, verificación, seguimiento y reporte frente al sistema integrado de Gestión SIG.</t>
  </si>
  <si>
    <r>
      <t xml:space="preserve">Mediante el memorando </t>
    </r>
    <r>
      <rPr>
        <b/>
        <sz val="12"/>
        <color theme="1"/>
        <rFont val="Arial"/>
        <family val="2"/>
      </rPr>
      <t>20233100032673</t>
    </r>
    <r>
      <rPr>
        <sz val="12"/>
        <color theme="1"/>
        <rFont val="Arial"/>
        <family val="2"/>
      </rPr>
      <t xml:space="preserve"> dirigido a la Oficina de Control Interno se dio cambio a las acciones del hallazgo N°1 obteniendo que: 
</t>
    </r>
    <r>
      <rPr>
        <b/>
        <sz val="12"/>
        <color theme="1"/>
        <rFont val="Arial"/>
        <family val="2"/>
      </rPr>
      <t>Seguimiento 27 de junio de 2023</t>
    </r>
    <r>
      <rPr>
        <sz val="12"/>
        <color theme="1"/>
        <rFont val="Arial"/>
        <family val="2"/>
      </rPr>
      <t xml:space="preserve">
Para el cumplimiento de la acción de mejoramiento propuesta el área remite: 
1. Para el año 2020: Contrato 2422020, con objeto: "Prestar sus Servicios Profesionales a la Dirección de Asistencia Técnica, en el proceso de planeación, estructuración, implementación, seguimiento y evaluación del Servicio Público de Extensión Agropecuaria; así como la formulación y seguimiento del Proyecto de Inversión y el Plan de Acción de la Dirección"
2. Para el año 2021: Contrato 10872021, con objeto: "Prestar sus Servicios Profesionales a la Dirección de Asistencia Técnica, en el proceso de planeación, estructuración, implementación, seguimiento y evaluación del Servicio Público de Extensión Agropecuaria; así como la formulación y seguimiento del Proyecto de Inversión y el Plan de Acción de la Dirección"
3. Para el año 2022: Contrato 1672022, con objeto: " Prestar sus servicios profesionales para el acompañamiento en el seguimiento del modelo integrado de planeación y gestión de calidad y apoyo en el control y seguimiento de los asuntos administrativos a cargo de la Dirección de Asistencia Técnica."
4. Para el año 2023: Contratos 3752023 y 3792023, ambos con objeto: "Prestar sus servicios profesionales en la direccion de asistencia tecnica para acompañar los tramites administrativos, asi como el apoyo en el area de planeación en los asuntos que corresponden al seguimiento de las metas y reporte de la información relacionada con el proyecto de inversion a cargo de la dirección."
Teniendo en cuenta lo anterior se evidencia que se consolidó un equipo conformado al interior de la Dirección para los fines pertinentes. </t>
    </r>
  </si>
  <si>
    <t>Inconsistencias y deficiencias en la habilitación de Entidades Prestadoras del Servicio de Extensión Agropecuaria - EPSEA</t>
  </si>
  <si>
    <t xml:space="preserve">Inadecuada gestión para llevar el control de las solicitudes de habilitación de EPSEAS radicadas en la Agencia de Desarrollo Rural (ADR). </t>
  </si>
  <si>
    <t>Generar e implementar  una herramienta tecnológica, que permita realizar el proceso de habilitación de EPSEA desde su solicitud hasta la resolución de habilitación o archivo de la solicitud en el caso que no cumpla con los requisitos de habilitación, permitiendo de esta manera  llevar un seguimiento y trazabilidad más efectivo y real de cada una de las solicitudes; así como el repositorio de los documentos generados por cada entidad.</t>
  </si>
  <si>
    <t>Una (1) herramienta tecnológica.</t>
  </si>
  <si>
    <t xml:space="preserve">Vicepresidente de Integración Productiva
Director y profesionales UTT
Líder y profesionales de la Dirección Asistencia Técnica
</t>
  </si>
  <si>
    <r>
      <t xml:space="preserve">Mediante el memorando </t>
    </r>
    <r>
      <rPr>
        <b/>
        <sz val="12"/>
        <rFont val="Arial"/>
        <family val="2"/>
      </rPr>
      <t>20233100032673</t>
    </r>
    <r>
      <rPr>
        <sz val="12"/>
        <rFont val="Arial"/>
        <family val="2"/>
      </rPr>
      <t xml:space="preserve"> dirigido a la Oficina de Control Interno se dio cambio a las acciones del hallazgo N°2 obteniendo que: 
</t>
    </r>
    <r>
      <rPr>
        <b/>
        <sz val="12"/>
        <rFont val="Arial"/>
        <family val="2"/>
      </rPr>
      <t xml:space="preserve">Seguimiento 27 de junio de 2023: </t>
    </r>
    <r>
      <rPr>
        <sz val="12"/>
        <rFont val="Arial"/>
        <family val="2"/>
      </rPr>
      <t xml:space="preserve">
De acuerdo con la nueva meta propuesta se remiten los siguientes soportes: 
1. Enlaces de acceso al Aplicativo Habilitación de EPSEAS: 
urlRegistro : 
https://siderpruebas.adr.gov.co/sider/seguridad/#/registrarse 
urlLogin : 
https://siderpruebasxadr.gov.co/sider/seguridad/#/login/ 
urlAplicativo  : 
https://siderpruebas.adr.gov.co/sider/habilitacionEpseas
2. Correos electrónicos con el área de tecnología en el cual se evidencia avaces de la herramienta la cual estaría finalizada terminando el año 2023, por lo que esta acción se encuentra en terminos. 
Cabe resaltar que esta herramienta se esta realizando como parte del fortalecimiento de la Dirección y continúa en construcción, sin embargo, esta no interfiere en la validación de la efectividad de las demás acciónes sobre la Habilitación EPSEA, por lo cual teniendo en cuenta su efectividad esta acción puede darse como Cumplida. </t>
    </r>
  </si>
  <si>
    <r>
      <rPr>
        <b/>
        <sz val="12"/>
        <color theme="1"/>
        <rFont val="Arial"/>
        <family val="2"/>
      </rPr>
      <t xml:space="preserve">Nota: </t>
    </r>
    <r>
      <rPr>
        <u/>
        <sz val="12"/>
        <color theme="1"/>
        <rFont val="Arial"/>
        <family val="2"/>
      </rPr>
      <t xml:space="preserve">Mediante el memorando 20233100032673 la Dirección de asistencia Técnica solicitó modificación al presente plan de mejoramiento.
</t>
    </r>
    <r>
      <rPr>
        <sz val="12"/>
        <color theme="1"/>
        <rFont val="Arial"/>
        <family val="2"/>
      </rPr>
      <t xml:space="preserve">
Teniendo en cuenta el fundamento del presente hallazgo, y partiendo de los soportes remitidos para dar cumplimiento a las tres (3) acciones propuestas cuyo avance se encuentra ubicado en la columna avance cualitativo, la Oficina de Control Interno ha determinado que las acciones están actualmente cumplidas. 
Ahora bien, con el fin de validar la efectividad de las acciones tomadas para fortalecer la Habilitación de las Entidades Prestadoras del Servicio de Extensión Agropecuaria – EPSEA. la Oficina de Control Interno validó la habilitación de la Corporación de Planeación y Transferencia Tecnológica Agropecuaria – PLANTTA teniendo en cuenta lo estipulado en el Procedimiento Habilitación de las Entidades Prestadoras del Servicio de Extensión Agropecuaria – EPSEA Cód: PR-SPE-001:
Numeral 5. Condiciones Generales para el Desarrollo del Procedimiento 
</t>
    </r>
    <r>
      <rPr>
        <b/>
        <sz val="12"/>
        <color theme="1"/>
        <rFont val="Arial"/>
        <family val="2"/>
      </rPr>
      <t>5.1 Requisitos Habilitantes</t>
    </r>
    <r>
      <rPr>
        <sz val="12"/>
        <color theme="1"/>
        <rFont val="Arial"/>
        <family val="2"/>
      </rPr>
      <t xml:space="preserve">, el cual contiene 6 etapas (Registro de la Solicitud, Identificación de la entidad solicitante, Localización, Capacidad Financiera, Vinculo con organizaciones de formación y Experiencia): Sobre este punto se pudo validar satisfactoriamente el cumplimiento procedimental al observar los respectivos soportes de requisitos habilitantes para la Corporación. 
</t>
    </r>
    <r>
      <rPr>
        <b/>
        <sz val="12"/>
        <color theme="1"/>
        <rFont val="Arial"/>
        <family val="2"/>
      </rPr>
      <t>5.2 Validación:</t>
    </r>
    <r>
      <rPr>
        <sz val="12"/>
        <color theme="1"/>
        <rFont val="Arial"/>
        <family val="2"/>
      </rPr>
      <t xml:space="preserve"> Se evidencia satisfactoriamente correo emitido el 6 de junio de 2023 por el Contratista Carlos Vargas a la Dirección de Asistencia Técnica, con la respectiva validación,</t>
    </r>
    <r>
      <rPr>
        <u/>
        <sz val="12"/>
        <color theme="1"/>
        <rFont val="Arial"/>
        <family val="2"/>
      </rPr>
      <t xml:space="preserve"> no obstante se recomienda el cumplimiento de las fechas establecidas en el Procedimiento</t>
    </r>
    <r>
      <rPr>
        <sz val="12"/>
        <color theme="1"/>
        <rFont val="Arial"/>
        <family val="2"/>
      </rPr>
      <t xml:space="preserve">.
</t>
    </r>
    <r>
      <rPr>
        <b/>
        <sz val="12"/>
        <color theme="1"/>
        <rFont val="Arial"/>
        <family val="2"/>
      </rPr>
      <t>5.3 Evaluación:</t>
    </r>
    <r>
      <rPr>
        <sz val="12"/>
        <color theme="1"/>
        <rFont val="Arial"/>
        <family val="2"/>
      </rPr>
      <t xml:space="preserve"> Se evidencia satisfactoriamente el diligenciamiento del formato F-SPE-003 Evaluación de Requisitos de Habilitación debidamente firmado el 9 de junio de 2023 con la conclusión de que la Corporación cumplió con los requisitos.
</t>
    </r>
    <r>
      <rPr>
        <b/>
        <sz val="12"/>
        <color theme="1"/>
        <rFont val="Arial"/>
        <family val="2"/>
      </rPr>
      <t>5.4 Habilitación:</t>
    </r>
    <r>
      <rPr>
        <sz val="12"/>
        <color theme="1"/>
        <rFont val="Arial"/>
        <family val="2"/>
      </rPr>
      <t xml:space="preserve"> Se evidencia satisfactoriamente la Resolución 325 del 15 de junio de 2023, "Por la cual se habilita a la CORPORACIÓN DE PLANEACIÓN Y TRANSFERENCIA TECNOLOGICA AGROPECUARIA - PLANTTA, identificada con NIT 830092262-8, como Entidad Prestadora del Servicio de Extensión Agropecuaria- EPSEA"
</t>
    </r>
    <r>
      <rPr>
        <b/>
        <sz val="12"/>
        <color theme="1"/>
        <rFont val="Arial"/>
        <family val="2"/>
      </rPr>
      <t xml:space="preserve">5.5 Renovación: </t>
    </r>
    <r>
      <rPr>
        <sz val="12"/>
        <color theme="1"/>
        <rFont val="Arial"/>
        <family val="2"/>
      </rPr>
      <t xml:space="preserve">No Aplica. 
</t>
    </r>
    <r>
      <rPr>
        <b/>
        <sz val="12"/>
        <color theme="1"/>
        <rFont val="Arial"/>
        <family val="2"/>
      </rPr>
      <t>5.6 Notificación:</t>
    </r>
    <r>
      <rPr>
        <sz val="12"/>
        <color theme="1"/>
        <rFont val="Arial"/>
        <family val="2"/>
      </rPr>
      <t xml:space="preserve"> Se evidencia satisfactoriamente correo del jueves 15 de junio de 2023 con asunto "Notificación de resolución de Habilitación como Entidad Prestadora del Servicio de Extensión Agropecuario - EPSEA PLANTTA"
</t>
    </r>
    <r>
      <rPr>
        <b/>
        <sz val="12"/>
        <color theme="1"/>
        <rFont val="Arial"/>
        <family val="2"/>
      </rPr>
      <t>5.7 Publicación:</t>
    </r>
    <r>
      <rPr>
        <sz val="12"/>
        <color theme="1"/>
        <rFont val="Arial"/>
        <family val="2"/>
      </rPr>
      <t xml:space="preserve"> Se evidencia satisfactoriamente la publicación en la página web de la ADR "Registro de EPSEA Habilitadas" en la No. 17 se encuentra la EPSEA validada.
</t>
    </r>
    <r>
      <rPr>
        <b/>
        <sz val="12"/>
        <color theme="1"/>
        <rFont val="Arial"/>
        <family val="2"/>
      </rPr>
      <t xml:space="preserve">
5.8 Actualización de datos:</t>
    </r>
    <r>
      <rPr>
        <sz val="12"/>
        <color theme="1"/>
        <rFont val="Arial"/>
        <family val="2"/>
      </rPr>
      <t xml:space="preserve"> No Aplica 
</t>
    </r>
    <r>
      <rPr>
        <b/>
        <sz val="12"/>
        <color theme="1"/>
        <rFont val="Arial"/>
        <family val="2"/>
      </rPr>
      <t>5.9 Seguimiento:</t>
    </r>
    <r>
      <rPr>
        <sz val="12"/>
        <color theme="1"/>
        <rFont val="Arial"/>
        <family val="2"/>
      </rPr>
      <t xml:space="preserve"> No Aplica
Los soportes de la validación realizada con su respectivo detalle mencionado anteriormente, puede ser consultada en el Sharepoint de la Oficina de Control Interno &gt;Planes de Mejoramiento&gt;24.EPSEAS&gt;OCI-2019-036&gt;Efectividad. 
Teniendo en cuenta lo anterior se puede determinar que las acciones propuestas para fortalecer el proceso de habilitación de Entidades Prestadoras del Servicio de Extensión Agropecuaria – EPSEA ha sido </t>
    </r>
    <r>
      <rPr>
        <b/>
        <sz val="12"/>
        <color theme="1"/>
        <rFont val="Arial"/>
        <family val="2"/>
      </rPr>
      <t xml:space="preserve">EFECTIVA, </t>
    </r>
    <r>
      <rPr>
        <sz val="12"/>
        <color theme="1"/>
        <rFont val="Arial"/>
        <family val="2"/>
      </rPr>
      <t xml:space="preserve">por ende esta Oficina considera procedente dar por </t>
    </r>
    <r>
      <rPr>
        <b/>
        <sz val="12"/>
        <color theme="1"/>
        <rFont val="Arial"/>
        <family val="2"/>
      </rPr>
      <t>CERRADO</t>
    </r>
    <r>
      <rPr>
        <sz val="12"/>
        <color theme="1"/>
        <rFont val="Arial"/>
        <family val="2"/>
      </rPr>
      <t xml:space="preserve"> el presente hallazgo. </t>
    </r>
  </si>
  <si>
    <t>Falta de conocimiento integral del personal asignado a la verificación de la totalidad del cumplimiento de requisitos habilitantes.</t>
  </si>
  <si>
    <t>Conformar un equipo de apoyo para la habilitación de EPSEA, con profesionales íntegros que realicen la verificación de los diferentes requisitos habilitantes.</t>
  </si>
  <si>
    <t>Contratar uno o más profesionales para la Dirección de Asistencia Técnica, que dentro de sus obligaciones tengan las responsabilidades propias del procedimiento de habilitación de EPSEA.</t>
  </si>
  <si>
    <t>Vicepresidente de Integración Productiva
Líder y profesionales de la Dirección Asistencia Técnica</t>
  </si>
  <si>
    <r>
      <t xml:space="preserve">Mediante el memorando </t>
    </r>
    <r>
      <rPr>
        <b/>
        <sz val="12"/>
        <rFont val="Arial"/>
        <family val="2"/>
      </rPr>
      <t>20233100032673</t>
    </r>
    <r>
      <rPr>
        <sz val="12"/>
        <rFont val="Arial"/>
        <family val="2"/>
      </rPr>
      <t xml:space="preserve"> dirigido a la Oficina de Control Interno se dio cambio a las acciones del hallazgo N°2 obteniendo que: 
</t>
    </r>
    <r>
      <rPr>
        <b/>
        <sz val="12"/>
        <rFont val="Arial"/>
        <family val="2"/>
      </rPr>
      <t>Seguimiento 27 de junio de 2023:</t>
    </r>
    <r>
      <rPr>
        <sz val="12"/>
        <rFont val="Arial"/>
        <family val="2"/>
      </rPr>
      <t xml:space="preserve">
De acuerdo con la nueva meta propuestas se remite el soporte del contrato 3822022 en la cual se cuenta con el objeto: "(...) así mismo participar de la sustanciación de los temas inherentes a la habilitación EPSEA", es importante mencionar que el contrato finalizó el 31 de diciembre de 2022 y para el año en vigencia no se evidenció contratación, sin embargo, la acción se determina como cumplida. </t>
    </r>
  </si>
  <si>
    <t>Desde la Dirección de Asistencia Técnica se realizara una capacitación a los profesionales designados de las Unidades Técnico Territoriales en lo referente al procedimiento de habilitación de EPSEA.</t>
  </si>
  <si>
    <t>Una (1)  capacitación sobre el procedimiento de habilitación de EPSEA.</t>
  </si>
  <si>
    <t>Líder y profesionales de la Dirección Asistencia Técnica</t>
  </si>
  <si>
    <r>
      <t xml:space="preserve">Mediante el memorando </t>
    </r>
    <r>
      <rPr>
        <b/>
        <sz val="12"/>
        <rFont val="Arial"/>
        <family val="2"/>
      </rPr>
      <t>20233100032673</t>
    </r>
    <r>
      <rPr>
        <sz val="12"/>
        <rFont val="Arial"/>
        <family val="2"/>
      </rPr>
      <t xml:space="preserve"> dirigido a la Oficina de Control Interno se dio cambio a las acciones del hallazgo N°2 obteniendo que: 
</t>
    </r>
    <r>
      <rPr>
        <b/>
        <sz val="12"/>
        <rFont val="Arial"/>
        <family val="2"/>
      </rPr>
      <t xml:space="preserve">Seguimiento 27 de junio de 2023:
</t>
    </r>
    <r>
      <rPr>
        <sz val="12"/>
        <rFont val="Arial"/>
        <family val="2"/>
      </rPr>
      <t xml:space="preserve">
De acuerdo con la nueva meta propuestas se remiten los siguientes soportes: 
1.  Capacitación del 24 de abril de 2023  "Jornada de Inducción - Proceso de habilitación EPSEA" con 20 asistentes de las diferentes UTT.
2. Capacitación del 25 de abril de 2023  "Jornada de Inducción - Proceso de habilitación EPSEA" con 20 asistentes de las diferentes UTT.
Teniendo en cuenta lo anterior, se determina como cumplida. </t>
    </r>
  </si>
  <si>
    <t>Debilidades en el acompañamiento a la formulación de los Planes Departamentales de Extensión Agropecuaria</t>
  </si>
  <si>
    <t>Ausencia de un Plan definido para el acompañamiento a los departamentos en la planificación, seguimiento y evaluación del servicio, a través de las Unidades Técnicas Territoriales.</t>
  </si>
  <si>
    <t>1. Construir el formato plan/cronograma de actividades para el acompañamiento del PDEA en cada departamento, en el sistema Integrado de Gestión.</t>
  </si>
  <si>
    <t>Un (1) formato plan/cronograma aprobado y socializado en el sistema Integrado De Gestión.</t>
  </si>
  <si>
    <t>Vicepresidente de Integración Productiva 
Líder de la Dirección de Asistencia Técnica 
Gestor T1</t>
  </si>
  <si>
    <t>27/05/2022
13/06/2023</t>
  </si>
  <si>
    <t>Angela María García Patiño
Tania Peralta Bermúdez</t>
  </si>
  <si>
    <r>
      <rPr>
        <b/>
        <sz val="12"/>
        <color theme="1"/>
        <rFont val="Arial"/>
        <family val="2"/>
      </rPr>
      <t xml:space="preserve">Seguimiento 27 de mayo de 2022: </t>
    </r>
    <r>
      <rPr>
        <sz val="12"/>
        <color theme="1"/>
        <rFont val="Arial"/>
        <family val="2"/>
      </rPr>
      <t xml:space="preserve">
Se remiten 32 PDEA y sus respectivas ordenanzas aprobados para el cuatrenio, producto del acompañamiento a la formulacion por parte de los profesionales de la DAT.
</t>
    </r>
    <r>
      <rPr>
        <b/>
        <sz val="12"/>
        <color theme="1"/>
        <rFont val="Arial"/>
        <family val="2"/>
      </rPr>
      <t xml:space="preserve">Seguimiento 13 de junio de 2023:
</t>
    </r>
    <r>
      <rPr>
        <sz val="12"/>
        <color theme="1"/>
        <rFont val="Arial"/>
        <family val="2"/>
      </rPr>
      <t xml:space="preserve">No se evidencia el formato plan/cronograma aprobado y socializado en el SIG, sin embargo, esta acción y meta esta encaminada a la construcción de los PDEA, los cuales ya fueron construidos y se encuentran en ejecución como se señala en las observaciones OCI. </t>
    </r>
  </si>
  <si>
    <r>
      <rPr>
        <b/>
        <sz val="12"/>
        <rFont val="Arial"/>
        <family val="2"/>
      </rPr>
      <t>Seguimiento 27 de mayo de 2023:</t>
    </r>
    <r>
      <rPr>
        <sz val="12"/>
        <rFont val="Arial"/>
        <family val="2"/>
      </rPr>
      <t xml:space="preserve">
La Oficina de Control Interno considera que se cumplió con la acción toda vez que  dentro de las ordenanzas  departamentales aprobados para el cuatrenio  se encuentra establecido el plan departamental  extension agropecuaria. 
</t>
    </r>
    <r>
      <rPr>
        <sz val="12"/>
        <color rgb="FFFF0000"/>
        <rFont val="Arial"/>
        <family val="2"/>
      </rPr>
      <t xml:space="preserve">
</t>
    </r>
    <r>
      <rPr>
        <b/>
        <sz val="12"/>
        <rFont val="Arial"/>
        <family val="2"/>
      </rPr>
      <t>Seguimiento 13 de junio de 2023:</t>
    </r>
    <r>
      <rPr>
        <sz val="12"/>
        <color rgb="FFFF0000"/>
        <rFont val="Arial"/>
        <family val="2"/>
      </rPr>
      <t xml:space="preserve">
</t>
    </r>
    <r>
      <rPr>
        <sz val="12"/>
        <color theme="1"/>
        <rFont val="Arial"/>
        <family val="2"/>
      </rPr>
      <t>De acuerdo con la naturaleza del hallazgo, sobre el cual enmarca debilidades en la construcción de las ordenanzas el área ha determinado que la acción fundamental para esto es la elaboración y emisión de las ordenanzas y PDEA (Plan Departamental de extensión Agropecuaria) 
De este modo el área remitió a la Oficina de Control Interno los siguientes soportes que permiten evidenciar la subsanación del Hallazgo No. 3 por departamentos de la siguiente manera:
1.	Magdalena: PDEA 2020-2023 emitido por la Gobernación de Magdalena, en donde se indica el apoyo de la Agencia de Desarrollo Rural en su formulación. 
Mediante la ordenanza No. 0109 del 11 de septiembre de 2020.
2.	Guainía: PDEA 2020-2023 emitido por la Gobernación del Guainía, en donde se indica el apoyo de la Agencia de Desarrollo Rural en su formulación. 
Mediante la ordenanza No. 264 del 26 de mayo de 2020. 
3.	Bolívar: PDEA 2020-2023 emitido por la Secretaría de Agricultura y Desarrollo Rural de Bolívar, en donde se indica el apoyo de la Agencia de Desarrollo Rural en su formulación. 
Mediante la ordenanza No. 290 del 11 de junio de 2020. 
4.	Boyacá: PDEA 2020-2023 emitido por la Secretaría de Agricultura de Boyacá, en donde se indica el apoyo de la Agencia de Desarrollo Rural en su formulación. 
Mediante la ordenanza No. 08 del 12 de junio de 2020. 
5.	Caldas: PDEA 2020-2023 emitido por la Gobernación de Caldas, en donde se indica el apoyo de la Agencia de Desarrollo Rural en su formulación. 
Mediante la ordenanza No. 882 del 21 de agosto de 2020. 
6.	Casanare: PDEA 2020-2023 emitido por la Gobernación de Casanare, en donde se indica el apoyo de la Agencia de Desarrollo Rural en su formulación. 
Mediante la ordenanza No. 002 del 30 de mayo de 2020. 
7.	Nariño: PDEA 2020-2023 emitido por la Secretaria de Agricultura y Desarrollo Rural de la Gobernación de Nariño, en donde se indica el apoyo de la Agencia de Desarrollo Rural en su formulación. 
Mediante la ordenanza No. 014 del 30 de julio de 2020. 
8.	Quindío: PDEA 2020-2023 emitido por la Secretaria de Agricultura y Desarrollo Rural de la Gobernación de Quindío, en donde se indica el apoyo de la Agencia de Desarrollo Rural en su formulación. 
Mediante la ordenanza No. 011 del 21 de agosto de 2020. 
9.	Risaralda: PDEA 2020-2023 emitido por la Secretaria de Desarrollo Agropecuario, en donde se indica el apoyo de la Agencia de Desarrollo Rural en su formulación.
Mediante la ordenanza No. 006 del 19 de marzo de 2020.
10.	San Andrés: PDEA 2020-2023 emitido por la Gobernación Departamental del Archipiélago San Andrés Providencia y Santa Catalina, en donde se indica el apoyo de la Agencia de Desarrollo Rural en su formulación. 
Mediante la ordenanza No. 004 del 16 de julio de 2020 
11.	Santander: PDEA 2020-2023 emitido por la Gobernación de Santander, en donde se indica el apoyo de la Agencia de Desarrollo Rural en su formulación. 
Mediante la ordenanza No. 22 del 21 de agosto de 2020. 
12.	Sucre: PDEA 2020-2023 emitido por la Gobernación de Sucre, en donde se indica el apoyo de la Agencia de Desarrollo Rural en su formulación. 
Mediante la ordenanza No. 021 del 16 de julio de 2020. 
13.	Vichada: PDEA 2020-2023 emitido por la Gobernación de Vichada, en donde se indica el apoyo de la Agencia de Desarrollo Rural en su formulación. 
Mediante la ordenanza No. 09 del 28 de julio de 2020. 
14.	Cauca: PDEA 2020-2023 emitido por la Gobernación del Departamento del Cauca, en donde se indica el apoyo de la Agencia de Desarrollo Rural en su formulación. 
Mediante la ordenanza No. 030 del 8 de junio de 2020. 
15.	Cesar: PDEA 2020-2023 emitido por la Gobernación del Cesar, en donde se indica el apoyo de la Agencia de Desarrollo Rural en su formulación. 
Mediante la ordenanza No. 030 del 8 de junio de 2020. 
16.	Atlántico: PDEA 2020-2023 emitido por la Gobernación del Atlántico, en donde se indica el apoyo de la Agencia de Desarrollo Rural en su formulación. 
Mediante la ordenanza No. 000495 de 2020.
17.	Huila: PDEA 2020-2023 emitido por la Gobernación del Huila, en donde se indica el apoyo de la Agencia de Desarrollo Rural en su formulación. 
Mediante la ordenanza No. 0027 de 2020.
18.	Meta: PDEA 2020-2023 emitido por la Gobernación del Meta, en donde se indica el apoyo de la Agencia de Desarrollo Rural en su formulación. 
Mediante la ordenanza No. 1080 de 2020.
19.	Norte de Santander: PDEA 2020-2023 emitido por la Gobernación de Norte de Santander, en donde se indica el apoyo de la Agencia de Desarrollo Rural en su formulación. 
Mediante la ordenanza No. 0007 del 21 de agosto de 2020.
20.	Putumayo: PDEA 2020-2023 emitido por la Gobernación de Putumayo, en donde se indica el apoyo de la Agencia de Desarrollo Rural en su formulación. 
Mediante la ordenanza No. 806 del 30 de septiembre de 2020.
21.	Córdoba: PDEA 2020-2023 emitido por la Gobernación de Córdoba, en donde se indica el apoyo de la Agencia de Desarrollo Rural en su formulación. 
Mediante la ordenanza No. 020 del 27 de octubre de 2020.
22.	Antioquia: PDEA 2020-2023 emitido por la Gobernación de Antioquia, en donde se indica el apoyo de la Agencia de Desarrollo Rural en su formulación. 
Mediante la ordenanza No. 020 del 26 de noviembre de 2020.
23.	Cundinamarca: PDEA 2020-2023 emitido por la Gobernación de Cundinamarca, en donde se indica el apoyo de la Agencia de Desarrollo Rural en su formulación. 
Mediante la ordenanza No. 028 del 11 de noviembre de 2020.
24.	Tolima: PDEA 2020-2023 emitido por la Gobernación del Tolima, en donde se indica el apoyo de la Agencia de Desarrollo Rural en su formulación. 
Mediante la ordenanza No. 0037 del 2 de diciembre de 2020.
25.	Valle del Cauca: PDEA 2020-2023 emitido por la Gobernación del Valle del Cauca, en donde se indica el apoyo de la Agencia de Desarrollo Rural en su formulación. 
Mediante la ordenanza No. 553 del 17 de diciembre de 2020.
26.	Arauca: PDEA 2020-2023 emitido por la Secretaria de Desarrollo Agropecuario y Sostenible del Valle del Cauca, en donde se indica el apoyo de la Agencia de Desarrollo Rural en su formulación. 
Mediante la ordenanza No. 41 del 14 de diciembre de 2020.
27.	Caquetá: PDEA 2020-2023 emitido por la Gobernación de Caquetá, en donde se indica el apoyo de la Agencia de Desarrollo Rural en su formulación. 
Mediante la ordenanza No. 014 del 26 de noviembre de 2020.
28.	Chocó: PDEA 2020-2023 emitido por la Gobernación del Chocó, en donde se indica el apoyo de la Agencia de Desarrollo Rural en su formulación. 
Mediante la ordenanza No. 086 del 28 de diciembre de 2020.
29.	La Guajira: PDEA 2020-2023 emitido por la Gobernación de La Guajira, en donde se indica el apoyo de la Agencia de Desarrollo Rural en su formulación. 
Mediante la ordenanza No. 528 del 2021.
30.	Guaviare: PDEA 2020-2023 emitido por la Gobernación del Guaviare, en donde se indica el apoyo de la Agencia de Desarrollo Rural en su formulación. 
Mediante la ordenanza No. 424 del 17 de diciembre de 2020.
31.	Amazonas: PDEA 2020-2023 emitido por la Asamblea Departamental del Amazonas, en donde se indica el apoyo de la Agencia de Desarrollo Rural en su formulación. 
Mediante la ordenanza No. 030 del 28 de julio de 2021.
32.	Vaupés: PDEA 2020-2023 emitido por la Gobernación del Vaupés, en donde se indica el apoyo de la Agencia de Desarrollo Rural en su formulación. 
Mediante la ordenanza No. 014 del 17 de noviembre de 2021.
Teniendo en cuenta lo anterior y lo establecido en la Ley 1876 del 2017. Artículo 29 Parágrafo 5°:</t>
    </r>
    <r>
      <rPr>
        <i/>
        <sz val="12"/>
        <color theme="1"/>
        <rFont val="Arial"/>
        <family val="2"/>
      </rPr>
      <t xml:space="preserve"> La Agencia de Desarrollo Rural, a través de sus Unidades Técnicas Territoriales, </t>
    </r>
    <r>
      <rPr>
        <i/>
        <u/>
        <sz val="12"/>
        <color theme="1"/>
        <rFont val="Arial"/>
        <family val="2"/>
      </rPr>
      <t>adelantará un acompañamiento técnico a las Secretarías de Agricultura Departamentales en su tarea de planificación, seguimiento y evaluación del servicio</t>
    </r>
    <r>
      <rPr>
        <i/>
        <sz val="12"/>
        <color theme="1"/>
        <rFont val="Arial"/>
        <family val="2"/>
      </rPr>
      <t xml:space="preserve">. </t>
    </r>
    <r>
      <rPr>
        <sz val="12"/>
        <color theme="1"/>
        <rFont val="Arial"/>
        <family val="2"/>
      </rPr>
      <t xml:space="preserve">
Si bien las metas propuestas para el cumplimiento del Plan de Mejoramiento planteado eran: 
•	Un (1) formato plan/cronograma aprobado y socializado en el sistema Integrado De Gestión.
•	Dos (2) talleres desarrollados de la siguiente manera: un (1) taller en la DAT y un (1) taller con las UTT.
•	Una (1) lista de chequeo de validación con los requisitos mínimos para la formulación del PDEA, establecidos en la Ley 1876 de 2017 y la Resolución 407 de 2018. Un (1) formato de revisión al documento borrador del PDEA.
Estas se encuentran encaminadas a la construcción de los PDEA, de acuerdo con la normativa anterior y teniendo en cuenta la mención en cada una de los PDEA del acompañamiento de la Agencia de Desarrollo Rural en su formulación, la Oficina de Control Interno resaltar que dichos PDEA ya se encuentran en ejecución e incluso algunos están en su etapa final en lo que respecta a la ejecución contractual, pues fueron constituidos con vigencia 2020 – 2023, de acuerdo con esto se puede determinar que dichas ordenanzas fueron efectivas y contribuyeron con el desarrollo regional. 
Conforme a lo anterior la Oficina de Control Interno da por </t>
    </r>
    <r>
      <rPr>
        <b/>
        <sz val="12"/>
        <color theme="1"/>
        <rFont val="Arial"/>
        <family val="2"/>
      </rPr>
      <t>cerrado el hallazgo</t>
    </r>
    <r>
      <rPr>
        <sz val="12"/>
        <color theme="1"/>
        <rFont val="Arial"/>
        <family val="2"/>
      </rPr>
      <t>.</t>
    </r>
  </si>
  <si>
    <t>Falta de experticia en la operatividad del acompañamiento a los departamentos</t>
  </si>
  <si>
    <t>2. Transferir el conocimiento de las lecciones aprendidas a partir de la experiencia obtenida en la formulación de los Planes Departamentales iniciales, a través del diseño de una metodología participativa,   para la Dirección De Asistencia Técnica y Las UTT</t>
  </si>
  <si>
    <t>Dos (2) talleres desarrollados de la siguiente manera: un (1) taller en la DAT y un (1) taller con las UTT.</t>
  </si>
  <si>
    <t>Líder de la Dirección de Asistencia Técnica 
Gestor T1</t>
  </si>
  <si>
    <r>
      <rPr>
        <b/>
        <sz val="12"/>
        <color theme="1"/>
        <rFont val="Arial"/>
        <family val="2"/>
      </rPr>
      <t xml:space="preserve">Seguimiento 27 de mayo de 2022: </t>
    </r>
    <r>
      <rPr>
        <sz val="12"/>
        <color theme="1"/>
        <rFont val="Arial"/>
        <family val="2"/>
      </rPr>
      <t xml:space="preserve">
Se remiten 32 PDEA y sus respectivas ordenanzas aprobados para el cuatrenio, producto del acompañamiento a la formulacion por parte de los profesionales de la DAT.
</t>
    </r>
    <r>
      <rPr>
        <b/>
        <sz val="12"/>
        <color theme="1"/>
        <rFont val="Arial"/>
        <family val="2"/>
      </rPr>
      <t xml:space="preserve">Seguimiento 13 de junio de 2023:
</t>
    </r>
    <r>
      <rPr>
        <sz val="12"/>
        <color theme="1"/>
        <rFont val="Arial"/>
        <family val="2"/>
      </rPr>
      <t xml:space="preserve">No se evidencia la realización de dos (2) talleres, sin embargo, esta acción y meta esta encaminada a la construcción de los PDEA, los cuales ya fueron construidos y se encuentran en ejecución como se señala en las observaciones OCI. </t>
    </r>
  </si>
  <si>
    <t>Falta de homogeneidad en el acompañamiento realizado por la Entidad a cada Departamento.</t>
  </si>
  <si>
    <t>3. Diseñar e implementar instrumentos de validación y seguimiento a las Unidades Técnicas Territoriales, donde se evidencie el cumplimiento de los requisitos mínimos para la formulación del PDEA, establecidos en la Ley 1876 de 2017 y la Resolución 407 de 2018.</t>
  </si>
  <si>
    <t xml:space="preserve">Una (1) lista de chequeo de validación con los requisitos mínimos para la formulación del PDEA, establecidos en la Ley 1876 de 2017 y la Resolución 407 de 2018.
Un (1) formato de revisión al documento borrador del PDEA.
</t>
  </si>
  <si>
    <r>
      <rPr>
        <b/>
        <sz val="12"/>
        <color theme="1"/>
        <rFont val="Arial"/>
        <family val="2"/>
      </rPr>
      <t xml:space="preserve">Seguimiento 27 de mayo de 2022: </t>
    </r>
    <r>
      <rPr>
        <sz val="12"/>
        <color theme="1"/>
        <rFont val="Arial"/>
        <family val="2"/>
      </rPr>
      <t xml:space="preserve">
Se remiten 32 PDEA y sus respectivas ordenanzas aprobados para el cuatrenio, producto del acompañamiento a la formulacion por parte de los profesionales de la DAT.
</t>
    </r>
    <r>
      <rPr>
        <b/>
        <sz val="12"/>
        <color theme="1"/>
        <rFont val="Arial"/>
        <family val="2"/>
      </rPr>
      <t xml:space="preserve">Seguimiento 13 de junio de 2023:
</t>
    </r>
    <r>
      <rPr>
        <sz val="12"/>
        <color theme="1"/>
        <rFont val="Arial"/>
        <family val="2"/>
      </rPr>
      <t xml:space="preserve">No se evidencia una lista de chequeo ni  el formato de revisión al documento borrador del PDEA, sin embargo, esta acción esta encaminada a la construcción de los PDEA, los cuales ya fueron construidos y se encuentran en ejecución como se señala en las observaciones OCI. </t>
    </r>
  </si>
  <si>
    <t>Incumplimiento en la atención de las Peticiones, Quejas, Reclamos, Sugerencias y Denuncias – PQRSD.</t>
  </si>
  <si>
    <t>Ausencia de controles para la gestión de las Peticiones, Quejas, Reclamos, Sugerencias y Denuncias (PQRSD).</t>
  </si>
  <si>
    <t>1. Delegar  un responsable al interior de la dependencia, que realizará seguimiento periódico a la gestión de PQRSD, de acuerdo con lo establecido en el artículo séptimo de la Resolución 0983 de 2017.</t>
  </si>
  <si>
    <t>Un (1) Acto administrativo para delegar en un servidor, el control del seguimiento a las respuestas de las PQRSD de la Dirección de Asistencia Técnica.</t>
  </si>
  <si>
    <t>Vicepresidente de Integración Productiva VIP
Líder Dirección de Asistencia Técnica DAT 
Servidor público delegado en la Dirección de Asistencia Técnica</t>
  </si>
  <si>
    <r>
      <rPr>
        <b/>
        <sz val="12"/>
        <color theme="1"/>
        <rFont val="Arial"/>
        <family val="2"/>
      </rPr>
      <t>Seguimiento 27 de mayo de 2022:</t>
    </r>
    <r>
      <rPr>
        <sz val="12"/>
        <color theme="1"/>
        <rFont val="Arial"/>
        <family val="2"/>
      </rPr>
      <t xml:space="preserve"> 
Por parte de los responsables del proceso informan "</t>
    </r>
    <r>
      <rPr>
        <i/>
        <sz val="12"/>
        <color theme="1"/>
        <rFont val="Arial"/>
        <family val="2"/>
      </rPr>
      <t xml:space="preserve">por terminación de la planta temporal, desde la DAT se vio la necesidad de contratar un profesional con el perfil requerido y que dentro de sus obligaciones contractuales estuviese el seguimiento a las PQRSD de la DAT, radicas y remitidas mediante el sistema documental ORFEO, se adjuntan contratos vigencia 2021 y 2022 para validación". 
</t>
    </r>
    <r>
      <rPr>
        <b/>
        <sz val="12"/>
        <color theme="1"/>
        <rFont val="Arial"/>
        <family val="2"/>
      </rPr>
      <t xml:space="preserve">Seguimiento 13 de junio de 2023: </t>
    </r>
    <r>
      <rPr>
        <sz val="12"/>
        <color theme="1"/>
        <rFont val="Arial"/>
        <family val="2"/>
      </rPr>
      <t xml:space="preserve">
Teniendo en cuenta la necesidad de acompañamiento en las PQRSD, el área remite: 
1. Para el año 2021: el contrato No. 8402021 con la funcionaria Leidy Tatiana Osorio Montenegro, quien en sus obligaciones contempla: </t>
    </r>
    <r>
      <rPr>
        <i/>
        <sz val="12"/>
        <color theme="1"/>
        <rFont val="Arial"/>
        <family val="2"/>
      </rPr>
      <t xml:space="preserve">"Realizar la clasificación, asignación y seguimiento de peticiones y trámites que llegan a través de ORFEO a fin de atender las peticiones, quejas o reclamos a cargo de la Dirección de Asistencia Técnica a fin de que sean contestadas oportunamente."
</t>
    </r>
    <r>
      <rPr>
        <sz val="12"/>
        <color theme="1"/>
        <rFont val="Arial"/>
        <family val="2"/>
      </rPr>
      <t xml:space="preserve">2. Para el año 2022: el contrato No. 4532022  con la funcionaria Leidy Tatiana Osorio Montenegro, quien en sus obligaciones contempla: </t>
    </r>
    <r>
      <rPr>
        <i/>
        <sz val="12"/>
        <color theme="1"/>
        <rFont val="Arial"/>
        <family val="2"/>
      </rPr>
      <t xml:space="preserve">"Apoyar en la clasificación, asignación y seguimiento de peticiones y demás trámites ingresados a través de ORFEO y a su vez elaborar los informes periódicos acerca de su estado a las solicitudes, peticiones, requerimientos ingresadas al Orfeo de la Dirección de Asistencia Técnica, haciendo control de peticiones, tiendo un tablero de control para evitarvencimientos."
</t>
    </r>
    <r>
      <rPr>
        <sz val="12"/>
        <color theme="1"/>
        <rFont val="Arial"/>
        <family val="2"/>
      </rPr>
      <t xml:space="preserve">3. Para el año 2023: el contrato No. 6122023 con la funcionaria Leidy Tatiana Osorio Montenegro, quien en sus obligaciones contempla: </t>
    </r>
    <r>
      <rPr>
        <i/>
        <sz val="12"/>
        <color theme="1"/>
        <rFont val="Arial"/>
        <family val="2"/>
      </rPr>
      <t>"Apoyar a la Dirección de Asistencia Técnica en la clasificación y seguimiento de trámites ingresados a través de ORFEO y los estados de respuesta de estos que se encuentren a cargo de esta dirección."</t>
    </r>
  </si>
  <si>
    <r>
      <t xml:space="preserve">Una vez revisada la evidencia suministrada, la Oficina de Control Interno considera que se cumplió con la acción de mejoramiento establecida, con algunas situaciones de desviación observadas por esta Oficina,  y por lo tanto considera procedente dar por ejecutadas las acciones.
Si bien la Oficina de Control Interno observó que se maneja un control frente a la atención de PQRSD, no se evidencia el cumplimiento de la acción, en lo concerniente a la trazabilizada en la atencion y la misma no esta generando impactos positivos, por el cual se sugiere la ampliación de datos en la matriz de seguimiento (tales como la inclusión de una columna relacionando la fecha de vencimiento, fecha de respuesta, fecha para emitir alerta, etc) que permitan generar control oportuno frente a los plazos para atender las diferentes PQRSD evitando extemporaneidad, sumado a los tiempos que se requieren para que el documento sea firmado por el Vicepresidente.
Teniendo en cuenta el fundamento del presente hallazgo y partiendo de los soportes remitidos para dar cumplimiento a las dos (2) acciones propuestas  y cuyo avance se encuentra ubicado en la columna avance cualitativo, la Oficina de Control Interno, con el fin de validar la efectividad de las acciones ejecutadas para la no repetición de eventos que pudiesen perjudicar la imagen de la Agencia de Desarrollo Rural por las respuestas de PQRSD se realizaron las siguientes validaciones: 
•	Verificación en los informes semestrales de Atención al Ciudadano y Gestión de Peticiones, Quejas, Reclamos, Sugerencias y Denuncias (PQRSD) emitidos por parte de la Oficina de Control Interno obteniendo que: 
a)	Informe OCI-2020-003 (II semestre de 2019): Se evidencia que una (1) PQRSD referente a temas de EPSEA no recibió respuesta de fondo
b)	Informe OCI-2020-019 (I semestre de 2020): No se evidenciaron hallazgos relacionados con EPSEA o con la Dirección de Asistencia Técnica.
c)	Informe OCI-2021-002 (II semestre de 2020): No se evidenciaron hallazgos relacionados con EPSEA o con la Dirección de Asistencia Técnica.
d)	Informe OCI-2021-019 (I semestre de 2021): No se evidenciaron hallazgos relacionados con EPSEA o con la Dirección de Asistencia Técnica.
e)	Informe OCI-2022-003 (II semestre de 2021): No se evidenciaron hallazgos relacionados con EPSEA o con la Dirección de Asistencia Técnica.
f)	Informe OCI-2022-017 (I semestre de 2022): No se evidenciaron hallazgos relacionados con EPSEA o con la Dirección de Asistencia Técnica.
g)	Informe OCI-2023-005 (II semestre de 2022): Se evidencia que dos (2) PQRSD referentes a temas de EPSEA no recibieron respuesta de fondo
</t>
    </r>
    <r>
      <rPr>
        <sz val="12"/>
        <rFont val="Arial"/>
        <family val="2"/>
      </rPr>
      <t xml:space="preserve">
•	Selección de muestra aleatoria de tres (3) PQRSD (20236000043081, 20236100013001, 20236100001711)  relacionadas en la base de seguimiento remitida por la Dirección de Asistencia Técnica de enero a mayo del 2023, las cuales fueron buscadas en el Aplicativo ORFEO y de las cuales se concluyó que: 
De dos (2) radicados no se evidencia respuesta a la fecha, y estos ya se encuentran vencidos, es decir superaron los 15 días hábiles de respuesta establecidos procedimentalmente.
Un (1) radicado fue contestado en tiempo extemporáneo, es decir por fuera de los 15 días hábiles establecidos procedimentalmente. 
</t>
    </r>
    <r>
      <rPr>
        <sz val="12"/>
        <color theme="1"/>
        <rFont val="Arial"/>
        <family val="2"/>
      </rPr>
      <t xml:space="preserve">
Teniendo en cuenta los procedimientos anteriormente relacionados y ejecutados, la Oficina de Control Interno puede determinar que, si bien las acciones fueron cumplidas por parte del área, estas no fueron efectivas, por lo cual  se sugiere validar la eficiencia de los controles establecidos y reformular el plan de mejoramiento o reforzar los controles existentes, con el fin de mitigar el riesgo de que la situación se repita. 
Finalmente, y teniendo en cuenta que mediante el informe OCI-2024-023 se notificará nuevamente esta situación esta Oficina considera pertinente dar por CERRADO el prresente hallazgo y realizar seguimiento mediante el hallazgo más reciente. 
</t>
    </r>
  </si>
  <si>
    <t>2. Realizar la verificación semanal de la gestión del trámite por parte del servidor público designado en la Dirección de Asistencia Técnica, para dar respuesta oportuna a la PQRSD y generar la alerta si no se observa la notificación de la respuesta al peticionario.</t>
  </si>
  <si>
    <t>Un (1) archivo de control en Excel  donde se lleva la trazabilidad en la atención a la PQRSD.</t>
  </si>
  <si>
    <t xml:space="preserve">Vicepresidente de Integración Productiva VIP
Líder Dirección de Asistencia Técnica DAT 
Servidor público delegado en la Dirección de Asistencia Técnica
</t>
  </si>
  <si>
    <r>
      <rPr>
        <b/>
        <sz val="12"/>
        <color theme="1"/>
        <rFont val="Arial"/>
        <family val="2"/>
      </rPr>
      <t xml:space="preserve">Seguimiento  27 de mayo de 2022: </t>
    </r>
    <r>
      <rPr>
        <sz val="12"/>
        <color theme="1"/>
        <rFont val="Arial"/>
        <family val="2"/>
      </rPr>
      <t xml:space="preserve">
La DTA  adjuntan soportes de los correos de seguimientos a PQRSD de las vigencias 2018, 2019, 2020, 2021 y 2022. Y adjuntan cuadros en Excel de seguimiento a las PQRSD de la DAT.
</t>
    </r>
    <r>
      <rPr>
        <b/>
        <sz val="12"/>
        <color theme="1"/>
        <rFont val="Arial"/>
        <family val="2"/>
      </rPr>
      <t xml:space="preserve">Seguimiento  13 de junio de 2023:
</t>
    </r>
    <r>
      <rPr>
        <sz val="12"/>
        <color theme="1"/>
        <rFont val="Arial"/>
        <family val="2"/>
      </rPr>
      <t>Teniendo en cuenta la acción y meta propuesta el área remite 11 seguimientos del 13 de mazo de 2023 realizados por parte del área con el fin de alimentar la base  de control y seguimiento, de este modo se remite la base de PQRSD del área de enero a mayo de 2023.
Sin embargo, se evidencia que todos los seguimientos son del 13 de marzo de 2023, incumpliendo la acción en la cual se indica que se debe realizar semanalmente, de igual manera estos seguimientos no fueron realizados por la funcionaria designada para esto.</t>
    </r>
  </si>
  <si>
    <t xml:space="preserve">Fortalecimiento a la Prestación del Servicio Público de Extensión Agropecuaria. </t>
  </si>
  <si>
    <t xml:space="preserve">Incumplimiento a las metas periódicas del Plan de Acción Institucional y falta de evidencias de los avances reportados. </t>
  </si>
  <si>
    <t>Ausencia de análisis de la coherencia y/o consistencia de la información registrada en las diferentes bases de datos o fuentes de información</t>
  </si>
  <si>
    <t>Designar un profesional al interior de la Dirección de Asistencia Técnica para el análisis, consolidación, generación de alertas y seguimiento al Plan de Acción Institucional.</t>
  </si>
  <si>
    <t xml:space="preserve"> Correos de seguimiento al plan de acción institucional.</t>
  </si>
  <si>
    <t>Vicepresidente de Integración Productiva
Líder y profesionales de la Dirección de Asistencia Técnica</t>
  </si>
  <si>
    <t>27/06/2023
5/11/2024</t>
  </si>
  <si>
    <t>Tania Peralta Bermúdez
Tania Peralta Bermúdez</t>
  </si>
  <si>
    <r>
      <t xml:space="preserve">Mediante el memorando 20233100032673 dirigido a la Oficina de Control Interno se dio cambio a las acciones del hallazgo N°5 obteniendo que: 
No se han remitido soportes sobre el avance de esta acción la cual se encuentra en términos de cumplimiento. 
</t>
    </r>
    <r>
      <rPr>
        <b/>
        <sz val="12"/>
        <rFont val="Arial"/>
        <family val="2"/>
      </rPr>
      <t xml:space="preserve">Seguimiento 5 de noviembre de 2024: 
</t>
    </r>
    <r>
      <rPr>
        <sz val="12"/>
        <rFont val="Arial"/>
        <family val="2"/>
      </rPr>
      <t xml:space="preserve">Para el cumplimiento de la presente acción, la Dirección de Asistencia Técnica remitió a esta Oficina los siguientes soportes: 
- Correo electrónico del 29 de abril de 2024 con asunto </t>
    </r>
    <r>
      <rPr>
        <i/>
        <sz val="12"/>
        <rFont val="Arial"/>
        <family val="2"/>
      </rPr>
      <t xml:space="preserve">"Reporte de metas y avances cuantitativos y cualitativos del mes de abril de la DAT"
</t>
    </r>
    <r>
      <rPr>
        <sz val="12"/>
        <rFont val="Arial"/>
        <family val="2"/>
      </rPr>
      <t xml:space="preserve">-Correo electrónico del 5 de marzo de 2024 con asunto </t>
    </r>
    <r>
      <rPr>
        <i/>
        <sz val="12"/>
        <rFont val="Arial"/>
        <family val="2"/>
      </rPr>
      <t xml:space="preserve">"Reporte de avance de metas y actividades enero-febrero 2024"
</t>
    </r>
    <r>
      <rPr>
        <sz val="12"/>
        <rFont val="Arial"/>
        <family val="2"/>
      </rPr>
      <t xml:space="preserve">-Correo electrónico del 30 de julio de 2024 con asunto </t>
    </r>
    <r>
      <rPr>
        <i/>
        <sz val="12"/>
        <rFont val="Arial"/>
        <family val="2"/>
      </rPr>
      <t>"Reporte de metas y avances mes de julio"</t>
    </r>
    <r>
      <rPr>
        <sz val="12"/>
        <rFont val="Arial"/>
        <family val="2"/>
      </rPr>
      <t xml:space="preserve">
-Correo electrónico del 26 de junio de 2024 con asunto </t>
    </r>
    <r>
      <rPr>
        <i/>
        <sz val="12"/>
        <rFont val="Arial"/>
        <family val="2"/>
      </rPr>
      <t xml:space="preserve">"Reporte de metas y avances mes de junio"
</t>
    </r>
    <r>
      <rPr>
        <sz val="12"/>
        <rFont val="Arial"/>
        <family val="2"/>
      </rPr>
      <t xml:space="preserve">-Correo electrónico del 26 de agosto de 2024 con asunto </t>
    </r>
    <r>
      <rPr>
        <i/>
        <sz val="12"/>
        <rFont val="Arial"/>
        <family val="2"/>
      </rPr>
      <t xml:space="preserve">"Reporte de mestas y avances mes de agosto"
</t>
    </r>
    <r>
      <rPr>
        <sz val="12"/>
        <rFont val="Arial"/>
        <family val="2"/>
      </rPr>
      <t xml:space="preserve">-Correo electrónico del 31 de mayo de 2024 con asunto </t>
    </r>
    <r>
      <rPr>
        <i/>
        <sz val="12"/>
        <rFont val="Arial"/>
        <family val="2"/>
      </rPr>
      <t xml:space="preserve">"Reporte de metas y avances de la Dirección al 31 de mayo de 2024" </t>
    </r>
    <r>
      <rPr>
        <sz val="12"/>
        <rFont val="Arial"/>
        <family val="2"/>
      </rPr>
      <t xml:space="preserve">
-Correo eletrónico del 8 de abril de 2024 con asunto </t>
    </r>
    <r>
      <rPr>
        <i/>
        <sz val="12"/>
        <rFont val="Arial"/>
        <family val="2"/>
      </rPr>
      <t xml:space="preserve">"Reporte de avance de cumplimiento de metas y compromisos I trimestre de 2024"
</t>
    </r>
    <r>
      <rPr>
        <sz val="12"/>
        <rFont val="Arial"/>
        <family val="2"/>
      </rPr>
      <t xml:space="preserve">-Correo electrónico del 26 de septiembre de 2024 </t>
    </r>
    <r>
      <rPr>
        <i/>
        <sz val="12"/>
        <rFont val="Arial"/>
        <family val="2"/>
      </rPr>
      <t xml:space="preserve">"Reporte de metas y avances mes de  septiembre" </t>
    </r>
    <r>
      <rPr>
        <sz val="12"/>
        <rFont val="Arial"/>
        <family val="2"/>
      </rPr>
      <t xml:space="preserve">
Teniendo en cuenta la acción y meta propuesta para el cumplimiento de esta acción, la Oficina de Control Interno determina que esta fue cumplida en un 100%. </t>
    </r>
  </si>
  <si>
    <r>
      <rPr>
        <b/>
        <sz val="12"/>
        <rFont val="Arial"/>
        <family val="2"/>
      </rPr>
      <t xml:space="preserve">Nota: </t>
    </r>
    <r>
      <rPr>
        <u/>
        <sz val="12"/>
        <rFont val="Arial"/>
        <family val="2"/>
      </rPr>
      <t xml:space="preserve">Mediante el memorando 20233100032673 la Dirección de asistencia Técnica solicitó modificación al presente plan de mejoramiento.
</t>
    </r>
    <r>
      <rPr>
        <sz val="12"/>
        <rFont val="Arial"/>
        <family val="2"/>
      </rPr>
      <t xml:space="preserve">
Teniendo en cuenta la validación de la Oficina de Control Interno en la cual se revisó como parte de la prueba de Efectividad el informe OCI-2023-003 Evaluación de la Gestión Institucional por Dependencias a 31 de diciembre de 2022, en el cual a la Dirección se le atribuyen dos (2) cumplimientos por debajo del 100%. 
Esto demostró que las acciones que venían siendo implementadas para mitigar el riesgo de que dicha situación se repita estaban siendo inefectivas, por ende, la Dirección decide realizar la reformulación del Plan de mejoramiento por medio del memorando 20233100032673 en el cual se proponen acciones para cumplir en el transcurso del año 2023 y de esta manera poder corroborar con el siguiente informe el cargue y cumplimiento del Plan de Acción del año en curso, por ende estas acciones se encontrarán abiertas hasta que se allegue nuevos soportes que validen su cumplimiento y de igual manera su efectividad será medida en el Informe de Evaluación por Dependencias a 31 de diciembre de 2023, el cual estará disponible en 2024.
Finalmente, y teniendo en cuenta que mediante el informe OCI-2024-023 se notificará nuevamente esta situación esta Oficina considera pertinente dar por CERRADO el prresente hallazgo y realizar seguimiento mediante el hallazgo más reciente. 
</t>
    </r>
  </si>
  <si>
    <t>Deficiencias en la planeación y/o establecimiento de indicadores y objetivos del proceso, y sobredimensionamiento de las actividades que se pueden ejecutar.</t>
  </si>
  <si>
    <t>Identificar, junto con los equipos respectivos de la Dirección de Asistencia Técnica, en una matriz en Excel los indicadores del plan de acción que permitan evaluar la coherencia y consistencia de la misión de la dirección, en relación a la prestación del servicio público de extensión agropecuaria. Estos indicadores deben estar alineados con las actividades de cumplimiento y el respaldo de la información.</t>
  </si>
  <si>
    <t>Una (1) matriz en Excel del plan de acción.</t>
  </si>
  <si>
    <t>Mediante el memorando 20233100032673 dirigido a la Oficina de Control Interno se dio cambio a las acciones del hallazgo N°5 obteniendo que: 
Seguimiento 27 de junio de 2023:
De acuerdo con la nueva meta propuestas se remiten los siguientes soportes: 
1. Plan de Acción de Asistencia Técnica Diciembre 2020
2. Plan de Acción de Asistencia Técnica 2021
3. Plan de Acción de Asistencia Técnica 2022</t>
  </si>
  <si>
    <t>Incumplimiento de la Política de Administración del Riesgo adoptada por la Entidad (DE-SIG-002).</t>
  </si>
  <si>
    <t>Vacíos metodológicos en la aplicación de los lineamientos contenidos en la Política de Administración del Riesgo (DE-SIG-002) y en la Guía para la administración del riesgo y el diseño de controles en entidades públicas -Versión 4, por parte de los responsables del proceso auditado.</t>
  </si>
  <si>
    <t>1. Coordinar  mesas de trabajo con la Oficina de Planeación, con el fin de concluir y documentar la identificación de riesgos y definición de controles que le permitan gestionar los eventos o situaciones que puedan entorpecer el normal desarrollo de los objetivos del proceso, además de dar cumplimiento a los lineamientos normativos contenidos, tanto en  la “Política de Administración del Riesgo” de la Entidad (DE-SIG-002) -Versión2, como en la “Guía para la administración del riesgo y el diseño de controles en entidades públicas” –Versión 4, dejando constancia en acta de cada uno de los aspectos trabajados en dichas reuniones.</t>
  </si>
  <si>
    <t>Una (1) mesa de trabajo como mínimo para la construcción de los riesgos y controles del proceso de fortalecimiento  a la prestación del servicio de extensión agropecuaria.</t>
  </si>
  <si>
    <t>Líder de la Dirección de Asistencia Técnica
Equipo Dirección de Asistencia Técnica conformado</t>
  </si>
  <si>
    <t>27/05/2022
14/06/2023</t>
  </si>
  <si>
    <r>
      <rPr>
        <b/>
        <sz val="12"/>
        <color theme="1"/>
        <rFont val="Arial"/>
        <family val="2"/>
      </rPr>
      <t xml:space="preserve">Seguimiento 27 de mayo de 2023:
</t>
    </r>
    <r>
      <rPr>
        <sz val="12"/>
        <color theme="1"/>
        <rFont val="Arial"/>
        <family val="2"/>
      </rPr>
      <t xml:space="preserve">No se suminstraron  soportes de avances
</t>
    </r>
    <r>
      <rPr>
        <b/>
        <sz val="12"/>
        <color theme="1"/>
        <rFont val="Arial"/>
        <family val="2"/>
      </rPr>
      <t>Seguimiento 14 de junio de 2023:</t>
    </r>
    <r>
      <rPr>
        <sz val="12"/>
        <color theme="1"/>
        <rFont val="Arial"/>
        <family val="2"/>
      </rPr>
      <t xml:space="preserve">
De acuerdo con la meta propuesta para el cumplimiento de la acción el 25 de mayo de 2023 el área allegó a la Oficina de Control Interno los siguientes soportes sobre Listas de Asistencia a Mesas de Trabajo: 
1.  Mesa de Trabajo del 13 de octubre de 2022 con objetivo: "Identificar contexto y Riesgos de Corrupción - Extensión Agropecuaria.."  con 4 asistentes, e indican que "Se realiza Etapa contexto estratégico y se identifica 1 riesgo de corrupción, 2 controles y se agenda una segunda sesión. "
2. Mesa de Trabajo del 19 de octubre de 2022 con objetivo: "Identificación de Riesgos de Corrupción" con  3 asistentes, e indican que "Se crea el riesgo de Gestión SPE-16, acción 520 1521 de corrupción.
3. Mesa de Trabajo del 3 de noviembre de 2022  con objetivo "Sesión Mapa de Riesgos Gestión Asitencia Técnica " con dos asistentes, y se indica "Para el Riesgo SPE 16: Se deja 540,541,542 como Acción para abordar riesgos"
4. Mesa de Trabajo del 23 de julio de 2019 con objetivo: "Mesa técnica Reglamento  - Jornada 1-9"</t>
    </r>
  </si>
  <si>
    <r>
      <t xml:space="preserve">Teniendo en cuenta el fundamento del hallazgo presentado en el informe relacionado y partiendo de los soportes remitidos para dar cumplimiento a las dos (2) acciones propuestas y cuyo avance se encuentra ubicado en la columna avance cualitativo, la Oficina de Control Interno ha determinado que las acciones están actualmente cumplidas. 
Ahora bien, con el fin de validar la efectividad de las acciones tomadas para evitar el incumplimiento de la Política de Administración del Riesgo adoptada por la entidad, la Oficina de Control Interno realizó la siguiente validación: 
•	Validación en el último informe de Seguimiento al Plan Anticorrupción y de Atención al Ciudadano (PAAC) / Mapa de Riesgos de Corrupción (MRC), de lo cual se obtuvo: 
</t>
    </r>
    <r>
      <rPr>
        <b/>
        <u/>
        <sz val="12"/>
        <color theme="1"/>
        <rFont val="Arial"/>
        <family val="2"/>
      </rPr>
      <t xml:space="preserve">
Informe OCI-2023-001 (IV trimestre de 2022): </t>
    </r>
    <r>
      <rPr>
        <sz val="12"/>
        <color theme="1"/>
        <rFont val="Arial"/>
        <family val="2"/>
      </rPr>
      <t xml:space="preserve">
En la validación realizada por la OCI se observó que frente al riesgo "Posibilidad de contribuir en la habilitación o no de alguna EPSEA por intereses o dádivas para favorecer a un tercero", asociado al proceso de "Fortalecimiento a la Prestación del Servicio Público de Extensión Agropecuaria", no se determino el uso del poder en su descripción como lo indica la Políitica para la Administración de Riesgos de la ADR, la cual se encuentra alineada a la Guía para la Administración y Gestión de Riesgos del DAFP.
</t>
    </r>
    <r>
      <rPr>
        <b/>
        <u/>
        <sz val="12"/>
        <color theme="1"/>
        <rFont val="Arial"/>
        <family val="2"/>
      </rPr>
      <t xml:space="preserve">Informe OCI-2023-012 (I trimestre de 2023): </t>
    </r>
    <r>
      <rPr>
        <sz val="12"/>
        <color theme="1"/>
        <rFont val="Arial"/>
        <family val="2"/>
      </rPr>
      <t xml:space="preserve">
No obstante lo anterior, en el mismo seguimiento al PAAC y MRC, con corte al 31 de abril de 2023, la Oficina de Control Interno evidenció que el proceso no presentó debilidades en el diseño de los riesgos, y que si bien, se observó que se calificó la solidez de los controles como FUERTES (Calificación de 100), y la OCI en el recalculo obtuvo MODERADO (Calificiación de 95), esta situación obedece a una falta de claridad en la definición de controles DETECTIVOS y PREVENTIVOS, no obstante, dicha situación no impacta el tratamiento de los riesgos definidos por el proceso para 2023, puesto que para los dos (2) riesgos de corrupción existentes se establecieron acciones para abordar riesgos y no hubo novedad con el reporte de avances en el primer seguimiento 2023.
Por lo anterior, la Oficina de Control Interno considera procedente el cierre del hallazgo.</t>
    </r>
    <r>
      <rPr>
        <i/>
        <sz val="12"/>
        <color theme="1"/>
        <rFont val="Arial"/>
        <family val="2"/>
      </rPr>
      <t xml:space="preserve">
</t>
    </r>
  </si>
  <si>
    <t>2. Consolidar un equipo conformado al interior de la Dirección de Asistencia Técnica para el asesoramiento, planeación, verificación, seguimiento y reporte frente al Sistema Integrado de Gestión SIG.</t>
  </si>
  <si>
    <t xml:space="preserve">Emitir un (1) acto administrativo desde la VIP, para delegar las responsabilidades propias del equipo propuesto </t>
  </si>
  <si>
    <t>Vicepresidente de Integración Productiva
Líder de la Dirección de Asistencia Técnica</t>
  </si>
  <si>
    <r>
      <rPr>
        <b/>
        <sz val="12"/>
        <color theme="1"/>
        <rFont val="Arial"/>
        <family val="2"/>
      </rPr>
      <t>Seguimiento 27 de mayo de 2023:</t>
    </r>
    <r>
      <rPr>
        <sz val="12"/>
        <color theme="1"/>
        <rFont val="Arial"/>
        <family val="2"/>
      </rPr>
      <t xml:space="preserve">
Por parte de los responsables del proceso informan"</t>
    </r>
    <r>
      <rPr>
        <i/>
        <sz val="12"/>
        <color theme="1"/>
        <rFont val="Arial"/>
        <family val="2"/>
      </rPr>
      <t xml:space="preserve"> por terminación de la planta temporal, desde la DAT se vio la necesidad de contratar un profesional con el perfil requerido y que dentro de sus obligaciones contractuales estuviese todo el tema de calidad y sistema integrado de gestion de la direccion tecnica, se adjuntan contratos vigencia 2021 y 2022 para validación. 
</t>
    </r>
    <r>
      <rPr>
        <b/>
        <sz val="12"/>
        <color theme="1"/>
        <rFont val="Arial"/>
        <family val="2"/>
      </rPr>
      <t xml:space="preserve">Seguimiento 14 de junio de 2023:
</t>
    </r>
    <r>
      <rPr>
        <sz val="12"/>
        <color theme="1"/>
        <rFont val="Arial"/>
        <family val="2"/>
      </rPr>
      <t xml:space="preserve">Para el cumplimiento de la acción de mejoramiento propuesta el área remite: 
1. Para el año 2020: Contrato 2422020, con objeto: </t>
    </r>
    <r>
      <rPr>
        <i/>
        <sz val="12"/>
        <color theme="1"/>
        <rFont val="Arial"/>
        <family val="2"/>
      </rPr>
      <t xml:space="preserve">"Prestar sus Servicios Profesionales a la Dirección de Asistencia Técnica, en el proceso de planeación, estructuración, implementación, seguimiento y evaluación del Servicio Público de Extensión Agropecuaria; así como la formulación y seguimiento del Proyecto de Inversión y el Plan de Acción de la Dirección"
</t>
    </r>
    <r>
      <rPr>
        <sz val="12"/>
        <color theme="1"/>
        <rFont val="Arial"/>
        <family val="2"/>
      </rPr>
      <t xml:space="preserve">2. Para el año 2021: Contrato 10872021, con objeto: </t>
    </r>
    <r>
      <rPr>
        <i/>
        <sz val="12"/>
        <color theme="1"/>
        <rFont val="Arial"/>
        <family val="2"/>
      </rPr>
      <t xml:space="preserve">"Prestar sus Servicios Profesionales a la Dirección de Asistencia Técnica, en el proceso de planeación, estructuración, implementación, seguimiento y evaluación del Servicio Público de Extensión Agropecuaria; así como la formulación y seguimiento del Proyecto de Inversión y el Plan de Acción de la Dirección"
</t>
    </r>
    <r>
      <rPr>
        <sz val="12"/>
        <color theme="1"/>
        <rFont val="Arial"/>
        <family val="2"/>
      </rPr>
      <t xml:space="preserve">3. Para el año 2022: Contrato 1672022, con objeto: </t>
    </r>
    <r>
      <rPr>
        <i/>
        <sz val="12"/>
        <color theme="1"/>
        <rFont val="Arial"/>
        <family val="2"/>
      </rPr>
      <t xml:space="preserve">" Prestar sus servicios profesionales para el acompañamiento en el seguimiento del modelo integrado de planeación y gestión de calidad y apoyo en el control y seguimiento de los asuntos administrativos a cargo de la Dirección de Asistencia Técnica."
</t>
    </r>
    <r>
      <rPr>
        <sz val="12"/>
        <color theme="1"/>
        <rFont val="Arial"/>
        <family val="2"/>
      </rPr>
      <t xml:space="preserve">4. Para el año 2023: Contratos 3752023 y 3792023, ambos con objeto: </t>
    </r>
    <r>
      <rPr>
        <i/>
        <sz val="12"/>
        <color theme="1"/>
        <rFont val="Arial"/>
        <family val="2"/>
      </rPr>
      <t xml:space="preserve">"Prestar sus servicios profesionales en la direccion de asistencia tecnica para acompañar los tramites administrativos, asi como el apoyo en el area de planeación en los asuntos que corresponden al seguimiento de las metas y reporte de la información relacionada con el proyecto de inversion a cargo de la dirección."
</t>
    </r>
    <r>
      <rPr>
        <sz val="12"/>
        <color theme="1"/>
        <rFont val="Arial"/>
        <family val="2"/>
      </rPr>
      <t xml:space="preserve">Teniendo en cuenta lo anterior se evidencia que se consolidó un equipo conformado al interior de la Dirección para los fines pertinentes. </t>
    </r>
    <r>
      <rPr>
        <b/>
        <i/>
        <sz val="12"/>
        <color theme="1"/>
        <rFont val="Arial"/>
        <family val="2"/>
      </rPr>
      <t xml:space="preserve">
</t>
    </r>
  </si>
  <si>
    <t>AUDITORÍA VIGENCIA 2022 (INFORME OCI-2022-029) Fortalecimiento a la Prestación del Servicio Público de Extensión Agropecuaria.</t>
  </si>
  <si>
    <t>Debilidades en la aplicación procedimental para la habilitación de las entidades prestadoras del servicio de extensión agropecuaria EPSEA</t>
  </si>
  <si>
    <t>§  Alta rotación del recurso humano destinado para la validación y evaluación de la Habilitación de Entidades Prestadoras del Servicio Público de Extensión Agropecuaria, tanto en las UTT como en nivel central, que incide en el desconocimiento de los lineamientos y contenido específico del respectivo proceso.</t>
  </si>
  <si>
    <t>1. Realizar capacitaciones trimestrales al personal de las UTT y de nivel central, designados para el proceso.</t>
  </si>
  <si>
    <t xml:space="preserve">·         4 capacitaciones </t>
  </si>
  <si>
    <t>·         Líder del proceso a nivel central o delegados de las UTT</t>
  </si>
  <si>
    <t>20/06/2023
17/07/2025</t>
  </si>
  <si>
    <t>Tania Peralta Bermúdez
Diana Lissette Castañeda Duran</t>
  </si>
  <si>
    <r>
      <rPr>
        <b/>
        <sz val="12"/>
        <color theme="1"/>
        <rFont val="Arial"/>
        <family val="2"/>
      </rPr>
      <t xml:space="preserve">Seguimiento 20 de junio de 2023:
</t>
    </r>
    <r>
      <rPr>
        <sz val="12"/>
        <color theme="1"/>
        <rFont val="Arial"/>
        <family val="2"/>
      </rPr>
      <t xml:space="preserve">De acuerdo con la meta propuesta de cuatro (4) capacitaciones anuales, el área remite: 
1.  Capacitación del 24 de abril de 2023  "Jornada de Inducción - Proceso de habilitación EPSEA" con 20 asistentes de las diferentes UTT.
2. Capacitación del 25 de abril de 2023  "Jornada de Inducción - Proceso de habilitación EPSEA" con 20 asistentes de las diferentes UTT.
Cabe resaltar que la acción esta diseñada para realizarla en el 2023. 
</t>
    </r>
    <r>
      <rPr>
        <b/>
        <sz val="12"/>
        <color theme="1"/>
        <rFont val="Arial"/>
        <family val="2"/>
      </rPr>
      <t xml:space="preserve">Seguimiento 5 de noviembre de 2024: </t>
    </r>
    <r>
      <rPr>
        <sz val="12"/>
        <color theme="1"/>
        <rFont val="Arial"/>
        <family val="2"/>
      </rPr>
      <t xml:space="preserve">
Para el cumplimiento de la presente acción la Dirección de Asistencia Técnica remitió a esta Oficina: 
-Listado de asistencia y grabación de la Jornada de Capacitación - Procedimiento ¨R-SPE-003 Seguimiento a las EPSEA - Habilitación de EPSEA llevada a cabo el 30 de octubre de 2023.
-Listado de asistencia y grabación de la Capacitación Profesionales UTT - Grupo habilitación EPSEA llevada a cabo el 28 de junio de 2023. 
Teniendo en cuenta la meta establecida para la acción, esta Oficina otorga un cumplimiento del 100% 
</t>
    </r>
    <r>
      <rPr>
        <b/>
        <sz val="12"/>
        <color theme="1"/>
        <rFont val="Arial"/>
        <family val="2"/>
      </rPr>
      <t>Seguimiento julio 2025:</t>
    </r>
    <r>
      <rPr>
        <sz val="12"/>
        <color theme="1"/>
        <rFont val="Arial"/>
        <family val="2"/>
      </rPr>
      <t xml:space="preserve"> Realizando seguimiento la Dirección de Asistencia Técnica remite las siguientes evidencias:
- Captura de pantalla Reunión EPSEA, Mayo 30 de 2025
- Captura de pantalla Reunión Habilitación de EPSEAS: Impulsando campo Colombiano, Junio 05 de 2025
- Captura de pantalla Reunión seguimiento habilitación EPSEA-UTTs, Julio 1 de 2025
- Listado de asistencia reunión Habilitacion EPSEA 2025, Mayo 26 de 2025, 22 participantes
- Listado de asistencia reunión Articular trabajo con las UTTs, Mayo 14 de 2025, 17 participantes
- Listado de asistencia reunión Articilar el trabajo de extensión agropecuario entre nivel central y las UTT 5,6,7,8; 12 participantes.
- Listado de asistencia reunión Articular el trabajo de extensión agropecuaria entre nivel central y las UTT 1,2,3 y 4; 3 participantes 
</t>
    </r>
  </si>
  <si>
    <r>
      <t xml:space="preserve">Seguimiento 20 de junio de 2023:
</t>
    </r>
    <r>
      <rPr>
        <sz val="12"/>
        <rFont val="Arial"/>
        <family val="2"/>
      </rPr>
      <t xml:space="preserve">Teniendo en cuenta que de las cuatro (4) acciones propuestas por la Dirección, una se encuentra ejecutada al 100% y las tres (3) restantes se encuentran en términos de ejecución, pues tienen como fecha de vencimiento el 31 de diciembre de 2023, la Oficina de Control Interno extiende la recomendación de  mantener un control interno preventivo para dar cumplimiento a las mismas con el fin de obtener los soportes correspondientes que permitan validar su cumplimiento, sumado a que se puda visualizar previo al próximo seguimiento, si las actuaciones surtidas han demostrado efectividad alguna frente a la causa del hallazgo o requieren gestiones adicionales. de acuerdo con lo anterior, el hallazgo se mantiene ABIERTO. 
</t>
    </r>
    <r>
      <rPr>
        <b/>
        <sz val="12"/>
        <rFont val="Arial"/>
        <family val="2"/>
      </rPr>
      <t xml:space="preserve">
Seguimiento julio 2025: </t>
    </r>
    <r>
      <rPr>
        <sz val="12"/>
        <rFont val="Arial"/>
        <family val="2"/>
      </rPr>
      <t>Una vez revisado los soportes remitidos para dar cumplimiento a la acción propuestas se presenta el avance cualitativo del 100%, la Oficina de Control Interno ha determinado que las acciones están actualmente cumplidas. 
Ahora bien, con el fin de validar la efectividad de la acción se solicita un expediente para realizar validación.</t>
    </r>
  </si>
  <si>
    <t>§  Desconocimiento y/o inadecuada utilización del Sistema de Gestión Documental ORFEO.</t>
  </si>
  <si>
    <t>2. Realizar una capacitación semestral al personal de las UTT y de nivel central, designados para el proceso.</t>
  </si>
  <si>
    <t>·         2 capacitaciones</t>
  </si>
  <si>
    <t>·         Personal de Gestión Documental</t>
  </si>
  <si>
    <r>
      <rPr>
        <b/>
        <sz val="12"/>
        <color theme="1"/>
        <rFont val="Arial"/>
        <family val="2"/>
      </rPr>
      <t xml:space="preserve">Seguimiento 20 de junio de 2023:
</t>
    </r>
    <r>
      <rPr>
        <sz val="12"/>
        <color theme="1"/>
        <rFont val="Arial"/>
        <family val="2"/>
      </rPr>
      <t xml:space="preserve">A la fecha no se ha remitido soporte que evidencie avances en esta actividad, es importante resaltar que la acción se encuentra en tiempos. 
</t>
    </r>
    <r>
      <rPr>
        <b/>
        <sz val="12"/>
        <color theme="1"/>
        <rFont val="Arial"/>
        <family val="2"/>
      </rPr>
      <t xml:space="preserve">Seguimiento 5 de noviembre de 2024: </t>
    </r>
    <r>
      <rPr>
        <sz val="12"/>
        <color theme="1"/>
        <rFont val="Arial"/>
        <family val="2"/>
      </rPr>
      <t xml:space="preserve">
Para el presente seguimiento la Dirección no remitió soportes para el cumplimiento de la presente acción, por lo que, se determina como incumplida/vencida, teniendo en cuenta su tiempo de ejecución. 
</t>
    </r>
    <r>
      <rPr>
        <b/>
        <sz val="12"/>
        <color theme="1"/>
        <rFont val="Arial"/>
        <family val="2"/>
      </rPr>
      <t xml:space="preserve">Seguimiento julio de 2025: </t>
    </r>
    <r>
      <rPr>
        <sz val="12"/>
        <color theme="1"/>
        <rFont val="Arial"/>
        <family val="2"/>
      </rPr>
      <t xml:space="preserve"> No se remite soporte para la validación de la acción.</t>
    </r>
  </si>
  <si>
    <r>
      <t xml:space="preserve">Seguimiento julio de 2025: </t>
    </r>
    <r>
      <rPr>
        <sz val="12"/>
        <rFont val="Arial"/>
        <family val="2"/>
      </rPr>
      <t xml:space="preserve">Realizando validación no se evidencian soportes de la capacitación de orfeo, por tal razón se sugiere programar la capacitación de Orfeo con el fin de dar cumplimiento a la acción. </t>
    </r>
  </si>
  <si>
    <t>§  Falta de trazabilidad de la información radicada y remitida a las Unidades Técnicas Territoriales – UTT.</t>
  </si>
  <si>
    <t>3. Modificación Del Procedimiento de Habilitación de EPSEA, para generar unos nuevos puntos de control que permitan una mayor trazabilidad y control del proceso.</t>
  </si>
  <si>
    <t>·         Procedimiento Modificado</t>
  </si>
  <si>
    <t>·         Profesionales Dirección de Asistencia Técnica</t>
  </si>
  <si>
    <r>
      <rPr>
        <b/>
        <sz val="12"/>
        <color theme="1"/>
        <rFont val="Arial"/>
        <family val="2"/>
      </rPr>
      <t xml:space="preserve">Seguimiento 20 de junio de 2023:
</t>
    </r>
    <r>
      <rPr>
        <sz val="12"/>
        <color theme="1"/>
        <rFont val="Arial"/>
        <family val="2"/>
      </rPr>
      <t xml:space="preserve">La Dirección remite para este punto remite los siguientes soportes: 
1.Procedimiento "Habilitación de las Entidades Prestadoras del Servicio de Extensión Agropecuaria - EPSEA" Código: PR-SPE-001 actualizado el 27 de marzo de 2023 el cual se encuentra cargado debidamente en el SIG.
Y las siguientes resoluciones: 
1. 0422 de 2019 "Por la cual se reglamenta el artículo 33 de la Ley 1876 de 2017, y se dictan otras disposiciones."
2. 371 de 2020 "Por la cual se modifica parcialmente la Resolución No. 0422 del 5 de julio de 2019"
3. 213 de 2020 "Por la cual se revoca de oficio el paragrafo tercero de los artículos quinto y décimo de la Resolución No. 0422 de 2019"
4. 042 de 2020 "Por la cual se modifica parcialmente la Resolución No 0422 del 5 de julio de 2019"
5. 111 del 2023 "Por la cual se modifica el artículo décimo tercero de la resolución 0422 del 5 de julio de 2019" 
</t>
    </r>
  </si>
  <si>
    <t xml:space="preserve">Seguimiento 20 de junio de 2023:
Teniendo en cuenta que de las cuatro (4) acciones propuestas por la Dirección, una se encuentra ejecutada al 100% y las tres (3) restantes se encuentran en términos de ejecución, pues tienen como fecha de vencimiento el 31 de diciembre de 2023, la Oficina de Control Interno extiende la recomendación de  mantener un control interno preventivo para dar cumplimiento a las mismas con el fin de obtener los soportes correspondientes que permitan validar su cumplimiento, sumado a que se puda visualizar previo al próximo seguimiento, si las actuaciones surtidas han demostrado efectividad alguna frente a la causa del hallazgo o requieren gestiones adicionales. de acuerdo con lo anterior, el hallazgo se mantiene ABIERTO. </t>
  </si>
  <si>
    <t>4. Generar e implementar una herramienta tecnológica, que permita realizar el proceso de habilitación de EPSEA desde su solicitud hasta la resolución de habilitación o archivo de la solicitud en el caso que no cumpla con los requisitos de habilitación, permitiendo de esta manera  llevar un seguimiento y trazabilidad más efectivo y real de cada una de las solicitudes; así como el repositorio de los documentos generados por cada entidad.</t>
  </si>
  <si>
    <t>27/06/2023
17/07/2025</t>
  </si>
  <si>
    <r>
      <t xml:space="preserve">Mediante el memorando </t>
    </r>
    <r>
      <rPr>
        <b/>
        <sz val="12"/>
        <color theme="1"/>
        <rFont val="Arial"/>
        <family val="2"/>
      </rPr>
      <t>20233100032673</t>
    </r>
    <r>
      <rPr>
        <sz val="12"/>
        <color theme="1"/>
        <rFont val="Arial"/>
        <family val="2"/>
      </rPr>
      <t xml:space="preserve"> dirigido a la Oficina de Control Interno se dio cambio a la presente acció obteniendo que: 
</t>
    </r>
    <r>
      <rPr>
        <b/>
        <sz val="12"/>
        <color theme="1"/>
        <rFont val="Arial"/>
        <family val="2"/>
      </rPr>
      <t xml:space="preserve">Seguimiento 27 de junio de 2023: 
</t>
    </r>
    <r>
      <rPr>
        <sz val="12"/>
        <color theme="1"/>
        <rFont val="Arial"/>
        <family val="2"/>
      </rPr>
      <t xml:space="preserve">
De acuerdo con la nueva meta propuesta se remiten los siguientes soportes: 
1. Enlaces de acceso al Aplicativo Habilitación de EPSEAS: 
urlRegistro : 
https://siderpruebas.adr.gov.co/sider/seguridad/#/registrarse 
urlLogin : 
https://siderpruebasxadr.gov.co/sider/seguridad/#/login/ 
urlAplicativo  : 
https://siderpruebas.adr.gov.co/sider/habilitacionEpseas
2. Correos electrónicos con el área de tecnología en el cual se evidencia avaces de la herramienta la cual estaría finalizada terminando el año 2023, por lo que esta acción se encuentra en terminos. 
Cabe resaltar que esta herramienta se esta realizando como parte del fortalecimiento de la Dirección y continúa en construcción, por lo que esta Oficina considera pertinente otorgar un 50% de cumplimiento. 
</t>
    </r>
    <r>
      <rPr>
        <b/>
        <sz val="12"/>
        <color theme="1"/>
        <rFont val="Arial"/>
        <family val="2"/>
      </rPr>
      <t xml:space="preserve">Seguimiento 5 de noviembre de 2024: </t>
    </r>
    <r>
      <rPr>
        <sz val="12"/>
        <color theme="1"/>
        <rFont val="Arial"/>
        <family val="2"/>
      </rPr>
      <t xml:space="preserve">
De acuerdo con el correo electrónico del 22 de octubre de 2024 la Dirección de Asistencia Técnica manifestó "(...) referente a la herramienta para el trámite de "Habilitación de EPSEA", nos permitimos realizar la siguiente precisión; teniendo en cuenta las modificaciones que en este momento se encuentran en revisión de Función Pública a  la modificación propuesta a la resolución 422 de 2019 y que altera el procedimiento actual de habilitación , que tiene por objetivo incluir EPSEAS de base social Campesinas y en consecuencia, puede variar el flujo de asignación para que sea entregada directamente a la DAT la herramienta y la solicitud para su evaluación, estos dos ítems sin definir pueden impactar el desarrollo del aplicativo en caso de estar ya desplegado en producción, por lo tanto una vez no se de claridad sobre estos dos temas no es pertinente continuar con el desarrollo de la herramienta por parte de la Oficina de Tecnología. " 
Por lo que esta Oficina, teniendo en cuenta el analisis de la posibilidad de incumplimiento de la acción sugiere que desde la Dirección se solicite mediante memorando dirigido al Jefe de la Oficina de Control Interno la modificación de la acción, buscando que esta se adecue a la realidad operativa de la Dirección. 
Finalmente, teniendo en cuenta el tiempo de ejecución de esta se determina que esta acción se encuentra incumplida/vencida. 
</t>
    </r>
    <r>
      <rPr>
        <b/>
        <sz val="12"/>
        <color theme="1"/>
        <rFont val="Arial"/>
        <family val="2"/>
      </rPr>
      <t xml:space="preserve">Seguimiento julio 2025:  </t>
    </r>
    <r>
      <rPr>
        <sz val="12"/>
        <color theme="1"/>
        <rFont val="Arial"/>
        <family val="2"/>
      </rPr>
      <t>Realizando revisión se adjunta la suigiuente información:
-Panel de Control Solicitudes de EPSEA</t>
    </r>
  </si>
  <si>
    <r>
      <rPr>
        <b/>
        <sz val="12"/>
        <rFont val="Arial"/>
        <family val="2"/>
      </rPr>
      <t xml:space="preserve">Seguimiento julio 2025:  </t>
    </r>
    <r>
      <rPr>
        <sz val="12"/>
        <rFont val="Arial"/>
        <family val="2"/>
      </rPr>
      <t>Si bien se anexa una base en excel denominada Panel de Control Solicitudes EPSEA, donde se esta llevando un control de las solicitudes recibidas; la oficina de Control Interno no considera que con este documento se puede realizar la trazabilidad  del proceso de habilitación de EPSEA desde su solicitud hasta la resolución de habilitación o archivo de la solicitud ; por tal razón si no se cuenta con una herramienta técnologica, se sugiere la reformulación de la acción.</t>
    </r>
  </si>
  <si>
    <t>Incumplimiento a los lineamientos normativos aplicables sobre el Registro de Usuarios de Extensión Agropecuaria y reporte del seguimiento del Servicio Público de Extensión Agropecuaria</t>
  </si>
  <si>
    <t>1·         La información registrada en la herramienta ODK COLLECT se va a un servidor que no pertenece a la agencia, imposibilitando así su consulta.</t>
  </si>
  <si>
    <t>1.Realización de mesas de trabajo con el Ministerio, con el fin de establecer acuerdos que permitan el intercambio de información de los productores registrados en la base de datos.</t>
  </si>
  <si>
    <t>·         2 Mesas de trabajo</t>
  </si>
  <si>
    <t>·         Líder de la Dirección de Asistencia Técnica y/o responsable registro de usuarios en la dirección.</t>
  </si>
  <si>
    <r>
      <rPr>
        <b/>
        <sz val="12"/>
        <color theme="1"/>
        <rFont val="Arial"/>
        <family val="2"/>
      </rPr>
      <t xml:space="preserve">Seguimiento 20 de junio de 2023:
</t>
    </r>
    <r>
      <rPr>
        <sz val="12"/>
        <color theme="1"/>
        <rFont val="Arial"/>
        <family val="2"/>
      </rPr>
      <t xml:space="preserve">A la fecha no se ha remitido soporte que evidencie avances en esta actividad, es importante resaltar que la acción se encuentra en tiempos. 
</t>
    </r>
    <r>
      <rPr>
        <b/>
        <sz val="12"/>
        <color theme="1"/>
        <rFont val="Arial"/>
        <family val="2"/>
      </rPr>
      <t xml:space="preserve">
Seguimiento 5 de noviembre de 2024: </t>
    </r>
    <r>
      <rPr>
        <sz val="12"/>
        <color theme="1"/>
        <rFont val="Arial"/>
        <family val="2"/>
      </rPr>
      <t xml:space="preserve">
A la fecha no se ha remitido soporte que evidncie avances en esta actividad, teniendo en cuenta que la fecha de implementación de la acción ya venció, la acción cambia a estado Incumplida - vencida, por lo que se recomienda remitir lo antes posible la información que respalde el cumplimiento de esta o se considere replantear las acciones de acuerdo con la realidad operativa de la Dirección. 
</t>
    </r>
    <r>
      <rPr>
        <b/>
        <sz val="12"/>
        <color theme="1"/>
        <rFont val="Arial"/>
        <family val="2"/>
      </rPr>
      <t xml:space="preserve">
Seguimiento julio 2025:</t>
    </r>
    <r>
      <rPr>
        <sz val="12"/>
        <color theme="1"/>
        <rFont val="Arial"/>
        <family val="2"/>
      </rPr>
      <t xml:space="preserve">  Dentro de las evidencias suminstradas a la Oficina de Control interno para el cierre de la acción se anexa lo siguiente:
Anexo 1.  Notas Generales comite ADR-MADR
Anexo 2.  Capacitación Plataforma El campo Innova ADR-UTT 24_06_2025
Anexo 3. Capacitación Plataforma El campo Innova Casanare 13_06_2025
Anexo 4. Capacitación Paltaforma EL campo Innova Guaviare 10_06_2025
Anexo 5. Circular Externa Gobernaciones</t>
    </r>
  </si>
  <si>
    <r>
      <rPr>
        <b/>
        <sz val="12"/>
        <color theme="1"/>
        <rFont val="Arial"/>
        <family val="2"/>
      </rPr>
      <t>Seguimiento 20 de junio de 2023:</t>
    </r>
    <r>
      <rPr>
        <sz val="12"/>
        <color theme="1"/>
        <rFont val="Arial"/>
        <family val="2"/>
      </rPr>
      <t xml:space="preserve">
Teniendo en cuenta que de las cuatro (4) acciones propuestas por la Dirección, una se encuentra ejecutada al 100% y las tres (3) restantes se encuentran en términos de ejecución, pues tienen como fecha de vencimiento el 31 de diciembre de 2023, la Oficina de Control Interno extiende la recomendación de  mantener un control interno preventivo para dar cumplimiento a las mismas con el fin de obtener los soportes correspondientes que permitan validar su cumplimiento, sumado a que se puda visualizar previo al próximo seguimiento, si las actuaciones surtidas han demostrado efectividad alguna frente a la causa del hallazgo o requieren gestiones adicionales. de acuerdo con lo anterior, el hallazgo se mantiene ABIERTO. 
</t>
    </r>
    <r>
      <rPr>
        <b/>
        <sz val="12"/>
        <color theme="1"/>
        <rFont val="Arial"/>
        <family val="2"/>
      </rPr>
      <t>Seguimiento julio 2025: U</t>
    </r>
    <r>
      <rPr>
        <sz val="12"/>
        <color theme="1"/>
        <rFont val="Arial"/>
        <family val="2"/>
      </rPr>
      <t>na vez realizado el seguimiento a los documentos enviados a la oficina de control interno verifica que se a venido realizando capacitaciones sobre la plataforma de Innova con algunas UTTs, sin embargo no cumple con la acción establecida  ya que se requiere verificar el cumplimiento de los lineamientos establecidos para el seguimiento de las Entidades Prestadoras de Servicios de Extensión Agropecuaria EPSEA en la Ley 1876 de 29 de diciembre de 2017 "Por medio de la cual se crea el Sistema Nacional de Innovación Agropecuaria y se dictan otras disposiciones", mediante mesas de trabajo; por tal motivo se sugiere reformular la acción con el fin de dar cumplimiento a la misma.</t>
    </r>
  </si>
  <si>
    <r>
      <t xml:space="preserve">2·         </t>
    </r>
    <r>
      <rPr>
        <sz val="12"/>
        <color theme="1"/>
        <rFont val="Arial"/>
        <family val="2"/>
      </rPr>
      <t>Falta de comunicación y/o coordinación con el MADR de los temas en materia de Extensión Agropecuaria.</t>
    </r>
  </si>
  <si>
    <t>2. Realizar reunión de seguimiento interinstitucionales con el Ministerio ADR y los actores del SNIA.</t>
  </si>
  <si>
    <t>·         Listado de asistencia
.          Memorias de reunión</t>
  </si>
  <si>
    <t>·         Líder de la Dirección de Asistencia Técnica y/o profesional delegado.</t>
  </si>
  <si>
    <r>
      <t xml:space="preserve">Mediante el memorando </t>
    </r>
    <r>
      <rPr>
        <b/>
        <sz val="12"/>
        <color theme="1"/>
        <rFont val="Arial"/>
        <family val="2"/>
      </rPr>
      <t>20233100032673</t>
    </r>
    <r>
      <rPr>
        <sz val="12"/>
        <color theme="1"/>
        <rFont val="Arial"/>
        <family val="2"/>
      </rPr>
      <t xml:space="preserve"> dirigido a la Oficina de Control Interno se dio cambio a la presente acció obteniendo que: 
</t>
    </r>
    <r>
      <rPr>
        <b/>
        <sz val="12"/>
        <color theme="1"/>
        <rFont val="Arial"/>
        <family val="2"/>
      </rPr>
      <t>Seguimiento 27 de junio de 2023:</t>
    </r>
    <r>
      <rPr>
        <sz val="12"/>
        <color theme="1"/>
        <rFont val="Arial"/>
        <family val="2"/>
      </rPr>
      <t xml:space="preserve">
A la fecha no se ha remitido soporte que evidencie avances en esta actividad, es importante resaltar que la acción se encuentra en tiempos. 
</t>
    </r>
    <r>
      <rPr>
        <b/>
        <sz val="12"/>
        <color theme="1"/>
        <rFont val="Arial"/>
        <family val="2"/>
      </rPr>
      <t xml:space="preserve">
Seguimiento 5 de noviembre de 2024: </t>
    </r>
    <r>
      <rPr>
        <sz val="12"/>
        <color theme="1"/>
        <rFont val="Arial"/>
        <family val="2"/>
      </rPr>
      <t xml:space="preserve">
A la fecha no se ha remitido soporte que evidncie avances en esta actividad, teniendo en cuenta que la fecha de implementación de la acción ya venció, la acción cambia a estado Incumplida - vencida, por lo que se recomienda remitir lo antes posible la información que respalde el cumplimiento de esta o se considere replantear las acciones de acuerdo con la realidad operativa de la Dirección. 
</t>
    </r>
    <r>
      <rPr>
        <b/>
        <sz val="12"/>
        <color theme="1"/>
        <rFont val="Arial"/>
        <family val="2"/>
      </rPr>
      <t xml:space="preserve">Seguimiento julio 2025: </t>
    </r>
    <r>
      <rPr>
        <sz val="12"/>
        <color theme="1"/>
        <rFont val="Arial"/>
        <family val="2"/>
      </rPr>
      <t>Dentro de las evidencias suminstradas a la Oficina de Control interno para el cierre de la acción se anexa lo siguiente:
-  Acta_11_SNIA_Segunda sesión 28, 29 nov 2024
-  Asistencia 2da. sesión 2024 SNIA- cAUCA NOVIEMBRE 28 Y 29
- Soporte articulación ministerio
- Documento soporte de la diapositiva
- Plan de Acción ADR- extension - DAT - SNIA
- Presentación para SNIA</t>
    </r>
  </si>
  <si>
    <t xml:space="preserve">Seguimiento julio 2025: una vez realizado el seguimiento a los documentos enviados a la oficina de control interno se verifica que se a venido realizando reuniones con MADR para temas de SNIA, sin embargo se busca una herramienta tecnólogica para el registro de Usuarios de exteción Agropecuario, por tal razón se deja la acción como cumplida - inefectiva, se sugiere realizar reformulación que permita realizar el seguimiento a la prestación del servicio de extensión agropecuaria. </t>
  </si>
  <si>
    <t>3·         Falta de conocimiento y/o apropiación de los lineamientos establecidos por el Ministerio en la Ley 1876 de 2017.</t>
  </si>
  <si>
    <t>3. Capacitación al personal de nivel central y UTT, en lo referente a los temas contenidos en la Ley 1876 de 2017.</t>
  </si>
  <si>
    <t>·         1 capacitación anual</t>
  </si>
  <si>
    <t>Profesional designado de la Dirección.</t>
  </si>
  <si>
    <r>
      <rPr>
        <b/>
        <sz val="12"/>
        <color theme="1"/>
        <rFont val="Arial"/>
        <family val="2"/>
      </rPr>
      <t xml:space="preserve">Seguimiento 20 de junio de 2023:
</t>
    </r>
    <r>
      <rPr>
        <sz val="12"/>
        <color theme="1"/>
        <rFont val="Arial"/>
        <family val="2"/>
      </rPr>
      <t>De acuerdo con la Meta propuesta para esta acción se remiten los siguientes soportes: 
1. Soporte de Teams del 29 de marzo de 2023 
2. Listado de asistencia extraído del aplicativo Teams con 25 asistentes contratistas de las UTT y nivel central.
3. Presentación elaborada en la cual se enmarca el punto: "Contextualización Servicio Público de Extensión Agropecuaria . Ley 1876"</t>
    </r>
  </si>
  <si>
    <t>4·         La baja transferencia del conocimiento por parte del profesional designado, en lo referente al procedimiento de seguimiento a los requisitos habilitantes de las EPSEA.</t>
  </si>
  <si>
    <t>4. Capacitación al personal de nivel central y UTT, en lo referente al procedimiento de seguimiento a los requisitos habitantes para la prestación del servicio público de extensión agropecuaria.</t>
  </si>
  <si>
    <t>·         2 capacitaciones anuales</t>
  </si>
  <si>
    <r>
      <rPr>
        <b/>
        <sz val="12"/>
        <color theme="1"/>
        <rFont val="Arial"/>
        <family val="2"/>
      </rPr>
      <t xml:space="preserve">Seguimiento 20 de junio de 2023:
</t>
    </r>
    <r>
      <rPr>
        <sz val="12"/>
        <color theme="1"/>
        <rFont val="Arial"/>
        <family val="2"/>
      </rPr>
      <t xml:space="preserve">A la fecha no se ha remitido soporte que evidencie avances en esta actividad, es importante resaltar que la acción se encuentra en tiempos. 
</t>
    </r>
    <r>
      <rPr>
        <b/>
        <sz val="12"/>
        <color theme="1"/>
        <rFont val="Arial"/>
        <family val="2"/>
      </rPr>
      <t xml:space="preserve">
Seguimiento 5 de noviembre de 2024: </t>
    </r>
    <r>
      <rPr>
        <sz val="12"/>
        <color theme="1"/>
        <rFont val="Arial"/>
        <family val="2"/>
      </rPr>
      <t xml:space="preserve">
Para el cumplimiento de la presente acción la Dirección de Asistencia Técnica remitió a esta Oficina: 
- Listado de asistencia y grabación de la Jornada de Capacitación - Procedimiento ¨R-SPE-003 Seguimiento a las EPSEA - Habilitación de EPSEA llevada a cabo el 30 de octubre de 2023.
- Listado de asistencia y grabación de la Capacitación Profesionales UTT - Grupo habilitación EPSEA llevada a cabo el 28 de junio de 2023. 
Teniendo en cuenta la meta establecida para la acción, esta Oficina otorga un cumplimiento del 100% 
Seguimiento julio 2025: Realizando seguimiento la Dirección de Asistencia Técnica remite las siguientes evidencias:
- Captura de pantalla Reunión EPSEA, Mayo 30 de 2025
- Captura de pantalla Reunión Habilitación de EPSEAS: Impulsando campo Colombiano, Junio 05 de 2025
- Captura de pantalla Reunión seguimiento habilitación EPSEA-UTTs, Julio 1 de 2025
- Listado de asistencia reunión Habilitacion EPSEA 2025, Mayo 26 de 2025, 22 participantes
- Listado de asistencia reunión Articular trabajo con las UTTs, Mayo 14 de 2025, 17 participantes
- Listado de asistencia reunión Articilar el trabajo de extensión agropecuario entre nivel central y las UTT 5,6,7,8; 12 participantes.
- Listado de asistencia reunión Articular el trabajo de extensión agropecuaria entre nivel central y las UTT 1,2,3 y 4; 3 participantes </t>
    </r>
  </si>
  <si>
    <t xml:space="preserve">Seguimiento julio 2025: Una vez revisado los soportes remitidos para dar cumplimiento a la acción propuestas se presenta el avance cualitativo del 100%, la Oficina de Control Interno ha determinado que las acciones están actualmente cumplidas. Sin embargo se busca una herramienta tecnólogica para el registro de Usuarios de exteción Agropecuario, por tal razón se deja la acción como cumplida - inefectiva, se sugiere realizar reformulación que permita realizar el seguimiento a la prestación del servicio de extensión agropecuaria. 
</t>
  </si>
  <si>
    <t>AUDITORÍA VIGENCIA 2024 (INFORME OCI-2024-023) Fortalecimiento a la Prestación del Servicio Público de Extensión Agropecuaria.</t>
  </si>
  <si>
    <t>Debilidades en la aplicación de directrices  procedimentales y/o normativas para la validación y evaluación de requisitos habilitantes de las entidades prestadoras del servicio público de extensión agropecuaria.</t>
  </si>
  <si>
    <t xml:space="preserve">1. Falta de estandarización y unificación de criterios ente los profesionales que hacen parte del proceso. </t>
  </si>
  <si>
    <t>Modificación procedimiento de Habilitación de EPSEA.</t>
  </si>
  <si>
    <t xml:space="preserve">Procedimiento modificado </t>
  </si>
  <si>
    <t xml:space="preserve">Profesionales Dirección de Asistencia Técnica </t>
  </si>
  <si>
    <t xml:space="preserve">ABIERTA </t>
  </si>
  <si>
    <t xml:space="preserve">2. Falta trazabilidad alertas de y del estado de las solicitudes. </t>
  </si>
  <si>
    <t xml:space="preserve">Incluir dentro de la herramienta de habilitación EPSEA, encuentra construcción, correo de que se en un electrónico alerta, que notifique a la EPSEA que se encuentra dentro del término de los 40 días  hábiles para solicitar la renovación de habilitación. </t>
  </si>
  <si>
    <t>Correo alerta</t>
  </si>
  <si>
    <t>Profesionales Dirección de Asistencia Técnica Oficina Tecnología de la Información</t>
  </si>
  <si>
    <r>
      <rPr>
        <b/>
        <sz val="12"/>
        <color theme="1"/>
        <rFont val="Arial"/>
        <family val="2"/>
      </rPr>
      <t xml:space="preserve">Seguimiento julio 2025:  </t>
    </r>
    <r>
      <rPr>
        <sz val="12"/>
        <color theme="1"/>
        <rFont val="Arial"/>
        <family val="2"/>
      </rPr>
      <t>Se adjunta los siguientes documentos para la validación de la acción:
-Pantallazo de correo eléctronico Universidad Popular del Cesar -  RENOVACIÓN HABILITACIÓN EPSEA
-Pantallazo de correo eléctronco de Univerisdad Atlantico - RENOVACIÓN HABILITACIÓN EPSEA
-Pantallazo de correo eléctronico Universida de Caldas - RENOVACIÓN HABILITACIÓN EPSEA
-Pantallazo de correo eléctronico SAFER AGROBIOLOGICOS - RENOVACIÓN HABILITACIÓN EPSEA
-Pantallazo de correo eléctronico Federación de Ganaderos - RENOVACIÓN HABILITACIÓN EPSEA
-Pantallazo de correo eléctronico Coorporación Técnico Ambiental al Verde Vivo - RENOVACIÓN HABILITACIÓN EPSEA
-Pantallazo de correo eléctronico Agroferros del Pacifico -RENOVACIÓN HABILITACIÓN EPSEA
-Excel - Panel de Control Correos recordatorios.</t>
    </r>
  </si>
  <si>
    <r>
      <rPr>
        <b/>
        <sz val="12"/>
        <color theme="1"/>
        <rFont val="Arial"/>
        <family val="2"/>
      </rPr>
      <t xml:space="preserve">Seguimiento julio 2025: </t>
    </r>
    <r>
      <rPr>
        <sz val="12"/>
        <color theme="1"/>
        <rFont val="Arial"/>
        <family val="2"/>
      </rPr>
      <t>Si bien se adjunta correos a diferentes entidades informado sobre la Renovación Habilitación EPSEA, no se cumple con los terminos de la términos definidos en el procedimiento HABILITACIÓN DE LAS ENTIDADES PRESTADORAS DEL SERVICIO DE EXTENSIÓN AGROPECUARIA –EPSEA, específicamente en el Numeral 5.5 “Renovación”, dispone que: "La EPSEA que opte por el proceso de renovación de la habilitación, solicita a la Agencia de Desarrollo Rural dicha renovación con una antelación mínima de cuarenta (40) días hábiles antes del vencimiento del término establecido la resolución de habilitación, para lo cual presenta los requisitos solicitados para la habilitación y surte los pasos de validación, evaluación y habilitación.", por ende no se pude otorgar sino 20% de avance cualitativo.</t>
    </r>
  </si>
  <si>
    <t>Desactualización de los lineamientos procedimentales asociados al proceso de “fortalecimiento a la prestación del servicio de extensión agropecuaria</t>
  </si>
  <si>
    <t xml:space="preserve">Falta de seguimiento a los procedimientos vigentes y su alineación con la normatividad actual. </t>
  </si>
  <si>
    <t>Realización de mesas de trabjo entre la ADR y actores involucarados para la actualización de responsables del procedimiento</t>
  </si>
  <si>
    <t xml:space="preserve">Profesionales designados de Dirección de Asistencia Técnica </t>
  </si>
  <si>
    <r>
      <rPr>
        <b/>
        <sz val="12"/>
        <color theme="1"/>
        <rFont val="Arial"/>
        <family val="2"/>
      </rPr>
      <t>Seguimiento julio 2025</t>
    </r>
    <r>
      <rPr>
        <sz val="12"/>
        <color theme="1"/>
        <rFont val="Arial"/>
        <family val="2"/>
      </rPr>
      <t>:  Se adjunta los siguientes documentos para la validación de la acción:
-Anexo 1. Notas generales comité ADR-MADR
-Anexo 2. Capacitación Plataforma el Campo Innova ADR-UTT 24-06-2025
-Anexo 3. Capacitación Plataforma el Campo Innova Casanare 13 -06-2025
-Anexo 4. Capacitación Plataforma el Campo Innova Guaviare 10-06-2025
-Anexo 5. Circular Externa Gobernación</t>
    </r>
  </si>
  <si>
    <r>
      <t xml:space="preserve">Seguimiento julio 2025: </t>
    </r>
    <r>
      <rPr>
        <sz val="12"/>
        <color theme="1"/>
        <rFont val="Arial"/>
        <family val="2"/>
      </rPr>
      <t xml:space="preserve">Tras seguimiento de las evidencias se observa que se han realizado capacitaciones frente a plataforma de INNOVA, sin embargo a la fecha no se anexa procedimiento actualizado, sigue en estado abierto.  </t>
    </r>
  </si>
  <si>
    <t>Debilidades en la aplicación de lineamientos procedimentales y/o normativos para el seguimiento de las entidades prestadoras del servicio público de extensión agropecuaria</t>
  </si>
  <si>
    <t xml:space="preserve">Desactualización de los procedimientos asociados Proyecto al de Fortalecimiento a la Prestación del Servicio Público de Extensión Agropecuaria. </t>
  </si>
  <si>
    <t xml:space="preserve">Actualización del procedimiento de Seguimiento a los requisitos habilitantes de las EPSEA. </t>
  </si>
  <si>
    <r>
      <rPr>
        <b/>
        <sz val="12"/>
        <color theme="1"/>
        <rFont val="Arial"/>
        <family val="2"/>
      </rPr>
      <t>Seguimiento julio 2025:</t>
    </r>
    <r>
      <rPr>
        <sz val="12"/>
        <color theme="1"/>
        <rFont val="Arial"/>
        <family val="2"/>
      </rPr>
      <t xml:space="preserve">  Se adjunta los siguientes documentos para la validación de la acción:
- Pantallazo de correo electronico con Borrador de modificiación procedimiento de habilitación de EPSEA
-Borrador Proceso: Fortalecimiento a la Prestación del Servicio Público de Extención Agropecuaria
-Flujograma Procedimiento Ajustado</t>
    </r>
  </si>
  <si>
    <r>
      <t xml:space="preserve">Seguimiento julio 2025: </t>
    </r>
    <r>
      <rPr>
        <sz val="12"/>
        <color theme="1"/>
        <rFont val="Arial"/>
        <family val="2"/>
      </rPr>
      <t xml:space="preserve">Tras seguimiento de las evidencias se observa que se han realizado avances en cuanto a el Borrador Proceso: Fortalecimiento a la Prestación del Servicio Público de Extención Agropecuaria y Flujograma Procedimiento Ajustado, sin embargo a la fecha no se anexa procedimiento actualizado, por lo tanto sigue en estado abierto.  </t>
    </r>
  </si>
  <si>
    <t xml:space="preserve">Falta de trazabilidad del proceso de seguimiento los a requisitos habilitantes. </t>
  </si>
  <si>
    <t xml:space="preserve">Elaboración de un tablero de control que permita visualizar trazabilidad, estados y tiempos del proceso. </t>
  </si>
  <si>
    <t>Tablero de Control</t>
  </si>
  <si>
    <t>Seguimiento julio 2025:  Se adjunta los siguientes documentos para la validación de la acción:
-Excel: Panel de Control Solicitudes de EPSEA</t>
  </si>
  <si>
    <r>
      <t xml:space="preserve">Seguimiento julio 2025:  </t>
    </r>
    <r>
      <rPr>
        <sz val="12"/>
        <color theme="1"/>
        <rFont val="Arial"/>
        <family val="2"/>
      </rPr>
      <t>Una vez realizado el seguimiento se evidencia un excel de Panel de Control Solicitudes de EPSEA</t>
    </r>
  </si>
  <si>
    <t xml:space="preserve">Desconocimiento de la normatividad asociada al proceso. </t>
  </si>
  <si>
    <t xml:space="preserve">Coordinación interinstitucional que establece el artículo 41 de la Ley 1876 de 2017, para el envío del reporte semestral a los miembros del Consejo Superior del SNIA. </t>
  </si>
  <si>
    <t>Reporte</t>
  </si>
  <si>
    <t xml:space="preserve">Seguimiento julio 2025:  Se adjunta los siguientes documentos para la validación de la acción:
-Informe Prestación del Servicio Público de Extensión Agropecuaria - Vigencias 2019-2020-2021-2022-2023-2024
-Memorando con asunto: Remisión informe de la Prestación del Servicio Público de Extensión Agropecuaria </t>
  </si>
  <si>
    <t>Incumplimiento de los indicadores establecidos en el plan de acción institucional 2023.</t>
  </si>
  <si>
    <t>Demoras presentadas por los entes territoriales en la presentación de los proyectos de implementación o planes departamentales.</t>
  </si>
  <si>
    <t>Metodología que permita acompañamiento y articulación interinstitucional con los actores del proceso, para la formulación de los documentos.</t>
  </si>
  <si>
    <t xml:space="preserve">Documento de metodología PDEA Formato tipo para la presentación de proyectos de implementación de extensión agropecuaria. </t>
  </si>
  <si>
    <t xml:space="preserve">Seguimiento julio 2025:  Se adjunta los siguientes documentos para la validación de la acción:
-Lineamiento para la formulación de los PDEA y proyectos de Extensiones Agropecuarias
-Guia de acompañamiento a la formulación del PDEA Documento Consulta </t>
  </si>
  <si>
    <r>
      <t xml:space="preserve">Seguimiento julio 2025:  </t>
    </r>
    <r>
      <rPr>
        <sz val="12"/>
        <color theme="1"/>
        <rFont val="Arial"/>
        <family val="2"/>
      </rPr>
      <t xml:space="preserve">Una vez revisando los documentos anexos no se evidencia la Documento de metodología PDEA Formato tipo para la presentación de proyectos de implementación de extensión agropecuaria. </t>
    </r>
  </si>
  <si>
    <t xml:space="preserve">Información errónea reportada en las bases de datos de Registro de usuarios, consignadas en la plataforma CAMPO INNOVA del MADR, teniendo como consecuencia una regionalización fuera de la realidad del territorio. </t>
  </si>
  <si>
    <t xml:space="preserve">Metodología de regionalización, que permita evidenciar una distribución de usuarios acordes a la realidad del territorio. </t>
  </si>
  <si>
    <t xml:space="preserve">Documento de metodología de regionalización </t>
  </si>
  <si>
    <t>Seguimiento julio 2025:  Se adjunta los siguientes documentos para la validación de la acción:
-Modelo Básico de Regionalización</t>
  </si>
  <si>
    <r>
      <t xml:space="preserve">Seguimiento julio 2025:  </t>
    </r>
    <r>
      <rPr>
        <sz val="12"/>
        <color theme="1"/>
        <rFont val="Arial"/>
        <family val="2"/>
      </rPr>
      <t xml:space="preserve">Si bien se adjunta modelo basico de regionalización, no se evidencia el definitivo se le da un alcance cuantitativo de 50%. </t>
    </r>
  </si>
  <si>
    <t>Incumplimiento de los términos legales establecidos para la atención de peticiones, quejas, reclamos, solicitudes y denuncias – PQRSD</t>
  </si>
  <si>
    <t xml:space="preserve">Debilidades en la definición controles revisión de y validación de las respuestas emitidas a los ciudadanos. </t>
  </si>
  <si>
    <t>Realizar seguimiento mensual y las respectivas alertas al estado de PQRSD asignadas a los profesionales del área.</t>
  </si>
  <si>
    <t xml:space="preserve">Correos de seguimiento </t>
  </si>
  <si>
    <t xml:space="preserve">Seguimiento julio 2025:  Se adjunta los siguientes documentos para la validación de la acción:
-Excel: Seguimiento Orfeo Corte 10 de Julio de 2025
-Relación PQRSD DAT 15 abril
-Relación estados ORFEO Adriana Galindo 
-Estado de ORFEOS Dirección de Asistencia Técnica corte 12 de junio </t>
  </si>
  <si>
    <r>
      <t xml:space="preserve">Seguimiento julio 2025: </t>
    </r>
    <r>
      <rPr>
        <sz val="12"/>
        <color theme="1"/>
        <rFont val="Arial"/>
        <family val="2"/>
      </rPr>
      <t>Una vez realizado el seguimiento se evidencia que se esta realizando seguimiento a PQRSD y Relación de ORFEOS; sin embargo no se emite evidencia de la acción que es correos de seguimiento.</t>
    </r>
  </si>
  <si>
    <t xml:space="preserve">Desconocimiento del uso del aplicativo ORFEO. </t>
  </si>
  <si>
    <t xml:space="preserve">Solicitar semestralmente al área de Gestión Documental, una capacitación presencial y práctica, referente al sistema de Gestión Documental ORFEO. </t>
  </si>
  <si>
    <t xml:space="preserve">Capacitación semestral </t>
  </si>
  <si>
    <t>Seguimiento julio 2025:  Se adjunta los siguientes documentos para la validación de la acción:
-Capacitación ORFEO Asistencia Técnica mayo 14</t>
  </si>
  <si>
    <r>
      <t xml:space="preserve">Seguimiento julio 2025: </t>
    </r>
    <r>
      <rPr>
        <sz val="12"/>
        <color theme="1"/>
        <rFont val="Arial"/>
        <family val="2"/>
      </rPr>
      <t>Una vez realizado el seguimiento se evidencia capacitación; sin embargo informe de PQRSD se mantiene orfeos vencidos a la fecha.</t>
    </r>
  </si>
  <si>
    <t>ACCIONES  INFORME OCI-2019-036</t>
  </si>
  <si>
    <t>ACCIONES  INFORME OCI-2022-029</t>
  </si>
  <si>
    <t>ACCIONES  INFORME OCI-2024-023</t>
  </si>
  <si>
    <t>Gestion Documental (DOC)</t>
  </si>
  <si>
    <t>OCI-2021-021</t>
  </si>
  <si>
    <t>OCI-2024-026</t>
  </si>
  <si>
    <t>Control Disciplinario Interno (CDI)</t>
  </si>
  <si>
    <t>OCI-2023-011</t>
  </si>
  <si>
    <t>FECHA  DE REALIZACIÓN DE SEGUIMIENTO</t>
  </si>
  <si>
    <t>AUDITORÍA VIGENCIA 2021 (INFORME OCI-2019-018)</t>
  </si>
  <si>
    <t>OCI-2019-018</t>
  </si>
  <si>
    <t>Gestión Documental</t>
  </si>
  <si>
    <t>Incumplimiento en la implementación de los instrumentos archivísticos adoptados por la Entidad, teniendo en cuenta que se observaron actividades programadas sin avance y/o el plazo programado para su ejecución estaba vencido.</t>
  </si>
  <si>
    <t>Deficiente planeación de los tiempos y responsables determinados para la realización de las actividades programadas en los Instrumentos Archivísticos adoptados por la Entidad.</t>
  </si>
  <si>
    <t>1. Formular el PGD (programa Gestión Documental)</t>
  </si>
  <si>
    <t>PGD Formulado</t>
  </si>
  <si>
    <t xml:space="preserve"> 
26/04/2024</t>
  </si>
  <si>
    <t>Richard Rangel Vergel
Emilcen Monroy</t>
  </si>
  <si>
    <r>
      <t xml:space="preserve">
</t>
    </r>
    <r>
      <rPr>
        <b/>
        <sz val="12"/>
        <color theme="1"/>
        <rFont val="Arial"/>
        <family val="2"/>
      </rPr>
      <t xml:space="preserve">Mayo 2023: </t>
    </r>
    <r>
      <rPr>
        <sz val="12"/>
        <color theme="1"/>
        <rFont val="Arial"/>
        <family val="2"/>
      </rPr>
      <t xml:space="preserve">Acción en términos. No existen avances a la fecha del presente seguimiento
</t>
    </r>
    <r>
      <rPr>
        <b/>
        <sz val="12"/>
        <color theme="1"/>
        <rFont val="Arial"/>
        <family val="2"/>
      </rPr>
      <t xml:space="preserve">Abril 2024: </t>
    </r>
    <r>
      <rPr>
        <sz val="12"/>
        <color theme="1"/>
        <rFont val="Arial"/>
        <family val="2"/>
      </rPr>
      <t xml:space="preserve">La Secretaria General aporto documento denominado "PROGRAMA DE GESTIÓN DOCUMENTAL PGD" el cal fue emitido en septiembre 2023, adotado mediante Resolución 676 del 11 de octubre de 2023.
Adiconalmente, el grupo de Gestión Documental aporto la siguiente documentación, correspondiente al primer trimestre de 2024. 
Soporte  Capacitación “Gestión de Comunicaciones Oficiales y Sistema de Gestión Documental” (Virtual)
Soporte  Capacitación “Gestión de Comunicaciones Oficiales y Sistema de Gestión Documental” presencial a las siguientes áreas: 
• Oficina Jurídica 
• Vicepresidencia de Integración Productiva 
• Dirección de Asistencia Técnica 
• Dirección de Activos Productivos 
• Dirección de Adecuación de Tierras    
• Vicepresidencia De Proyectos 
• Dirección de Calificación y Financiación 
• Dirección de Participación y Asociatividad 
• Vicepresidencia de Gestión Contractual 
• Oficina de Tecnologías OTI
• Oficina de Comunicaciones 
• Oficina de Control Interno
• Oficina de Planeación 
• Dirección de Comercialización 
• Dirección de Seguimiento Y Control 
Plan de Capacitación de Gestión Documental 2024
Reporte del Programa de Gestión Documental – PGD Enero Febrero 2024
Reporte Plan Institucional de Archivos PINAR Enero Febrero 2024
F-DER-001 Capacitación “Sistema de Gestión Documental ORFEO” Sesión Virtual
F-DER-002 Capacitación Práctica de ORFEO- Sistema de Gestión Documental a las siguientes dependencias 
• Dirección de Asociatividad
• Oficina de Presidencia 
F-DER-002  Soporte de inspección de archivos y condiciones de archivos de gestión en las siguientes dependencias:
• Presidencia
• Planeación 
• Integración Productiva
• Dirección y Asistencia técnica 
• Accesos Productivos 
• Oficina de Dirección de Adecuación de Tierras 
• Dirección de Comercialización 
• Vicepresidencia de Proyectos 
• Vicepresidencia de Gestión Contractual 
• Secretaria General – Procesos Disciplinarios 
• Dirección de Calificación y Financiación 
• Dirección Administrativa y Financiera 
• Talento Humano
• Oficina de Gestión Documental 
Formato de Inspección y mantenimiento e instalaciones físicas  
●Oficina Jurídica 
●Vicepresidencia de Integración Productiva 
●Dirección de Asistencia Técnica 
●Dirección de Activos Productivos 
●Dirección de Adecuación de Tierras    
●Vicepresidencia De Proyectos 
●Dirección de Calificación y Financiación 
●Dirección de Participación y Asociatividad 
●Vicepresidencia de Gestión Contractual 
●Secretaria General 
●Procesos Disciplinarios 
●Dirección Administrativa y Financiera - Contabilidad 
●Dirección Administrativa y Financiera – Tesorería 
●Talento Humano 
●Gestión Documental 
●Oficina de Tecnologías OTI
●Oficina de Planeación 
●Oficina de Control Interno
●Dirección de Comercialización 
●Dirección de Seguimiento Y Control
Documento Actualización Archivos De Gestión De La Agencia De Desarrollo Rural – ADR - Vigencia 2024 Trimestre 1
Reporte del Programa de Gestión Documental – PGD Enero Febrero 2024
Reporte Plan Institucional de Archivos -  PINAR Enero Marzo 2024
</t>
    </r>
  </si>
  <si>
    <r>
      <rPr>
        <sz val="12"/>
        <rFont val="Arial"/>
        <family val="2"/>
      </rPr>
      <t xml:space="preserve">Una vez verificado el cumplimiento de las acciones propuestas, se procedió de la siguiente manera, con el fin de validar la efectividad de las actividades ejecutadas frente a la causa del hallazgo:
- Respecto a la actualización del Plan de Gestión Documenta PGD, se evidenció que el mismo establece un cronograma de implementación y puesta en marcha para su ejecución. De acuardo con lo anterior, y con el fin de evidenciar la ejecución de las actividades contempladas dentro del PGD y cuya fecha estuviera dentro de los términos del presente seguimiento,  la Oficina de Control Interno procedión a verifico dos de las actividades plasmadas en el cronograma, obteniendo lo siguiente:
</t>
    </r>
    <r>
      <rPr>
        <b/>
        <sz val="12"/>
        <rFont val="Arial"/>
        <family val="2"/>
      </rPr>
      <t xml:space="preserve">Plan de capacitación. </t>
    </r>
    <r>
      <rPr>
        <sz val="12"/>
        <rFont val="Arial"/>
        <family val="2"/>
      </rPr>
      <t xml:space="preserve">Se pudo verificar el documento denominado Plan de Capacitación de Gestión Documental 2024 que se encuentra armonizado con el Plan Institucional de Formación y Capacitación PIFC en sus diferentes ejes,  las capacitaciones se han realizado de forma virtual y presencial y cuentan con sus debidos soportes, han tratado temas netamente relacionados con la gestión documental, las áreas y temáticas que se abordaron durante el primer trimestre de 2024 se encuentran relacionadas en la descripción cualitativa. 
</t>
    </r>
    <r>
      <rPr>
        <b/>
        <sz val="12"/>
        <rFont val="Arial"/>
        <family val="2"/>
      </rPr>
      <t>Seguimiento y Acompañamiento en la Actualización de los Archivos de Gestión de la ADR.</t>
    </r>
    <r>
      <rPr>
        <sz val="12"/>
        <rFont val="Arial"/>
        <family val="2"/>
      </rPr>
      <t xml:space="preserve"> Se evidencio el documento correspondiente al primer trimestre de 2024, en el cual se relacionan los archivos de gestión en el nivel central sin intervención archivística en las áreas, archivos de gestión en las Unidades técnicas territoriales sin intervención archivística en las áreas, asignación de actividades al personal del área de gestión documental para la actualización de archivos de gestión en el nivel central y en las unidades técnicas territoriales. 
De esta manera se considera se tomaron correctivos respecto a la implementación del PGD. 
-Frente a la implementacion del SIC,  y teniendo en cuenta los documentos que se enuncian en el avance cualitativo, la Oficina de Control Interno considera que los informes de segumiento son una herramienta que permite monitorear la adecuada ejecucion de las actividadas contempladas en este instrumento, concibiendo esto como un control que busca prevenir la reiteracion de los hechos  que dieron origen al hallazgo en lo que respecta a la implementación del SIC.
De otra parte, la Oficina de control Interno con el fin de verificar la ejecucion de actividades a corto plazo (Primer Trimestre de 2024) tomo y verificó dos programas reportados en el Informe de Implementación del Sistema Integrado de Conservación – SIC  contra las evidencias aportadas, encontrando lo siguiente. 
</t>
    </r>
    <r>
      <rPr>
        <b/>
        <sz val="12"/>
        <rFont val="Arial"/>
        <family val="2"/>
      </rPr>
      <t xml:space="preserve">
Programa de inspección y mantenimiento de sistemas de almacenamiento e instalaciones físicas.</t>
    </r>
    <r>
      <rPr>
        <sz val="12"/>
        <rFont val="Arial"/>
        <family val="2"/>
      </rPr>
      <t xml:space="preserve"> En la verificacion que realizo la OCI se pudo determinar que durante el el primer timestre de 2024 se ejecuto este programa en las siguientes dependencias:
●Oficina Jurídica 
●Vicepresidencia de Integración Productiva 
●Dirección de Asistencia Técnica 
●Dirección de Activos Productivos 
●Dirección de Adecuación de Tierras    
●Vicepresidencia De Proyectos 
●Dirección de Calificación y Financiación 
●Dirección de Participación y Asociatividad 
●Vicepresidencia de Gestión Contractual 
●Secretaria General 
●Procesos Disciplinarios 
●Dirección Administrativa y Financiera - Contabilidad 
●Dirección Administrativa y Financiera – Tesorería 
●Talento Humano 
●Gestión Documental 
●Oficina de Tecnologías OTI
●Oficina de Planeación 
●Oficina de Control Interno
●Dirección de Comercialización 
●Dirección de Seguimiento Y Control 
</t>
    </r>
    <r>
      <rPr>
        <b/>
        <sz val="12"/>
        <rFont val="Arial"/>
        <family val="2"/>
      </rPr>
      <t>Programa de emergencias y atención de desastres de archivos</t>
    </r>
    <r>
      <rPr>
        <sz val="12"/>
        <rFont val="Arial"/>
        <family val="2"/>
      </rPr>
      <t>. Se evidencia una mesas de trabajo con el equipo SST de la Entidad con el fin de unificar criterios y aunar esfuerzos en la elaboración de un Panorama de Riesgos que involucre puntualmente los archivos.
Frente a lo expuesto, se considera existen medidas de control que permiten monitorear la ejecución de las actividades de los instrumentos archivísticos, sobre lo cual la OCI recomienda continuar con el seguimiento periódico a la ejecución de las diferentes actividades contempladas dentro de estos.
Una ves realizado el analisis mencionado se considera por parte de la oficina de Control Interno que la entidad tomo medidas para subsanar lo observado en el hallazgo., por ende se considera viable el cierre del hallazgo.</t>
    </r>
    <r>
      <rPr>
        <sz val="12"/>
        <color theme="8" tint="-0.249977111117893"/>
        <rFont val="Arial"/>
        <family val="2"/>
      </rPr>
      <t xml:space="preserve">
</t>
    </r>
  </si>
  <si>
    <t>2. Actualización del SIC</t>
  </si>
  <si>
    <t>SIC- Actualizado</t>
  </si>
  <si>
    <t xml:space="preserve">
26/04/2024</t>
  </si>
  <si>
    <t>Richard Rangel Vergel
 Emilcen Monroy</t>
  </si>
  <si>
    <r>
      <rPr>
        <b/>
        <sz val="12"/>
        <color theme="1"/>
        <rFont val="Arial"/>
        <family val="2"/>
      </rPr>
      <t xml:space="preserve">Mayo 2023: </t>
    </r>
    <r>
      <rPr>
        <sz val="12"/>
        <color theme="1"/>
        <rFont val="Arial"/>
        <family val="2"/>
      </rPr>
      <t xml:space="preserve">Acción en términos. No existen avances a la fecha del presente seguimiento
</t>
    </r>
    <r>
      <rPr>
        <b/>
        <sz val="12"/>
        <color theme="1"/>
        <rFont val="Arial"/>
        <family val="2"/>
      </rPr>
      <t xml:space="preserve">Junio 2024:  </t>
    </r>
    <r>
      <rPr>
        <sz val="12"/>
        <color theme="1"/>
        <rFont val="Arial"/>
        <family val="2"/>
      </rPr>
      <t xml:space="preserve">La Secretaria General Aporto el documento denominado "SISTEMA INTEGRADO DE CONSERVACIÓN SIC" El cual fue emitido en septiembre de 2023
Adicionalmente, el grupo de Gestion Documental aporto la siguiente documentación: 
Informe Implementación Sistema Integrado de Conservación – SIC – vigencia 2023
Informe Implementación Sistema Integrado de Conservación – SIC  Primer Trimestre de 2024, del cual se aportan los siguientes soportes.  
●Plan de Capacitación de Gestión Documental 2024
●Formato de Inspección y mantenimiento de Sistema de Almacenamiento e Instalaciones Físicas. 
●Anexo Técnico No 1: Condiciones de Obligatorio Cumplimiento. Contratar el servicio de desinfección, fumigación, control de plagas y vectores de las áreas administrativas y termo nebulización y limpieza de archivos en la Sede Central y Unidades Técnicas Territoriales-UTT de la Agencia de Desarrollo Rural.
●Soportes de correos electrónicos para tramitar la aprobación del cronograma de visitas a las UTTs 
●Contrato Interadministrativo 10622024. “Prestar los servicios de administración Integral y custodia de los archivos de la Agencia nacional de Desarrollo Rural de conformidad con la normatividad vigente”. 
●Acta de reunión de mesa de trabajo sobre revisión de actividades a desarrollar del Sistema Integrado de Conservación. 
●Programa de Gestión de Documentos Electrónicos de Archivo – PGDEA
●Modelo De Requisitos del Sistema de Gestión de Documentos Electrónicos De Archivo – SGDEA
●Estudios previos para contratos de prestación de servicios SIC. 
●4 Actas de soporte Plan de Capacitación correspondientes a la vigencia 2024. </t>
    </r>
  </si>
  <si>
    <t>Deficiencias y/o insuficiencia de los espacios y/o instalaciones destinadas para el almacenamiento, conservación y custodia de archivos dado que no cumplían las condiciones establecidas en el Acuerdo N° 049 de 2000 del Archivo General de la Nación y en el Sistema Integrado de Conservación (SIC) de la Entidad.</t>
  </si>
  <si>
    <t>Falta de identificación de las necesidades existentes relacionadas con el almacenamiento y custodia del archivo en la sede central y las Unidades Técnicas Territoriales.</t>
  </si>
  <si>
    <t>1. Identificar el volumen documental de las trece (13) UTT´s para confirmar el estado del espacio y del mobiliario para el archivo de gestión.</t>
  </si>
  <si>
    <t>Un (1) Informe consolidado de las UTT del volumen documental (metros lineales)</t>
  </si>
  <si>
    <t>John Edisson Montañez Rey
Gestor T1, Grado 09, Secretaría General (Dirección Administrativa y Financiera – Gestión Documental)</t>
  </si>
  <si>
    <r>
      <t xml:space="preserve">Se evidencia la remisión de un (1) correo electrónico el 22 de julio de 2019, en el cual se solicita "(…) </t>
    </r>
    <r>
      <rPr>
        <i/>
        <sz val="12"/>
        <color theme="1"/>
        <rFont val="Arial"/>
        <family val="2"/>
      </rPr>
      <t>que se identifique y establezca el volumen documental que se conserva en cada Unidad Técnica Territorial</t>
    </r>
    <r>
      <rPr>
        <sz val="12"/>
        <color theme="1"/>
        <rFont val="Arial"/>
        <family val="2"/>
      </rPr>
      <t xml:space="preserve"> (…)".
Así mismo, se observa un (1) documento en el cual se relaciona las respuesta emitidas por cada UTT en el cual, entre otros aspectos, se identifica el volumen documental de cada una.</t>
    </r>
  </si>
  <si>
    <t xml:space="preserve">
Una vez revisada la evidencia suministrada, la Oficina de Control Interno considera que se cumplió con la ejecución de la acción propuesta y la misma se puede dar por cerrada.</t>
  </si>
  <si>
    <t>2. Informar mediante correo electrónico a la Dirección Administrativa y Financiera – Mantenimiento, el volumen documental de cada UTT para realizar las adecuaciones de espacios y el mobiliario requeridos para la conservación de los archivos de gestión de acuerdo con la normatividad aplicable.</t>
  </si>
  <si>
    <t>Correo electrónico con volumen documental de cada UTT y la normatividad aplicable</t>
  </si>
  <si>
    <t>Mediante correo electrónico del 20 de septiembre de 2019, desde el grupo de Gestión Documento se informó al líder de la Dirección Administrativa y Financiera sobre las adecuaciones que se consideran necesarias para el cumplimiento de la normatividad expedida por el Archivo General de la Nación en materia de espacios destinados para archivo en las Unidades Técnicas Territoriales. Esta solicitud fue reiterada mediante correo electrónico del 9 de noviembre de 2019.
Adicionalmente, se observó que se realizó la presentación ante el líder de la Dirección Administrativa del formato de "Priorización - Solicitud para intervención de las Instalaciones de la ADR", cuyo fin era gestionar las adecuaciones en  los espacios de archivo de la sede central, observadas durante actividades de inspección que se realizaron en las instalaciones del nivel central.
Dentro del plan de mantenimiento 2020, se observó que se priorizó la realización de adecuaciones y/o mantenimientos relacionados con el mobiliario y/o espacios destinados para almacenamiento de archivo. De igual forma, la Secretaría General manifestó que se encuentra en curso la adquisición y adecuación de mobiliario de archivo para las UTT 10 y 12 de Pasto y Villavicencio.</t>
  </si>
  <si>
    <t>3. Realizar cápsula informando a las dependencias la necesidad conservar solamente el archivo de gestión en los espacios destinados para esto, por consiguiente si se encuentran elementos diferentes deben ser reubicados en otros espacios de la dependencia.</t>
  </si>
  <si>
    <t>Una (1) Cápsula informativa por correo electrónico masivo</t>
  </si>
  <si>
    <t>John Edisson Montañez Rey
Gestor T1, Grado 09, Secretaría General (Dirección Administrativa y Financiera – Gestión Documental) en conjunto con la Oficina de Comunicaciones</t>
  </si>
  <si>
    <r>
      <t xml:space="preserve">La Oficina de Control Interno observó la divulgación el 29 de julio de 2019 por parte de la Oficina de Comunicaciones de un correo electrónico en el cual se "(…) </t>
    </r>
    <r>
      <rPr>
        <i/>
        <sz val="12"/>
        <color theme="1"/>
        <rFont val="Arial"/>
        <family val="2"/>
      </rPr>
      <t xml:space="preserve">les recuerda a todas las áreas, que en los espacios destinados para conservar los archivos de gestión </t>
    </r>
    <r>
      <rPr>
        <b/>
        <i/>
        <sz val="12"/>
        <color theme="1"/>
        <rFont val="Arial"/>
        <family val="2"/>
      </rPr>
      <t>no deben existir materiales diferentes a las cajas de archivo X-200 y carpetas o expedientes generados por el área;</t>
    </r>
    <r>
      <rPr>
        <b/>
        <sz val="12"/>
        <color theme="1"/>
        <rFont val="Arial"/>
        <family val="2"/>
      </rPr>
      <t xml:space="preserve"> (...)</t>
    </r>
    <r>
      <rPr>
        <sz val="12"/>
        <color theme="1"/>
        <rFont val="Arial"/>
        <family val="2"/>
      </rPr>
      <t>".</t>
    </r>
  </si>
  <si>
    <t>4. Realizar visita a las dependencias de la sede central en la que se confirme que los espacios destinados para el archivo de gestión no se encuentran elementos diferentes a los permitidos.</t>
  </si>
  <si>
    <t>Diecinueve (19) Listas de asistencias y fotografía por dependencia.</t>
  </si>
  <si>
    <t>Se suministro copia de diecinueve (19) comunicados con los cuales se socializó a las áreas de nivel central, los resultados derivados de las visitas de inspección a los depósitos de archivo.
Adicionalmente se obtuvo como evidencia, listado de asistencia del 29 de agosto de 2019 de asunto "Verificación Remisión Hojas de Control y FUID dependencias y Depositos de Archivo Visitados", en los que se observó la participación de personal de Presidencia, Oficina Jurídica, Dirección Financiera, Oficina de Planeación, Dirección de Comercialización, Talento Humano y Vicepresidencia de Integración Productiva. Asimismo, se allegó registro fotográfico de los espacios destinados para archivo en las áreas mencionadas, incluyendo la Oficina de Control Interno.
Al respecto, los responsables del proceso manifestaron que se priorizó aquellas áreas en las que se identificó que existían elementos diferentes al archivo, de acuerdo a las visitas realizadas y evidenciadas en la acción 6 del hallazgo 1. Por consiguiente la dependencia donde se encontraron elementos diferentes en el espacio destinado para archivo fue en la Dirección de Talento Humano. De igual manera se emitió una cápsula informativa a todas las áreas en la que se recuerda que en los espacios de archivo no deben haber elementos diferentes a los documentos generados o recibidos por la dependencia,.</t>
  </si>
  <si>
    <t>Incumplimiento de las condiciones del mobiliario para almacenamiento de archivo.</t>
  </si>
  <si>
    <t>5. Solicitar a la Dirección Administrativa y Financiera – Mantenimiento, la adecuación del mobiliario que se encuentre con afectaciones y que no cumplan con las especificaciones en los espacios destinados para archivo de gestión de las áreas de la ADR.</t>
  </si>
  <si>
    <t>Correo electrónico con la relación de las áreas y adecuaciones a realizar en materia de mobiliario.</t>
  </si>
  <si>
    <t>John Edisson Montañez Rey
Gestor T1, Grado 09, Secretaría General (Dirección Administrativa - Gestión Documental)</t>
  </si>
  <si>
    <r>
      <t>Mediante correo electrónico del 6 de abril de 2020, los responsables del proceso informaron que "</t>
    </r>
    <r>
      <rPr>
        <i/>
        <sz val="12"/>
        <color theme="1"/>
        <rFont val="Arial"/>
        <family val="2"/>
      </rPr>
      <t>Se informó a la Dirección Administrativa sobre la adecuación del mobiliario de archivo de acuerdo a las inspecciones realizadas. (...)</t>
    </r>
    <r>
      <rPr>
        <sz val="12"/>
        <color theme="1"/>
        <rFont val="Arial"/>
        <family val="2"/>
      </rPr>
      <t>"; Al observar los soportes allegados, se evidenció que en correo electrónico del del 20 de septiembre de 2019 (reiterado el 9 de noviembre de 2019), se informó de las necesidades de adecuación y/o mantenimiento del espacio o mobiliario destinado para archivo en las UTTs.
Dentro del plan de mantenimiento 2020, se observó que se priorizó la realización de adecuaciones y/o mantenimientos relacionados con el mobiliario y/o espacios destinados para almacenamiento de archivo. De igual forma, la Secretaría General manifestó que se encuentra en curso la adquisición y adecuación de mobiliario de archivo para las UTT 10 y 12 de Pasto y Villavicencio.</t>
    </r>
  </si>
  <si>
    <t>Ausencia de lineamientos procedimentales asociados a la clasificación de los documentos recibidos y la oportunidad en la distribución de las comunicaciones oficiales producidas por la Entidad, lo cual ha afectado el cumplimiento de los términos establecidos en la Ley 1755 de 2015 para dar trámite a las PQRSD.</t>
  </si>
  <si>
    <t>Falta de lineamiento y controles relacionados la recepción, entrega y/o devolución de las comunicaciones oficiales producidas por la Agencia de Desarrollo Rural (ADR).</t>
  </si>
  <si>
    <t xml:space="preserve">1. Construcción de la guía Administración de Comunicaciones Oficiales y actualización del PR-DOC-002 Radicación-de-comunicaciones-oficiales </t>
  </si>
  <si>
    <t>Guía y Procedimiento actualizado  PR-DOC-002</t>
  </si>
  <si>
    <t xml:space="preserve"> 
26/04/2024
20/06/2024</t>
  </si>
  <si>
    <t>Richard Rangel Vergel
Emilcen Monroy Vega</t>
  </si>
  <si>
    <r>
      <t xml:space="preserve">
</t>
    </r>
    <r>
      <rPr>
        <b/>
        <sz val="12"/>
        <rFont val="Arial"/>
        <family val="2"/>
      </rPr>
      <t>Mayo 2023:</t>
    </r>
    <r>
      <rPr>
        <sz val="12"/>
        <rFont val="Arial"/>
        <family val="2"/>
      </rPr>
      <t xml:space="preserve"> De acuerdo a la evidencia aportada el área de Gestión Documental esta Oficina de Control Interno evidenció que:
- En el aplicativo Isolucion se actualizó el procedimiento PR-DOC-002 Gestión y Trámite de las comunicaciones oficiales V6 24 el día 24 de abril 2023 
- En el aplicativo Isolucion se actualizó la Guía GU-DOC-001 Administración de Comunicaciones Oficiales V2 del día 08 de mayo 2023.
</t>
    </r>
    <r>
      <rPr>
        <b/>
        <sz val="12"/>
        <rFont val="Arial"/>
        <family val="2"/>
      </rPr>
      <t>Junio 2024</t>
    </r>
    <r>
      <rPr>
        <sz val="12"/>
        <rFont val="Arial"/>
        <family val="2"/>
      </rPr>
      <t>: Respecto con la verificación realizada por la OCI frente a la actualización del procedimiento PR-DOC-002 y la Guía GU-DOC-001 en el aplicativo se evidenció que estos fueron actualizados el 24 abril 2023 y 08 mayo 2023, respectivamente, por lo tanto se corrobora el cumplimiento de la acción propuesta, de otra parte,  a partir de la actualización del procedimiento PR-DOC-002 y el detalle consignado en el ítem 6 Desarrollo del mismo,  La oficina de Control Interno corrobora la efectividad de la acción mediante la información aportada por el área de Gestión Documental así:
F-DOC- 015 Entrega de Comunicaciones Oficiales, diligenciados con información correspondiente a diferentes áreas de la Agencia, correspondientes al tercer trimestre de la vigencia 2023.
F-DOC- 016 Control Devoluciones Despachadas, diligenciados con información de la Oficina Jurídica y la Secretaria general de la Agencia, correspondientes al mes de septiembre de 2023.
F-DOC- 017 Control de Despachos Unidades Técnicas territoriales UTT, diligenciados con información de diferentes UTT de la Agencia, correspondientes al al tercer trimestre de la vigencia 2023. 
De esta forma una vez verificada la aplicación del procedimiento, se evidencia un avance tangible,  por lo tanto esta acción se da por por efectiva.</t>
    </r>
  </si>
  <si>
    <t xml:space="preserve">De acuerdo con los diferentes seguimientos realizados por la Oficina de control Interno, se puede concluir que los responsables del proceso de Gestión Documenta han aportado las evidencias correspondientes al cumplimiento de las acciones así como su efectividad frente a las causas identificadas, de conformidad con lo expuesto en el avance cualitativo, específicamente lo relacionado con la acción 1, donde se sustenta y soporta la adecuada implementación del porcedimiento actualizado en lo que respecta a los aspectos que dieron origen al hallazgo, considerando de esta manera el cierre del hallazgo. 
</t>
  </si>
  <si>
    <t>Falta de registros y controles relacionados con el establecimiento de plazos para la recepción, entrega y/o devolución de las comunicaciones oficiales producidas por la Agencia de Desarrollo Rural (ADR), así como para la clasificación de documentos que se reciben en la Entidad.</t>
  </si>
  <si>
    <t>2. Validar el Reporte Consolidado de envíos con su respectivo estado de manera quincenal, enviado por el proveedor de correspondencia Servicios Postales Nacionales – 472, y remitir a cada una de las dependencias, mediante correo electrónico, el reporte de las devoluciones presentadas de los envíos.</t>
  </si>
  <si>
    <t>Correo electrónico con las devoluciones identificadas en el Reporte quincenal por dependencia</t>
  </si>
  <si>
    <t>Marlon A. Rodríguez O.
Analista T2 G 06, Sec. General
(Dir. Administrativa y Financiera) – Gestión Documental.</t>
  </si>
  <si>
    <t>31-dic-19
(Esta actividad se continuará desarrollando a lo largo de las demás vigencias</t>
  </si>
  <si>
    <t>Los responsables del proceso suministraron archivo consolidado con el reporte de envíos realizados a través del operador 4/72, desde febrero a diciembre de 2019. 
Las comunicaciones oficiales de salida que fueron objeto de devolución física se encuentran evidenciado en las planillas de devolución de julio, agosto, septiembre, octubre, noviembre, diciembre 2019 y de enero a marzo de 2020.</t>
  </si>
  <si>
    <t>3. Actualizar el Procedimiento de Radicación de Comunicaciones Oficiales, respecto a que, si el envío se realiza por tercera vez, siendo la misma causal de devolución sin modificar la información de destinatario, el envío no se procederá a realizar.</t>
  </si>
  <si>
    <t>Procedimiento de Radicación de Comunicaciones Oficiales actualizado</t>
  </si>
  <si>
    <r>
      <t xml:space="preserve">La Oficina de Control Interno observó en el Sistema Integrado de Gestión (Isolucion), que el 26 de diciembre de 2019 se aprobó la actualización del procedimiento PR-DOC-002 RADICACIÓN DE COMUNICACIONES OFICIALES, el cual, en su numeral 6 "Desarrollo",  actividad 13 se estableció </t>
    </r>
    <r>
      <rPr>
        <i/>
        <sz val="12"/>
        <rFont val="Arial"/>
        <family val="2"/>
      </rPr>
      <t>"(...) Re-envía si la dependencia corrige el motivo de la devolución y entrega un nuevo sobre.Solo es enviado un máximo de tres (3) veces los oficios que mantengan la misma información del destinatario causal de devolución. (...)"</t>
    </r>
    <r>
      <rPr>
        <sz val="12"/>
        <rFont val="Arial"/>
        <family val="2"/>
      </rPr>
      <t>.</t>
    </r>
  </si>
  <si>
    <t>Falta de solicitud del soporte de entrega o número de guía del envío realizado.</t>
  </si>
  <si>
    <t>4. Solicitar al proveedor de correspondencia en las UTT el soporte de entrega o número de guía del envío realizado para verificar la entrega al destinatario final.</t>
  </si>
  <si>
    <t>Soportes de entrega o números de guía del envío.</t>
  </si>
  <si>
    <t>Responsable de la Ventanilla Única de Correspondencia en cada una de las UTT’s.
Marlon A. Rodríguez O.
Analista T2 G 06, Sec. General
(Dir. Administrativa y Financiera) – Gestión Documental.</t>
  </si>
  <si>
    <t>31-dic-19
(Esta actividad se continuará desarrollando a lo largo de las demás vigencias)</t>
  </si>
  <si>
    <r>
      <t xml:space="preserve">Mediante correo electrónico del 6 de abril de 2020, los responsables del proceso auditado informaron que </t>
    </r>
    <r>
      <rPr>
        <i/>
        <sz val="12"/>
        <rFont val="Arial"/>
        <family val="2"/>
      </rPr>
      <t>"Los soportes de las entregas de las comunicaciones oficiales enviadas se encuentran en el reporte que se genera para el hallazgo 3 Acción 2. La guía de envío con su respectivo número puede ser consultada a traves de la página de Servicios Postales Nacionales 472.</t>
    </r>
    <r>
      <rPr>
        <sz val="12"/>
        <rFont val="Arial"/>
        <family val="2"/>
      </rPr>
      <t>"; Al analizar el documento consolidado con el reporte de envíos realizados a través del operador 4/72, con el que se indica se soporta esta acción, la Oficina de Control Interno observó que dicho archivo contempla el número de guía de cada envío, así como el estado de entrega del mismo.</t>
    </r>
  </si>
  <si>
    <t>Deficiencia en identificación para la clasificación de la correspondencia allegada a la Entidad.</t>
  </si>
  <si>
    <t>5. Actualizar el procedimiento de Radicación de Comunicaciones Oficiales incluyendo la clasificación de ingreso de la correspondencia establecida por la Entidad, y en la “Guía para responder a solicitudes de acceso a información pública” emitida por Secretaría de Transparencia, guía que “tiene como objetivo orientar las respuestas a solicitudes de información pública que reciban los sujetos obligados por la Ley 1712 de 2014”.</t>
  </si>
  <si>
    <r>
      <t xml:space="preserve">La Oficina de Control Interno observó en el Sistema Integrado de Gestión (Isolucion), que el 26 de diciembre de 2019 se aprobó la actualización del procedimiento PR-DOC-002 RADICACIÓN DE COMUNICACIONES OFICIALES, el cual, en el ítem 5.8, del numeral 5 "Condiciones Especiales" señala: </t>
    </r>
    <r>
      <rPr>
        <i/>
        <sz val="12"/>
        <rFont val="Arial"/>
        <family val="2"/>
      </rPr>
      <t>"Las comunicaciones oficiales de ingreso a la ADR, se tipifican conforme al CLASS_ING (clasificación de ingreso) elaborado por el proceso de Gestión Documental de la ADR así: (...)"</t>
    </r>
    <r>
      <rPr>
        <sz val="12"/>
        <rFont val="Arial"/>
        <family val="2"/>
      </rPr>
      <t xml:space="preserve">
En este se encuentran las clasificaciones que se deben usar para la radicación de un documento recibido en la Entidad, así como de igual forma se estipula los términos para su trámite.</t>
    </r>
  </si>
  <si>
    <t>6. Socializar los tipos de clasificación de ingreso de correspondencia al personal de la Ventanilla Única de correspondencia, tanto en Sede Central como en las UTT’s</t>
  </si>
  <si>
    <t>Listados de Asistencia</t>
  </si>
  <si>
    <t>12/08/2019
25/09/2022</t>
  </si>
  <si>
    <t>Iván Arturo Márquez Rincón
Richard Rangel Vergel</t>
  </si>
  <si>
    <r>
      <t xml:space="preserve">La Oficina de Control Interno observó la ejecución de cinco (5) capacitaciones entre el 17 y el 21 de junio de 2019, en las cuales se contó con la participación de al menos un (1) funcionario de cada Unidad Técnica Territorial y los enlaces de las dependencias en el nivel central, en las cuales se presentó todo lo relacionado con el trámite documental al interior de la Entidad.
</t>
    </r>
    <r>
      <rPr>
        <b/>
        <sz val="12"/>
        <rFont val="Arial"/>
        <family val="2"/>
      </rPr>
      <t xml:space="preserve">
Septiembre 2022</t>
    </r>
    <r>
      <rPr>
        <sz val="12"/>
        <rFont val="Arial"/>
        <family val="2"/>
      </rPr>
      <t>: En el seguimiento adelantado por la Oficina de Control Interno a septiembre 2022,  y a partir del informe OCI-2022-017": Informe Semestral de Atención al Ciudadano y Gestión de Peticiones, Quejas, Reclamos, Sugerencias y Denuncias (PQRSD)"  no se evidenciaron diferencias en la tipificación en la clasificación de los documentos, por lo tanto esta acción se da por por efectiva.</t>
    </r>
  </si>
  <si>
    <t>Radicación y seguimiento de comunicaciones oficiales sin observar los lineamientos normativos y procedimentales, respecto a duplicidad en la numeración de resoluciones, documentos sin envío al destinatario, así como su devolución al área productora y comunicaciones oficiales sin la inclusión de elementos básicos, de acuerdo con lo determinado en la Circular N° 031 del 10 de abril de 2017 (ADR).</t>
  </si>
  <si>
    <t>Error humano en el momento de aplicar los lineamientos y/o controles procedimentales y normativos por parte del personal que interviene en el proceso de Gestión Documental en la Sede Central y las Unidades Técnicas Territoriales.</t>
  </si>
  <si>
    <t>1. Socializar con el personal que interviene en la actividad de numeración de Circulares y Resoluciones el instructivo conforme a los lineamientos y controles establecidos.</t>
  </si>
  <si>
    <t>Instructivo socializado en sede central y UTT’s</t>
  </si>
  <si>
    <t>Marlon Rodríguez
Analista T2 G06, Sec. General 
(Dir. Administrativa y Financiera) – Gestión Documental</t>
  </si>
  <si>
    <t>Se observó listados de asistencia del 20 y 21 de junio de 2019, con los cuales se soporta las capacitaciones que se brindaron a las Unidades Técnicas Territoriales en lo relacionado con Numeración de Resoluciones y Circulares. Así mismo, a nivel central dicha socialización se realizó el 29 de julio de 2019.</t>
  </si>
  <si>
    <t>2. Continuar aplicando los controles establecidos en el Instructivo Numeración de Circulares y Resoluciones respecto a la actividad de: “Numerar y fechar Resolución o Circular emitida” donde se realice: “Asigna fecha y número conforme al consecutivo registrado en el FUID del documento en cada una de las hojas de su contenido”.</t>
  </si>
  <si>
    <t>Formato Único de Inventario Documental (FUID) diligenciado</t>
  </si>
  <si>
    <t>Alejandro Ceballos
Técnico Asistencial O1 Grado 12 – Sec. General</t>
  </si>
  <si>
    <t>31-dic-19 
(Esta actividad se continuará desarrollando a lo largo de las demás vigencias)</t>
  </si>
  <si>
    <t>28/07/2020
29/09/2022</t>
  </si>
  <si>
    <t>Maicol Stiven Zipamocha Murcia
Richard Rangel Vergel</t>
  </si>
  <si>
    <r>
      <t xml:space="preserve">Los responsables del proceso manifestaron mediante correo electrónico del  6 de abril de 2020 que </t>
    </r>
    <r>
      <rPr>
        <i/>
        <sz val="12"/>
        <rFont val="Arial"/>
        <family val="2"/>
      </rPr>
      <t>"Se realizan los controles establecidos utilizando el FUID como instrumento de control sobre el consecutivo de numeración y la asignación de fecha"</t>
    </r>
    <r>
      <rPr>
        <sz val="12"/>
        <rFont val="Arial"/>
        <family val="2"/>
      </rPr>
      <t xml:space="preserve">. Si bien se allegó el FUID de las las resoluciones expedidas durante la vigencia 2019, en el cual se evidencian 1217 registros, de los cuales 1202 corresponden a resoluciones.
Por otra parte, se obtuvo FUID mediante el cual se lleva el control de la numeración de Circulares de la vigencia 2019, en la cual se observó la emisión de 154 circulares.
Es de precisar que, la Oficina de Control Interno en la ejecución de la auditoría interna a la "Gestión de la Cartera generada con ocasión de la Prestación del Servicio Público de Adecuación de Tierras",  observó que en la vigencia 2018 hubo duplicación en la numeración de diez (10) Resolución seleccionadas como muestra para la verificación de la prescripción de cartera, por lo cual se solicitó a Gestión Documental se aportara copia de las resoluciones 61 de 2019, 66 de 2019, 68 de 2019, 29 de 2019, 14 de 2020, 15 de 2020, 17 de 2020, 18 de 2020, 19 de 2020 y 20 de 2020,  observando que el objeto las mismas difieren de las Resoluciones aportadas por la Oficina Jurídica, por lo cual en las vigencias 2019 y 2020 persiste la emisión de resoluciones de manera independiente por la Oficina Jurídica.
</t>
    </r>
    <r>
      <rPr>
        <b/>
        <sz val="12"/>
        <rFont val="Arial"/>
        <family val="2"/>
      </rPr>
      <t>Septiembre 2022:</t>
    </r>
    <r>
      <rPr>
        <sz val="12"/>
        <rFont val="Arial"/>
        <family val="2"/>
      </rPr>
      <t xml:space="preserve"> Es importante mencionar que esta Oficina de Control Interno solicitó a través de correo electrónico de 29 septiembre 2022 evidencia del control realizado por el área para evitar la duplicación de Resoluciones emitidas en la Entidad; por lo tanto hasta no contar con esta evidencia no es posible medir su efectividad.
</t>
    </r>
    <r>
      <rPr>
        <b/>
        <sz val="12"/>
        <rFont val="Arial"/>
        <family val="2"/>
      </rPr>
      <t xml:space="preserve">Efectividad: </t>
    </r>
    <r>
      <rPr>
        <sz val="12"/>
        <rFont val="Arial"/>
        <family val="2"/>
      </rPr>
      <t>De acuerdo con la evidencia aportada por el área de Gestión Documental para medir su efectividad se corrobora que:
- Se realiza un control a través del formato F-DOC-001 Formato Único de Inventario Documental FUID donde se diligencia la información de actas de posesión, circulares, acuerdos y resoluciones expedidas con corte a 31 de diciembre 2022, donde se evidencia un control sobre la numeración y la expedición de los mismo dentro de la entidad.</t>
    </r>
  </si>
  <si>
    <r>
      <t xml:space="preserve">Si bien la Oficina de Control Interno observó que la emisión de Circulares y Resoluciones Internas se controla a través de Formato Único de Inventario Documental (FUID), se debe tener presente las situaciones que se han observado respecto a la duplicación de Resoluciones en la Entidad, indicando controles que se tienen para evitar este tipo de situaciones.
 Es indispensable conocer si existe alguna excepción para la emisión de Resoluciones por la Oficina Jurídica de la ADR, o que control se tiene para evitar este tipo de situaciones.
Por lo anterior la Oficina de Control Interno considera pertinente continuar con el seguimiento al presente hallazgo, a causa de la situación evidenciada.
</t>
    </r>
    <r>
      <rPr>
        <b/>
        <sz val="12"/>
        <color theme="1"/>
        <rFont val="Arial"/>
        <family val="2"/>
      </rPr>
      <t>Septiembre 2022:</t>
    </r>
    <r>
      <rPr>
        <sz val="12"/>
        <color theme="1"/>
        <rFont val="Arial"/>
        <family val="2"/>
      </rPr>
      <t xml:space="preserve"> De acuerdo al correo electrónico remitido el 29 septiembre 2022 al área de Gestión Documental donde esta Oficina de Control Interno solicitó evidencia del control realizado por el área para evitar la duplicación de Resoluciones emitidas en la Entidad, es importante mencionar que hasta no contar con esta evidencia no es posible medir su efectividad por lo tanto no se puede dar por cerrada la misma.
</t>
    </r>
    <r>
      <rPr>
        <b/>
        <sz val="12"/>
        <color theme="1"/>
        <rFont val="Arial"/>
        <family val="2"/>
      </rPr>
      <t xml:space="preserve">
Mayo 2023:</t>
    </r>
    <r>
      <rPr>
        <sz val="12"/>
        <color theme="1"/>
        <rFont val="Arial"/>
        <family val="2"/>
      </rPr>
      <t xml:space="preserve"> De acuerdo a la evidencia aportada el área de Gestión Documental esta Oficina de Control Interno concluye que para corroborar la efectividad de la acción propuesta es necesario contar con la evidencia de los controles implementados para evitar la duplicidad en la numeración de las circulares y  las resoluciones y así mismo allegar el FUID actualizado con los trámites realizados a diciembre 2022, donde el área de Gestión Documental allegó el formato F-DOC-001 Formato Único de Inventario Documental FUID donde se diligencia la información sobre la numeración, asunto y fecha de las actas de posesión, circulares, acuerdos y resoluciones expedidas con corte a 31 de diciembre 2022, donde se evidencia un control sobre la numeración y la expedición de los mismo dentro de la entidad.
De acuerdo con lo anterior, esta Oficina de Control Interno realizó la verificación de que la numeración y el asunto reportada en el FUID coincida con los documentos publicados en la página web de la entidad referente a:
- Resoluciones: Nª 619 octubre, 719 noviembre, 720 noviembre y 729 noviembre de 2022 
- Acuerdos: Nª 001 febrero, 002 febrero, 003 febrero, 004 febrero, 005 marzo, 006 abril, 007 abril, 008 mayo, 009 junio de 2022
- Circulares: Nª 001 enero, 006 enero, 028 abril, 036 mayo, 045 junio de 2022
Donde en cada una de estas se verificó que tanto su numeración como su asunto coincidieran con el registrado en el FUID con corte  a diciembre 2022, por lo tanto esta OCI considera que esta acción se encuentra cumplida y a partir de la efectividad verificada por la OCI se evidencia un control efectivo.</t>
    </r>
  </si>
  <si>
    <t>3. Socializar el Procedimiento de Radicación de Comunicaciones Oficiales al personal de las Unidades Técnicas Territoriales</t>
  </si>
  <si>
    <t>Procedimiento socializado</t>
  </si>
  <si>
    <t>John Édisson Montañez Rey - Gestor T1, Sec. General 
(Dir. Administrativa y Financiera)
Marlon Rodríguez
Analista T2 G 06, Sec. General
(Dir. Administrativa y Financiera) – Gestión Documental.</t>
  </si>
  <si>
    <t>Se realizaron entre mayo y abril de 2019 nueve (9) mesas de trabajo lideradas por el proceso de "Gestión Documental" en las  dependencias con el objetivo de realizar capacitaciones relacionadas con la elaboración y radicación de comunicaciones oficiales mediante ORFEO para el adecuado seguimiento de las PQRSD.
Adicionalmente, el procedimiento de radicación de comunicaciones oficiales fue socializado a las personas encargadas de la Unidad de Correspondencia de las UTT´s en la sede central del 17 al 21 de junio de 2019.</t>
  </si>
  <si>
    <t>Falta de solicitud del soporte de entrega o número de guía del envío realizado por la entidad en las Unidades Técnicas Territoriales.</t>
  </si>
  <si>
    <t>4. Solicitar al proveedor de correspondencia el soporte de entrega o número de guía del envío realizado por la entidad en las Unidades Técnicas Territoriales para verificar la evidencia de su envío al destinatario y/o devolución.</t>
  </si>
  <si>
    <t>Responsable de la Ventanilla Única de Correspondencia de cada una de las UTT’s.
Marlon Rodríguez
Analista T2 G 06, Sec. General
(Dir. Administrativa y Financiera) – Gestión Documental.</t>
  </si>
  <si>
    <t>La ADR obtuvo a través del proveedor de correspondencia archivo consolidado con el reporte de envíos realizados a través del operador 4/72, desde febrero a diciembre de 2019, el cual contempla la guía del envío y su estado de entrega.
Por otra parte, cuando por alguna circunstancia no se ha podido realizar un envío por el Sistema de Información Postal SIPOS la Unidad de Correspondencia solicita al representante de Servicios Postales Nacionales el número de guía para realizar el seguimiento. Evidencia de lo anterior se allegan cuatro (4) correos electrónicos (tres (3) de julio y uno (1) de septiembre de 2019), mediante los cuales las UTTs de Pasto, Neiva e Ibagué solicitaron a 4/72 suministrar número de guía de envío y/o soporte de entrega de este.</t>
  </si>
  <si>
    <t>Falta de verificación del cargue y/o soporte de los anexos conforme a los lineamientos establecidos para la herramienta de radicación de adoptada por la entidad.</t>
  </si>
  <si>
    <t>5. Continuar con la socialización del Procedimiento de Radicación de Comunicaciones Oficiales y capacitar al personal de la Ventanilla Única de Correspondencia con relación a la verificación del cargue y/o soporte de los anexos conforme a los lineamientos establecidos para la herramienta de radicación de adoptada por la entidad.</t>
  </si>
  <si>
    <t>Procedimiento socializado y Personal capacitado
Oficios verificados con los anexos cargados</t>
  </si>
  <si>
    <t>John Édisson Montañez Rey - Gestor T1, Sec. General 
(Dir. Administrativa y Financiera)
Marlon Rodríguez
Analista T2 G 06, Sec. General
(Dir. Administrativa y Financiera) – Gestión Documental.
Personal de la Ventanilla Única de Correspondencia en Sede Central y en las UTT</t>
  </si>
  <si>
    <t>5/06/2020
25/09/2022</t>
  </si>
  <si>
    <r>
      <t xml:space="preserve">La Oficina de Control Interno observó la ejecución de cinco (5) capacitaciones entre el 17 y el 21 de junio de 2019, en las cuales se contó con la participación de al menos un (1) funcionario de cada Unidad Técnica Territorial y los enlaces de las dependencias en el nivel central, en las cuales se presentó todo lo relacionado con el trámite documental al interior de la Entidad, dentro de o que se observó las siguientes relacionadas con la presente acción:
18 de junio de 2019 Atención al ciudadano, Gestión y radicación de PQRSD y seguimiento Tablas de Radicación
21 de junio de 2019 - Capacitación herramienta de radicación.
Respecto a la efectividad de la presente acción, la Oficina de Control Interno tomó como muestra 9 oficios de entrada y 9 de salida con el fin de verificar que los mismos contaran con los anexos mencionados en el comunicado, de lo cual se observó que 3 radicados no contaban con los anexos mencionados (20193620099821, 20193000089992 y 20196000098602)
</t>
    </r>
    <r>
      <rPr>
        <b/>
        <sz val="12"/>
        <rFont val="Arial"/>
        <family val="2"/>
      </rPr>
      <t>Septiembre 2022:</t>
    </r>
    <r>
      <rPr>
        <sz val="12"/>
        <rFont val="Arial"/>
        <family val="2"/>
      </rPr>
      <t xml:space="preserve"> Respecto a la efectividad de la presente acción, la Oficina de Control Interno a través del informe OCI-2022-017 evidenció deficiencias en la identificación de los radicados de respuesta así </t>
    </r>
    <r>
      <rPr>
        <i/>
        <sz val="12"/>
        <rFont val="Arial"/>
        <family val="2"/>
      </rPr>
      <t xml:space="preserve">"Teniendo en cuenta los resultados de la revisión de las cincuenta (50) PQRSD, la Entidad presenta oportunidades de mejoramiento para su atención y trámite adecuado, toda vez que se evidenció: Diferencias entre la información de los radicados de entrada y/o salida inspeccionados frente a los que figuran en la base de datos de ORFEO, inadecuada clasificación de las PQRSD, dificultad para establecer la oportunidad en la respuesta según los términos de ley y atendiendo a la tipología de la PQRSD, no se identificaron los radicados de respuesta, sin respuesta de fondo o sin respuesta asociada para concluir."  </t>
    </r>
    <r>
      <rPr>
        <sz val="12"/>
        <rFont val="Arial"/>
        <family val="2"/>
      </rPr>
      <t xml:space="preserve">evidenciando que la efectividad de la presente acción sigue siendo deficiente en las áreas.
</t>
    </r>
    <r>
      <rPr>
        <b/>
        <sz val="12"/>
        <rFont val="Arial"/>
        <family val="2"/>
      </rPr>
      <t xml:space="preserve">Efectividad: </t>
    </r>
    <r>
      <rPr>
        <sz val="12"/>
        <rFont val="Arial"/>
        <family val="2"/>
      </rPr>
      <t xml:space="preserve">De acuerdo con la evidencia aportada por el área de Gestión Documental se corrobora que:
- Se llevo a cabo mesa de trabajo el 30 y 31 de marzo 2023 de objeto </t>
    </r>
    <r>
      <rPr>
        <i/>
        <sz val="12"/>
        <rFont val="Arial"/>
        <family val="2"/>
      </rPr>
      <t>"Capacitar al personal de la Agencia de desarrollo Rural, en Gestión  Documental y en la nueva herramienta para el trámite de radicación de  comunicaciones oficiales en el Gestor Documental Orfeo."</t>
    </r>
    <r>
      <rPr>
        <sz val="12"/>
        <rFont val="Arial"/>
        <family val="2"/>
      </rPr>
      <t xml:space="preserve"> realizada de manera virtual al nivel central y las UTT donde a través del acta de reunión se evidenció el link de la reunión y la presentación llevada a cabo en la misma.
- Se llevo a cabo mesa de trabajo los días 12 y 13 de abril 2023 de objeto </t>
    </r>
    <r>
      <rPr>
        <i/>
        <sz val="12"/>
        <rFont val="Arial"/>
        <family val="2"/>
      </rPr>
      <t>"Capacitar al personal de la Agencia de desarrollo Rural, en Gestión  Documental y en la nueva herramienta para el trámite de radicación de  comunicaciones oficiales en el Gestor Documental Orfeo."</t>
    </r>
    <r>
      <rPr>
        <sz val="12"/>
        <rFont val="Arial"/>
        <family val="2"/>
      </rPr>
      <t xml:space="preserve"> realizada de manera virtual  las UTT 1, 2, 3, 4 donde a través del acta de reunión se evidenció el link de la reunión y la presentación llevada a cabo en la misma.</t>
    </r>
  </si>
  <si>
    <t>Teniendo en cuenta que se verificó y observó que aun persiste el no cargue de los anexos en el aplicativo de Gestión documental, se solicita informar si posterior a las actividades ejecutadas al respecto existen acciones adicionales, o si se tienen excepciones para esta actividad y las mismas se encuentran documentadas que sustenten la no disponibilidad de anexos para los radicados objeto de prueba que no cuentan con los anexos.
Septiembre 2022: Al persistir la deficiencia del cargue de los anexos en el aplicativo de Gestión Documental (Orfeo), esta acción se encuentra pendiente de efectividad y hasta no evidenciar su cumplimiento no es posible darla por cerrada.
Mayo 2023: Se informó por parte del equipo de Gestión Documental que en el primer trimestre 2023 se realizaron capacitaciones y mesas de trabajo con las UTT 1,2,3,4 y a Nivel Central con el objeto de "Capacitar al personal de la Agencia de desarrollo Rural, en Gestión  Documental y en la nueva herramienta para el trámite de radicación de  comunicaciones oficiales en el Gestor Documental Orfeo", donde se abordaron temas relacionados con el cargue de anexos.
Para la efectividad se realizó una verificación de 5 radicados de entrada cuya fecha de radicación se encontraba entre el 01 de abril a 16 junio 2023 observando que cada uno de ellos contaba con sus respectivos anexos en el sistema Orfeo ORFEO (Papel de Trabajo - Efectividad Hallazgo 4 Acción 5), por lo cual se considera que se ha logrado corregir la situación que dio origen al hallazgo</t>
  </si>
  <si>
    <t>Omisión de los criterios establecidos para la elaboración de las comunicaciones oficiales y falta de verificación por parte del personal de la Ventanilla Única de Correspondencia.</t>
  </si>
  <si>
    <t xml:space="preserve">6. Socialización de la Circular N° 031 de 2017 de la ADR o el documento establecido con las directrices para la elaboración de las comunicaciones oficiales. </t>
  </si>
  <si>
    <t>Seis (6) Cápsulas informativas para al personal de la Entidad.</t>
  </si>
  <si>
    <t>Marlon Rodríguez
Analista T2 G 06, Sec. General
(Dir. Administrativa y Financiera) – Gestión Documental.
Lina Barbosa
Jefe Oficina de Comunicaciones</t>
  </si>
  <si>
    <t>Se observó que se a través de cápsulas informativas emitidas entre el 30 de agosto y el 10 de septiembre de 2019, se socializó a toda la Entidad los lineamientos que contempla la Circular 031 de 2017.</t>
  </si>
  <si>
    <t>Una vez revisada la evidencia suministrada, la Oficina de Control Interno considera que se cumplió con la ejecución de la acción propuesta y la misma se puede dar por cerrada.</t>
  </si>
  <si>
    <t>7. Verificar por parte del personal de la Ventanilla Única de Correspondencia que las comunicaciones oficiales contengan los criterios establecidos para la elaboración (código, ciudad de origen, plantilla actual, etc.)</t>
  </si>
  <si>
    <t>Oficios verificados</t>
  </si>
  <si>
    <t>Personal de la Ventanilla Única de Correspondencia</t>
  </si>
  <si>
    <r>
      <t>Los responsables del proceso manifestaron mediante correo electrónico del  6 de abril de 2020 que</t>
    </r>
    <r>
      <rPr>
        <i/>
        <sz val="12"/>
        <rFont val="Arial"/>
        <family val="2"/>
      </rPr>
      <t xml:space="preserve"> "la verificación</t>
    </r>
    <r>
      <rPr>
        <sz val="12"/>
        <rFont val="Arial"/>
        <family val="2"/>
      </rPr>
      <t xml:space="preserve"> (de comunicaciones)</t>
    </r>
    <r>
      <rPr>
        <i/>
        <sz val="12"/>
        <rFont val="Arial"/>
        <family val="2"/>
      </rPr>
      <t xml:space="preserve"> se realiza cada vez que se recibe o se inicia la actividad de envío de las comunicaciones oficiales, cuando existen devoluciones se indica el motivo a través de una nota a la dependencia y se alimenta una relación en Excel de las devoluciones"</t>
    </r>
    <r>
      <rPr>
        <sz val="12"/>
        <rFont val="Arial"/>
        <family val="2"/>
      </rPr>
      <t>. Como resultado de la labor de verificación se suministró formato "DOC-015 "Entrega Comunicaciones Oficiales", el cual contempla la relación de comunicados objeto de devolución a las áreas productoras, entre julio y diciembre de 2019.</t>
    </r>
  </si>
  <si>
    <t>Deficiencias de los sistemas de información y/o herramientas utilizados para el control y seguimiento de las Comunicaciones Oficiales.</t>
  </si>
  <si>
    <t>8. Módulo de anulación en ORFEO.</t>
  </si>
  <si>
    <t>Prueba de funcionamiento y el acta de anulación.</t>
  </si>
  <si>
    <r>
      <rPr>
        <b/>
        <sz val="12"/>
        <color theme="1"/>
        <rFont val="Arial"/>
        <family val="2"/>
      </rPr>
      <t xml:space="preserve">Mayo 2023: </t>
    </r>
    <r>
      <rPr>
        <sz val="12"/>
        <color theme="1"/>
        <rFont val="Arial"/>
        <family val="2"/>
      </rPr>
      <t xml:space="preserve">De acuerdo a la evidencia aportada el área de Gestión Documental esta Oficina de Control Interno evidenció que:
- El acta de anulación No. 5 del 20/04/2023 del radicado tomado como prueba para la implementación de esta funcionalidad de Orfeo, con la periodicidad instada en donde se dio cobertura a los radicados solicitados como nulos.
- Así mismo se logro evidenciar a través de los pantallazos del funcionamiento y el trámite de anulación de los radicados, no obstante es importante aclarar que de acuerdo con lo indagado por la OCI se concluye que esta anulación la realiza directamente el área de Gestión Documentalde manera mensual  de acuerdo con las solicitudes realizadas por las diferentes áreas de la ADR, para este caso se solicitan las actas de anulación del mes de abril 2023, así mismo es importante que este proceso se encuentre documentado dentro del procedimiento para así contar con lineamientos  de ejecución de esta funcionalidad.
</t>
    </r>
    <r>
      <rPr>
        <b/>
        <sz val="12"/>
        <color theme="1"/>
        <rFont val="Arial"/>
        <family val="2"/>
      </rPr>
      <t xml:space="preserve">Efectividad: </t>
    </r>
    <r>
      <rPr>
        <sz val="12"/>
        <color theme="1"/>
        <rFont val="Arial"/>
        <family val="2"/>
      </rPr>
      <t>De acuerdo con la evidencia aportada por el área de Gestión Documental se corrobora que:
- Se realizó el acta de anulación No. 001 del 01/06/2023 donde se realiza la anulación de los radicados 01 enero a 31 enero 2023, donde esta OCI realizó la respectiva verificación en el aplicativo ORFEO de que estos se encuentren anulados y no se puedan modificar para ser utilizados posteriormente.
- Se realizó el acta de anulación No. 002 del 02/06/2023 donde se realiza la anulación de los radicados 01 enero a 31 enero 2023, donde esta OCI realizó la respectiva verificación en el aplicativo ORFEO de que estos se encuentren anulados y no se puedan modificar para ser utilizados posteriormente.</t>
    </r>
  </si>
  <si>
    <r>
      <rPr>
        <b/>
        <sz val="12"/>
        <color theme="1"/>
        <rFont val="Arial"/>
        <family val="2"/>
      </rPr>
      <t xml:space="preserve">Mayo 2023: </t>
    </r>
    <r>
      <rPr>
        <sz val="12"/>
        <color theme="1"/>
        <rFont val="Arial"/>
        <family val="2"/>
      </rPr>
      <t xml:space="preserve">Acción reformulada por solicitud de la Secretaría General, realizada a través de memorando 20236000016943 del 4 abril 2023 y con alcance realizado mediante correo electrónico del 28 de abril de 2023.
De acuerdo a la evidencia aportada el área de Gestión Documental esta Oficina de Control Interno concluye que:
- Se evidenció que el área de Gestión Documental expidió las actas de anulación 001 y 002 del 01 y 02 de junio 2023 respectivamente donde onde se realiza la anulación de los radicados 01 enero a 31 enero 2023, donde esta OCI realizó la respectiva verificación en el aplicativo ORFEO de que estos se encuentren anulados y no se puedan modificar para ser utilizados posteriormente, así mismo se corroboró que en la Guía Administración de Comunicaciones Oficiales GU-DOC-001 en el ítem 5.1  RECEPCIÓN, RADICACIÓN, TIPIFICACIÓN Y ASIGNACIÓN DE COMUNICACIONES OFICIALES se establecieran los lineamientos procedimentales para el trámite de anulación de los radicados por lo tanto, la acción se encuentra en estado cumplida - efectiva.
</t>
    </r>
  </si>
  <si>
    <t>9. Generar y suscribir las actas de anulación de forma manual cada mes en las Unidades Técnicas Territoriales que cuenten con las tablas de radicación manual.</t>
  </si>
  <si>
    <t>Actas de anulación de manera mensual de las Unidades Técnicas Territoriales.</t>
  </si>
  <si>
    <t>Diego E. Tiuzo García
Secretario General €</t>
  </si>
  <si>
    <t>La Oficina de Control Interno observó que se llevó a cabo la suscripción de actas de anulación de 576 consecutivos, a través de cuatro (4) actas de anulación, cuya solicitud de anulación en el sistema de gestión documental (Orfeo) se tramitó de la siguiente manera:
Acta N° de 1 ene a 31 de jul- 2019 (suscrita el 2-ago-19)
Acta N° 2 del 1 al 30 de sep- 2019 (suscrita el 21-oct-19)
Acta N° 3 del 1 al 31 de oct-2019 (suscrita el 15-nov-19)
Acta N° 4 del 1 al 30 de nov-2019  (suscrita el 15-dic-19)
Acta N° 6 del 1 al 31 de dic-2019  (suscrita el 19-jun-20)
Acta N° 7 del 1 de ene. al 31 de may-2020  (suscrita el 19-jun-20)</t>
  </si>
  <si>
    <t>10. Implementar el módulo de correspondencia del Sistema de Gestión Documental en las trece (13) Unidades Técnicas Territoriales UTT's</t>
  </si>
  <si>
    <t>Sistema de Gestión Documental en las trece (13) Unidades Técnicas Territoriales UTT's implementado</t>
  </si>
  <si>
    <t>John Édisson Montañez Rey - Gestor T1, Sec. General
(Dir. Administrativa y Financiera)
Marlon Rodríguez
Analista T2 G 06, Sec. General
(Dir. Administrativa y Financiera) – Gestión Documental.</t>
  </si>
  <si>
    <t>Se realizó la contratación del desarrollador de Orfeo con el contrato 327 del 17 de mayo de 2019 con el fin de realizar los ajustes necesarios para la puesta en producción de Orfeo en las 13 UTT´s. 
Se inicio con la implementación de orfeo en las Unidades Técnicas Territoriales, la primera fue la UTT 13 el 30 de julio de 2019.
Por consiguiente, se expidió Circular 086 del 24 de julio de 2019 en el que se informa el cronograma de la entrada en producción del Sistema de Gestión Documental Orfeo en las 13 UTT´s.   
Así mismo, se informó a toda la entidad la tabla de equivalencias de la codificación de las UTT´s y la que se generará en Orfeo en la radicación de comunicaciones oficiales debido a una inconsistencia técnica del sistema a través de la Circular 090 del 29 de julio del 2019.
La implementación del Sistema de Gestión Documental orfeo en las 13 Unidades Técnicas Territoriales fue realizada entre los meses de agosto y septiembre de 2019, hecho que se corroboró a través de la herramienta Orfeo, en la cual se puede evidenciar la emisión y recepción de documentos por parte de las UTTs.</t>
  </si>
  <si>
    <t>Incumplimiento de requisitos técnico-archivísticos exigidos en las Tablas de Retención Documental para su convalidación y aprobación por el Archivo General de la Nación (AGN).</t>
  </si>
  <si>
    <t>Falta comprensión de los Requisitos Mínimos requeridos para aprobación de la sTablas de Retención Documental</t>
  </si>
  <si>
    <r>
      <rPr>
        <b/>
        <sz val="12"/>
        <color theme="1"/>
        <rFont val="Arial"/>
        <family val="2"/>
      </rPr>
      <t>1.</t>
    </r>
    <r>
      <rPr>
        <sz val="12"/>
        <color theme="1"/>
        <rFont val="Arial"/>
        <family val="2"/>
      </rPr>
      <t xml:space="preserve"> Analizar y ajustar las tablas de Retención Documenta - TRD de acuerdo al concepto técnico emitido por el Archivo General de la Nación</t>
    </r>
  </si>
  <si>
    <t>Tablas de Retención Documental - TRD ajustadas</t>
  </si>
  <si>
    <t>Analista T2 Grado 06
Contratista Dirección Administrativa y Financiera - Gestión Documental asignado al tema de TRD</t>
  </si>
  <si>
    <t>Los responsables del proceso informaron mediante correo del 6 de abril de 2020 que "Las Tablas de Retención Documental se vienen trabajando desde el 18 octubre de 2017 con el contrato 679 cuyo objeto indicaba "Elaborar Diagnóstico Integral de Archivo y construcción de herramientas archivísticas de la ADR (Programa Gestión Documental, Plan Institucional de Archivos, Sistema Integrado de Conservación y Tablas de Retención Documental) hasta el 31 de diciembre de 2017" Como resultado de este proceso el AGN ha emitido tres conceptos técnicos, el último, del 12 de septiembre de 2019. 
En ese sentido, la Dirección Administrativa y Financiera - Gestión Documental procedió a realizar el análisis y ajuste de acuerdo a las observaciones realizadas por el AGN, así las cosas y con el ánimo de precisar las observaciones realizadas, se hicieron dos mesas técnicas con el evaluador de las TRD de fechas 21 de octubre y 03 de diciembre de 2019".
Al respecto la Oficina de Control Interno a través de los informes del seguimiento al plan de mejoramiento archivístico ha evidenciado las distintas gestiones realizadas con el objetivo de obtener la aprobación de las TRD, cuyo proceso se encuentra en la etapa de sustentación ante el comité evaluador de documentos del AGN, de acuerdo con el informe OCI-2020-017.</t>
  </si>
  <si>
    <t>En primer lugar se debe tener presente que la ADR cuenta con un plan de mejoramiento archivístico suscrito con el AGN, que contempla la aprobación de las TRD y el cual se encuentra dentro de los términos de ejecución.
Res pecto a la presente acción  la Oficina de Control Interno a través de los informes del seguimiento al plan de mejoramiento archivístico ha evidenciado las distintas gestiones realizadas con el objetivo de obtener la aprobación de las TRD, cuyo proceso avanzó a la etapa de sustentación ante el comité evaluador de documentos del AGN, de acuerdo con el informe OCI-2020-017.
Teniendo en cuenta que las gestiones de la ADR han llevado a un avance en el proceso de aprobación de las TRD, la Oficina de Control Interno considera determinar el cierre del hallazgo.</t>
  </si>
  <si>
    <r>
      <rPr>
        <b/>
        <sz val="12"/>
        <color theme="1"/>
        <rFont val="Arial"/>
        <family val="2"/>
      </rPr>
      <t>2.</t>
    </r>
    <r>
      <rPr>
        <sz val="12"/>
        <color theme="1"/>
        <rFont val="Arial"/>
        <family val="2"/>
      </rPr>
      <t xml:space="preserve"> Radicar ante el Archivo General de la Nación las TRD ajustadas, junto con todos sus anexos</t>
    </r>
  </si>
  <si>
    <t>Los responsables del proceso informaron mediante correo del 6 de abril de 2020 que "Producto de la acción anterior, se hizo la entrega de los ajustes realizados por la ADR de acuerdo a las observaciones del AGN, como soporte se encuentra el radicado ADR 20196100093982. Los soportes adicionales se encuentran en la herramienta de Gestión Documental y se pueden ubicar haciendo la consulta por este módulo". 
Al respecto la Oficina de Control Interno a través de los informes del seguimiento al plan de mejoramiento archivístico ha evidenciado las distintas gestiones realizadas con el objetivo de obtener la aprobación de las TRD, cuyo proceso se encuentra en la etapa de sustentación ante el comité evaluador de documentos del AGN, de acuerdo con el informe OCI-2020-017.</t>
  </si>
  <si>
    <t>Inconsistencias en los reportes de avances de ejecución del Plan de Acción Institucional debido al registro de valores en el aplicativo ISOLUCION que no guardaban relación con la fórmula de cálculo del indicador del producto.</t>
  </si>
  <si>
    <t>Falta de desagregación de actividades por hito y su equivalente porcentual respecto a la meta establecida en el producto de Gestión Documental del Plan de Acción frente a los reportes de avances realizados mensualmente en el aplicativo ISOLUCION.</t>
  </si>
  <si>
    <r>
      <rPr>
        <b/>
        <sz val="12"/>
        <color theme="1"/>
        <rFont val="Arial"/>
        <family val="2"/>
      </rPr>
      <t>1.</t>
    </r>
    <r>
      <rPr>
        <sz val="12"/>
        <color theme="1"/>
        <rFont val="Arial"/>
        <family val="2"/>
      </rPr>
      <t xml:space="preserve"> Realizar y cargar el listado de actividades por hito con su representación porcentual para cargar en el aplicativo ISOLUCION.</t>
    </r>
  </si>
  <si>
    <t>Siete (7) listados de actividades cargados en ISOLUCION.</t>
  </si>
  <si>
    <t>John Édisson Montañez Rey - Gestor T1, Secretaría General (Dirección Administrativa y Financiera)</t>
  </si>
  <si>
    <t>La Oficina de Control Interno evidenció el cargue en ISOLUCION, Modulo: "Medición" de los Siete (7) listados de actividades (hitos) cargados en ISOLUCION, por lo cual considera procedente determinar el cierre de la acción de mejoramiento.</t>
  </si>
  <si>
    <t>La Oficina de Control Interno considera procedente determinar el cierre del hallazgo, toda vez que el proceso ejecutó las acciones propuestas.</t>
  </si>
  <si>
    <r>
      <rPr>
        <b/>
        <sz val="12"/>
        <color theme="1"/>
        <rFont val="Arial"/>
        <family val="2"/>
      </rPr>
      <t>2.</t>
    </r>
    <r>
      <rPr>
        <sz val="12"/>
        <color theme="1"/>
        <rFont val="Arial"/>
        <family val="2"/>
      </rPr>
      <t xml:space="preserve"> Indicar en cada uno de los hitos reportados en el aplicativo ISOLUCION el avance porcentual de cada actividad.</t>
    </r>
  </si>
  <si>
    <t>Registro porcentual por hito en el aplicativo ISOLUCION por mes</t>
  </si>
  <si>
    <t>La Oficina de Control Interno evidenció el cargue en ISOLUCION, Modulo: "Medición" el reporte del avance porcentual para actividad (hito) del indicador asociado al proceso de "Gestión Documental", por lo cual considera procedente determinar el cierre de la acción de mejoramiento.</t>
  </si>
  <si>
    <t>Incumplimiento de la Política de Administración del Riesgo adoptada por la Entidad,
en cuanto a que el proceso no contaba con un mapa de riesgos de gestión, inobservancia en la descripción del riesgo de corrupción, la valoración y el diseño de
controles.</t>
  </si>
  <si>
    <t>Desconocimiento de los lineamientos metodológicos contenidos en la “Política de Administración del Riesgo” de la Entidad (DE-SIG-002), Versión 2 y en la “Guía para la administración del riesgo y el diseño de controles en entidades públicas” Versión 4.
Falta de capacitación, acompañamiento y asesoría a los responsables del proceso, en materia de gestión de riesgos y manejo de las herramientas implementadas por la Oficina de Planeación para tal fin.</t>
  </si>
  <si>
    <r>
      <rPr>
        <b/>
        <sz val="12"/>
        <color theme="1"/>
        <rFont val="Arial"/>
        <family val="2"/>
      </rPr>
      <t>1.</t>
    </r>
    <r>
      <rPr>
        <sz val="12"/>
        <color theme="1"/>
        <rFont val="Arial"/>
        <family val="2"/>
      </rPr>
      <t xml:space="preserve"> Solicitar a la Oficina de Planeación el acompañamiento para construir la Matriz de Riesgos de Gestión y la corrección de la Matriz de los Riesgos de Corrupción del proceso de Gestión Documental.</t>
    </r>
  </si>
  <si>
    <t>Un (1) Oficio remitido a la Oficina de Planeación</t>
  </si>
  <si>
    <t>Diego Edison Tiuzo García
Jefe de la Oficina Jurídica, encargado del empleo Secretario General (Dirección Administrativa y Financiera)</t>
  </si>
  <si>
    <t>El Secretario General (E) remitió el memorando N°. 20196100024513 del 27 de junio de 2018 a la Jefe de la Oficina de Planeación, en el cual se solicita la construcción y corrección de los Mapas de Riesgos de los procesos a cargo de la Secretaria General.</t>
  </si>
  <si>
    <r>
      <rPr>
        <b/>
        <sz val="12"/>
        <color theme="1"/>
        <rFont val="Arial"/>
        <family val="2"/>
      </rPr>
      <t>2.</t>
    </r>
    <r>
      <rPr>
        <sz val="12"/>
        <color theme="1"/>
        <rFont val="Arial"/>
        <family val="2"/>
      </rPr>
      <t xml:space="preserve"> Continuar con la construcción del Mapa de Riesgos de Gestión del Proceso de Gestión Documental.</t>
    </r>
  </si>
  <si>
    <t>La Oficina de Control Interno observó la elaboración de la Matriz del Mapa de Riegos de Gestión, en la cual se identificaron tres (3) riesgos de gestión asociados al proceso, y sobre los cuales, preliminarmente no se identificaron situaciones contrarias a la Política de Administración del Riesgo. Adicionalmente se observó que el 28 de agosto de 2019 se publicó en el Sistema Integrado de Gestión ( ISOLUCION) la matriz del riesgos del proceso.</t>
  </si>
  <si>
    <r>
      <rPr>
        <b/>
        <sz val="12"/>
        <color theme="1"/>
        <rFont val="Arial"/>
        <family val="2"/>
      </rPr>
      <t>3.</t>
    </r>
    <r>
      <rPr>
        <sz val="12"/>
        <color theme="1"/>
        <rFont val="Arial"/>
        <family val="2"/>
      </rPr>
      <t xml:space="preserve"> Revisar y ajustar los ítems errados en la Matriz del Mapa de Riesgos de Corrupción.</t>
    </r>
  </si>
  <si>
    <t>Una (1) matriz del Mapa de Riesgos
de Corrupción ajustada</t>
  </si>
  <si>
    <t>John Edisson Montañez Rey
Gestor T1, Grado 09 Secretaría General (Dirección Administrativa y Financiera – Gestión Documental)</t>
  </si>
  <si>
    <t>AUDITORÍA VIGENCIA 2021 (INFORME OCI-2021-021)</t>
  </si>
  <si>
    <t>Incumplimiento cronograma de actividades dispuesto para la implementación de los instrumentos archivísticos adoptados por la Entidad.</t>
  </si>
  <si>
    <t>15/05/2023
26/04/2024</t>
  </si>
  <si>
    <t xml:space="preserve"> Emilcen Monroy</t>
  </si>
  <si>
    <t>15/05/2023
20/06/2024</t>
  </si>
  <si>
    <t>Deficiencias en los espacios establecidos para el archivo y su organización.</t>
  </si>
  <si>
    <t>Las áreas no cuentan con espacio suficiente en sus oficinas para su archivo de gestión, por lo que, se dispone de un espacio en el archivo central para que las áreas lo ubiquen; por tanto, la responsabilidad directa de organizar esa información son las mismas dependencias, desde Gestión Documental se informa lo pertinente a través del procedimiento, las capacitaciones, las visitas realizadas y las cápsulas informativas respecto a la conservación del archivo emitidas en el 2019.</t>
  </si>
  <si>
    <t>1. Realizar la visita a los espacios de archivo en la Sede Central y las UTT.</t>
  </si>
  <si>
    <t>Un informe de las visitas al archivo de gestión de las 19 áreas de la Sede Central y las UTT</t>
  </si>
  <si>
    <t>Equipo Humano Secretaría General</t>
  </si>
  <si>
    <t>25/09/2022
15/05/2023</t>
  </si>
  <si>
    <r>
      <rPr>
        <b/>
        <sz val="12"/>
        <rFont val="Arial"/>
        <family val="2"/>
      </rPr>
      <t xml:space="preserve">Septiembre 2022: </t>
    </r>
    <r>
      <rPr>
        <sz val="12"/>
        <rFont val="Arial"/>
        <family val="2"/>
      </rPr>
      <t xml:space="preserve">Esta Oficina de Control Interno evidenció formatos de inspección del archivo en las UTT y actas de reunión donde se da a conocer el proceso de gestión documental, el procedimiento de radicación de comunicaciones oficiales y organización del archivo, por lo anterior no se evidenció un informe consolidado con las visitas realizadas a las UTT, áreas de la Sede Central con un orden cronológico, y de manera unificada mencionando los resultados obtenidos.
</t>
    </r>
    <r>
      <rPr>
        <b/>
        <sz val="12"/>
        <rFont val="Arial"/>
        <family val="2"/>
      </rPr>
      <t xml:space="preserve">Mayo 2023: </t>
    </r>
    <r>
      <rPr>
        <sz val="12"/>
        <rFont val="Arial"/>
        <family val="2"/>
      </rPr>
      <t xml:space="preserve">De acuerdo con la evidencia suministrada por el área de Gestión Documental se evidencia el informe de diagnóstico archivístico integral de diciembre 2022 consolidado con las visitas realizadas a las 13 UTT, y a las 19 áreas de la Sede Central con un orden, y de manera unificada mencionando los resultados obtenidos que es la meta establecida para esta acción.
</t>
    </r>
    <r>
      <rPr>
        <sz val="12"/>
        <color theme="1"/>
        <rFont val="Arial"/>
        <family val="2"/>
      </rPr>
      <t>Así mismo como parte de la verificación realizada por la OCI se evidenciaron soportes como la minuta del arrendamiento de la bodega</t>
    </r>
    <r>
      <rPr>
        <sz val="12"/>
        <rFont val="Arial"/>
        <family val="2"/>
      </rPr>
      <t xml:space="preserve"> hasta el 31 de diciembre 2022 de objeto "</t>
    </r>
    <r>
      <rPr>
        <i/>
        <sz val="12"/>
        <rFont val="Arial"/>
        <family val="2"/>
      </rPr>
      <t>Arrendamiento de una bodega totalmente adecuada para custodia y conservación de archivos recibidos y producidos por la Agencia de desarrollo rural"</t>
    </r>
    <r>
      <rPr>
        <sz val="12"/>
        <rFont val="Arial"/>
        <family val="2"/>
      </rPr>
      <t>, adicionalmente para la vigencia 2023 se evidenció el CDP Nª 84423 de objeto</t>
    </r>
    <r>
      <rPr>
        <i/>
        <sz val="12"/>
        <rFont val="Arial"/>
        <family val="2"/>
      </rPr>
      <t xml:space="preserve"> "Adecuación de archivos de gestión sede Central conforme de la normativa vigente" y  </t>
    </r>
    <r>
      <rPr>
        <sz val="12"/>
        <rFont val="Arial"/>
        <family val="2"/>
      </rPr>
      <t xml:space="preserve">la Guía Operativa del Plan de Acción con el desglose del producto </t>
    </r>
    <r>
      <rPr>
        <i/>
        <sz val="12"/>
        <rFont val="Arial"/>
        <family val="2"/>
      </rPr>
      <t xml:space="preserve">"1. Servicios de Gestión Documental" </t>
    </r>
    <r>
      <rPr>
        <sz val="12"/>
        <rFont val="Arial"/>
        <family val="2"/>
      </rPr>
      <t xml:space="preserve">y su cadena de valor de la proyección para los servicios de Organizar y digitalizar los archivos y migrar los archivos recibidos y producidos por la ADR.
Respecto con lo evidenciado por la Oficina de Control Interno en el seguimiento a mayo 2023 se considera que esta acción propuesta se encuentra en estado cumplida - pendiente de efectividad.
</t>
    </r>
    <r>
      <rPr>
        <b/>
        <sz val="12"/>
        <rFont val="Arial"/>
        <family val="2"/>
      </rPr>
      <t>Efectividad:</t>
    </r>
    <r>
      <rPr>
        <sz val="12"/>
        <rFont val="Arial"/>
        <family val="2"/>
      </rPr>
      <t xml:space="preserve">  De acuerdo con la evidencia suministrada por el área de Gestión Documental se corrobora que:
- Se evidenció dos otro si al contrato 5072022 donde se realiza la modificación del valor del contrato y así mismo el plazo de ejecución hasta el mes de abril de 2023.
- Se evidenció la suscripción del contrato interadministrativo 7882023 de objeto </t>
    </r>
    <r>
      <rPr>
        <i/>
        <sz val="12"/>
        <rFont val="Arial"/>
        <family val="2"/>
      </rPr>
      <t xml:space="preserve">"Prestar los Servicios de Administración Integral, Conservación y Custodia del Archivo Central  de la Agencia de Desarrollo Rural - ADR"  </t>
    </r>
    <r>
      <rPr>
        <sz val="12"/>
        <rFont val="Arial"/>
        <family val="2"/>
      </rPr>
      <t>donde su plazo de ejecución es hasta el 31 de diciembre 2023.
Respecto con lo evidenciado por la Oficina de Control Interno en el seguimiento a junio 2023 se considera que esta acción propuesta se encuentra en estado cumplida - efectiva.</t>
    </r>
  </si>
  <si>
    <r>
      <rPr>
        <b/>
        <sz val="12"/>
        <color theme="1"/>
        <rFont val="Arial"/>
        <family val="2"/>
      </rPr>
      <t>Mayo - Junio 2023</t>
    </r>
    <r>
      <rPr>
        <sz val="12"/>
        <color theme="1"/>
        <rFont val="Arial"/>
        <family val="2"/>
      </rPr>
      <t xml:space="preserve">: De acuerdo a la evidencia aportada el área de Gestión Documental esta Oficina de Control Interno concluye que:
De acuerdo con la acción propuesta el área de Gestión Documental y la evidencia aportada frente al levantamiento y diagnóstico del estado de los espacios de archivo de las UTT y dependencias de la Sede Central de la ADR a través del informe de diagnóstico archivístico integral de diciembre 2022 con la descripción del espacio que posee cada área en su almacenamiento de archivos físicos que mantienen en custodia bajo los lineamientos documentales,  así mismo esta OCI realizó la verificación de la efectividad donde se evidenció el Otro si al contrato 5072022 donde se realiza la ampliación del plazo a abril 2023 y se evidenció a su vez la suscripción del contrato interadministrativo 7882023  de objeto </t>
    </r>
    <r>
      <rPr>
        <i/>
        <sz val="12"/>
        <color theme="1"/>
        <rFont val="Arial"/>
        <family val="2"/>
      </rPr>
      <t>"Prestar los Servicios de Administración Integral, Conservación y Custodia del Archivo Central  de la Agencia de Desarrollo Rural - ADR"</t>
    </r>
    <r>
      <rPr>
        <sz val="12"/>
        <color theme="1"/>
        <rFont val="Arial"/>
        <family val="2"/>
      </rPr>
      <t xml:space="preserve">  donde su plazo de ejecución es hasta el 31 de diciembre 2023, por lo tanto, se considera por parte de la OCI que el proceso ha tomado medidas a fin de salvaguardar el archivo de gestión de la Entidad, teniendo en cuenta los espacios con que actualmente cuenta la Entidad. Por lo anterior, se considera procedente el cierre del hallazgo.</t>
    </r>
  </si>
  <si>
    <t>2. Identificar el estado de los espacios de archivo.</t>
  </si>
  <si>
    <t>Un correo a la Dirección Administrativa sobre el estado de los espacios de archivo en Sede Central y en las UTT</t>
  </si>
  <si>
    <r>
      <rPr>
        <b/>
        <sz val="12"/>
        <color theme="1"/>
        <rFont val="Arial"/>
        <family val="2"/>
      </rPr>
      <t xml:space="preserve">Septiembre 2022: </t>
    </r>
    <r>
      <rPr>
        <sz val="12"/>
        <color theme="1"/>
        <rFont val="Arial"/>
        <family val="2"/>
      </rPr>
      <t>Esta Oficina de Control Interno</t>
    </r>
    <r>
      <rPr>
        <b/>
        <sz val="12"/>
        <color theme="1"/>
        <rFont val="Arial"/>
        <family val="2"/>
      </rPr>
      <t xml:space="preserve"> </t>
    </r>
    <r>
      <rPr>
        <sz val="12"/>
        <color theme="1"/>
        <rFont val="Arial"/>
        <family val="2"/>
      </rPr>
      <t xml:space="preserve"> evidenció correo electrónico del 7 marzo 2022 remitido por el líder de Gestión Documental a Líder de Administrativa donde se informa el estado de los espacios del archivo de las UTT 05 Medellín,08 Ibagué,10 Pasto, por lo anterior no se evidenció visitas y reportes del estado del archivo de las demás UTT ni de Sede Central de la Agencia de Desarrollo Rural.
</t>
    </r>
    <r>
      <rPr>
        <b/>
        <sz val="12"/>
        <color theme="1"/>
        <rFont val="Arial"/>
        <family val="2"/>
      </rPr>
      <t>Mayo 2023:</t>
    </r>
    <r>
      <rPr>
        <sz val="12"/>
        <color theme="1"/>
        <rFont val="Arial"/>
        <family val="2"/>
      </rPr>
      <t xml:space="preserve"> De acuerdo a la evidencia aportada el área de Gestión Documental esta Oficina de Control Interno evidenció que:
- En marzo de 2023 se remitió a la Dirección Administrativa, correo electrónico con el estado de los espacios de 3 Unidades Técnicas Territoriales (UTTs 5, 8 y 10).  Luego, en el seguimiento realizado en mayo de 2023, para el presente hallazgo se allegó el informe que resulta de la acción N° 1.
- Así mismo se aporto evidencia  que a través del acta 1 del 17 de enero 2023 se realizó la presentación Integral de Archivos actualizado en Diciembre de 2022 a la Secretaria General Elizabeth Gómez Sànchez dando contexto dle trabajo realizado en cuanto al diagnóstico y visitas de inspección a los depósitos de archivos de la ADR tanto a nivel central como a las UTT`s.
</t>
    </r>
    <r>
      <rPr>
        <b/>
        <sz val="12"/>
        <color theme="1"/>
        <rFont val="Arial"/>
        <family val="2"/>
      </rPr>
      <t xml:space="preserve">Efectividad: </t>
    </r>
    <r>
      <rPr>
        <sz val="12"/>
        <color theme="1"/>
        <rFont val="Arial"/>
        <family val="2"/>
      </rPr>
      <t xml:space="preserve"> De acuerdo con la evidencia suministrada por el área de Gestión Documental se corrobora que:
- Se evidenció dos otro si al contrato 5072022 donde se realiza la modificación del valor del contrato y así mismo el plazo de ejecución hasta el mes de abril de 2023.
- Se evidenció la suscripción del contrato interadministrativo 7882023 de objeto "Prestar los Servicios de Administración Integral, Conservación y Custodia del Archivo Central  de la Agencia de Desarrollo Rural - ADR"  donde su plazo de ejecución es hasta el 31 de diciembre 2023.
Respecto con lo evidenciado por la Oficina de Control Interno en el seguimiento a junio 2023 se considera que esta acción propuesta se encuentra en estado cumplida - efectiva.</t>
    </r>
  </si>
  <si>
    <t>Radicación y seguimiento de comunicaciones oficiales sin observar los lineamientos normativos y procedimentales.</t>
  </si>
  <si>
    <t>Richard Rangel Verge
 Emilcen Monroy</t>
  </si>
  <si>
    <r>
      <rPr>
        <b/>
        <sz val="12"/>
        <color theme="1"/>
        <rFont val="Arial"/>
        <family val="2"/>
      </rPr>
      <t>Mayo 2023</t>
    </r>
    <r>
      <rPr>
        <sz val="12"/>
        <color theme="1"/>
        <rFont val="Arial"/>
        <family val="2"/>
      </rPr>
      <t xml:space="preserve">: De acuerdo a la evidencia aportada el área de Gestión Documental esta Oficina de Control Interno evidenció que:
- En el aplicativo Isolucion se actualizó el procedimiento PR-DOC-002 Gestión y Trámite de las comunicaciones oficiales V6 24 el día 24 de abril 2023 
- En el aplicativo Isolucion se actualizó la Guía GU-DOC-001 Administración de Comunicaciones Oficiales V2 del día 08 de mayo 2023.
Respecto con las evidencias aportadas y de acuerdo a lo observado por la Oficina de Control Interno en el seguimiento a mayo 2023 se considera que esta acción propuesta cumple con lo establecido en la misma y en su meta, atacando la causa del hallazgo.
</t>
    </r>
    <r>
      <rPr>
        <b/>
        <sz val="12"/>
        <color theme="1"/>
        <rFont val="Arial"/>
        <family val="2"/>
      </rPr>
      <t xml:space="preserve">
Junio 2024: </t>
    </r>
    <r>
      <rPr>
        <sz val="12"/>
        <color theme="1"/>
        <rFont val="Arial"/>
        <family val="2"/>
      </rPr>
      <t xml:space="preserve">La oficina de Control Interno corrobora la efectividad de la acción mediante la información aportada por el área de Gestión Documental así:
F-DOC- 015 Entrega de Comunicaciones Oficiales, diligenciados con información correspondiente a diferentes áreas de la Agencia, correspondientes al tercer trimestre de la vigencia 2023.
F-DOC- 016 Control Devoluciones Despachadas, diligenciados con información de la Oficina Jurídica y la Secretaria general de la Agencia, correspondientes al mes de septiembre de 2023.
F-DOC- 017 Control de Despachos Unidades Técnicas territoriales UTT, diligenciados con información de diferentes UTT de la Agencia, correspondientes al al tercer trimestre de la vigencia 2023. 
Correspondientes al al tercer trimestre de la vigencia 2023. </t>
    </r>
  </si>
  <si>
    <t xml:space="preserve">De acuerdo a los diferentes seguimientos realizados por la Oficina de control Interno, se puede concluir que los responsables del proceso de Gestión Documenta aportaron las evidencias correspondientes al cumplimiento de la accion propuesta en el Plan de Mejoramiento. de esta manera en el ultimo seguimiento se pudo corroborar la efectividad de las acciones a traves de los formatos aportados, mismos que dan aplicación al  procedimiento PR-DOC-002 Gestión y Trámite de las comunicaciones oficiales V6 y a la  la Guía GU-DOC-001 Administración de Comunicaciones Oficiales V2, en lo que respexcta a la implementacion de los formatos relacionados con: Entrega de Comunicaciones Oficiales, Control Devoluciones Despachadas y Control de Despachos Unidades Técnicas territoriales UTT, por tanto se determina cerrar el hallazgo. </t>
  </si>
  <si>
    <t>Tablas de Retención Documental aprobadas por el Archivo General de la Nación sin implementar o adoptar por la Entidad.</t>
  </si>
  <si>
    <t>Alta rotación del personal en la oficinas productora</t>
  </si>
  <si>
    <t>1. Seguimiento a la implementación de las TRD.</t>
  </si>
  <si>
    <t>Actas de reunión de seguimiento (22)</t>
  </si>
  <si>
    <t>15/05/2023
6/05/2024
20/06/2024</t>
  </si>
  <si>
    <r>
      <rPr>
        <b/>
        <sz val="12"/>
        <rFont val="Arial"/>
        <family val="2"/>
      </rPr>
      <t xml:space="preserve">Nota: </t>
    </r>
    <r>
      <rPr>
        <u/>
        <sz val="12"/>
        <rFont val="Arial"/>
        <family val="2"/>
      </rPr>
      <t xml:space="preserve">Acción reformulada por solicitud de la Secretaría General, realizada a través de memorando 20236000016943 del 4 abril 2023 y con alcance realizado mediante correo electrónico del 28 de abril de 2023
</t>
    </r>
    <r>
      <rPr>
        <b/>
        <sz val="12"/>
        <rFont val="Arial"/>
        <family val="2"/>
      </rPr>
      <t xml:space="preserve">
Mayo 2023:</t>
    </r>
    <r>
      <rPr>
        <sz val="12"/>
        <rFont val="Arial"/>
        <family val="2"/>
      </rPr>
      <t xml:space="preserve"> No se presentaron avances, sin embargo se encuentra en términos el cumplimiento de la acción propuesta
</t>
    </r>
    <r>
      <rPr>
        <b/>
        <sz val="12"/>
        <rFont val="Arial"/>
        <family val="2"/>
      </rPr>
      <t xml:space="preserve">Junio 2024: </t>
    </r>
    <r>
      <rPr>
        <sz val="12"/>
        <rFont val="Arial"/>
        <family val="2"/>
      </rPr>
      <t xml:space="preserve">La Secretaria General, área de Gestión Documental aporto la siguiente documentación:
●Circular No. 036 de 23 emitida por la Secretaría General, asunto transferencias documentales Primarias 2023. 
●Cronograma de visitas Agencia De Desarrollo Rural para  adelantar Verificación de la organización de expedientes físicos, Verificación de aplicación de TRD, Verificación de rotulación a nivel de carpetas y cajas 
●Excel de Formato Único de Inventario Documental – FUID, contiene 5.931 expedientes organizados, oficina productora Agencia de Desarrollo Rural – ADR, objeto Archivo para custodia bodega archivos del estado. 
●17 actas de reunión de seguimiento en relación con las TRD, las cuales se desarrollaron en las fechas, áreas y con las temáticas enunciadas a continuación, para vicepresidentes, directores, jefes de oficina, funcionarios y contratistas así:  
oficina, funcionarios y contratistas. 
1.  (11/08/23) Área Presidencia – Objetivo - Archivo para Transferencia Primaria de la Presidencia de la Agencia de Desarrollo Rural. 
2. (09/08/23) Área Presidencia – Objetivo - Segunda visita validación archivo para Transferencia Primaria 
3. (15/08/23) Área Oficina de Control Interno - Objetivo - Visita de verificación final del archivo a transferir
4. (31/08/2023) Área Procesos Disciplinarios – Objetivo -  Actos Administrativos pendientes, salvedad de Procesos Disciplinarios que no reposan en los actos administrativos de archivo. 
5. (02/08/23) Área Procesos Disciplinarios – Objetivo.  Recepción Documentación, Procesos Disciplinarios. 
6. (16/08/23) Área Dirección de Participación y Asociatividad – Objetivo - Visita de verificación de archivos, aplicación de TRD y aspectos de conservación y seguridad. 
7. (23/08/23) Área Seguimiento y Control – Objetivo - Visita de verificación de archivos, aplicación de TRD y aspectos de conservación y seguridad. 
8. (16/08/23) Área Dirección de Calificación y Financiación- Objetivo – Segunda visita de verificación de archivos  aplicación de TRD y aspectos de conservación y seguridad. 
9. (29/08/23) Área Vicepresidencia de Proyectos – Objetivo - Visita de verificación de archivos, aplicación de TRD y aspectos de conservación y seguridad. 
10. (28/08/23) Área Comercialización – Objetivo - Visita de verificación de archivos, aplicación de TRD y aspectos de conservación y seguridad. 
11. (23/08/23) Área Dirección de Adecuación de Tierras – Objetivo - Visita de verificación de archivos, aplicación de TRD para transferencia primaria y aspectos de conservación y seguridad.
12. (16/08/23) Área Dirección de Acceso a Activos Productivos – Objetivo - Visita de verificación de archivos, aplicación de TRD y aspectos de conservación y seguridad. 
13. (23/08/23) Área Asistencia Técnica – Objetivo - Visita de verificación de archivos, aplicación de TRD y aspectos de conservación y seguridad. 
14. (28/08/23) Vicepresidencia de Integración productiva – Objetivo- Revisión de archivos. 
15. (28/08/23) Vicepresidencia de Proyectos – Objetivo- Revisión de archivos. 
16. (25/08/23) Vicepresidencia de Integración productiva – Objetivo- Visita de verificación de archivos, aplicación de TRD y aspectos de conservación y seguridad. 
17. (29/08/23) Vicepresidencia de Integración productiva – Objetivo- Visita de verificación de archivos, aplicación de TRD y aspectos de conservación y seguridad. 
25. Actas de transferencia documental F-DOC-026 con Formato Único de Inventario Documental FUID F-DOC-001, correspondientes a las UTTs de Bogotá, Santa marta, Popayán, Neiva, Ibagué, Montería, Cúcuta, Villavicencio y Manizales, sumadas a las de las siguientes dependencias de la sede central: </t>
    </r>
    <r>
      <rPr>
        <sz val="12"/>
        <color rgb="FF0070C0"/>
        <rFont val="Arial"/>
        <family val="2"/>
      </rPr>
      <t xml:space="preserve">
</t>
    </r>
  </si>
  <si>
    <r>
      <t xml:space="preserve">De conformidad con lo expuesto en el avance cualitativo, la OCI evidenció actas de transferencia documental a través del formato F-DOC-026 y Formato Único de Inventario Documental FUID F-DOC-001,  y soportes de acompañamiento por parte del proceso de Gestión Documental a las diferentes áreas de la Entidad en la adecuada implementación de las TRD, respecto a organización, custodia y transferneica de archivo, aunado a los demás documentos  aportados por el área de Gestión Documental, frente a lo que se considera se ha mejorado la gestión institucional en lo que respecta a la implementación de las TRD, siendo esta la situación principal obervada en el hallazgo.
Así mismo, y en cumplimiento de los artículos 17 y 18 del Acuerdo 004 de 2019, emitido por Archivo General de la Nación que señalan: 
</t>
    </r>
    <r>
      <rPr>
        <i/>
        <sz val="12"/>
        <color theme="1"/>
        <rFont val="Arial"/>
        <family val="2"/>
      </rPr>
      <t xml:space="preserve">“Artículo 17. Implementación. Una vez aprobadas y convalidadas las Tablas de Retención Documental —TRD o Tablas de Valoración Documental — TVD, la entidad deberá divulgarlas entre sus servidores públicos, empleados y demás personal que tenga injerencia en la producción de documentos de archivo, para garantizar su implementación., </t>
    </r>
    <r>
      <rPr>
        <sz val="12"/>
        <color theme="1"/>
        <rFont val="Arial"/>
        <family val="2"/>
      </rPr>
      <t>y
A</t>
    </r>
    <r>
      <rPr>
        <i/>
        <sz val="12"/>
        <color theme="1"/>
        <rFont val="Arial"/>
        <family val="2"/>
      </rPr>
      <t>rtículo 18. Publicación. Las Tablas de Retención Documental – TRD y las Tablas de Valoración Documental – TVD deberán publicarse en el sitio web de la entidad respectiva y mantenerse en dicho sitio permanentemente”. 
L</t>
    </r>
    <r>
      <rPr>
        <sz val="12"/>
        <color theme="1"/>
        <rFont val="Arial"/>
        <family val="2"/>
      </rPr>
      <t xml:space="preserve">a Oficina de Control Interno evidencio en la Página Web la publicación de las Tablas de Retencion Documental - TRD mismas que se pueden consultar en el siguiente link:  https://www.adr.gov.co/tablas-de-retencion-documental/
Si bien con corte a la fecha de los soportes entregados (diciembre de 2023) no se evidenció actas correspondienteas a las areas de comunicaciones, Oficina de Tecnologías de la Información, Dirección de Asistencia Técnica, Dirección de Acceso Activos Productivos y Dirección de participación y Asociatividad, se considera que los documentos soportan los correctivos que la entidad a tomado frente a las causas del hallazgo, sonre lo cual la Oficina de Control Interno recomienda priorizar el acompañamiento correspondiente a las areas anteriormente mencionadas, para dar continuidad a la implementacion del Plan de Gestion Documental PGD. 
Conforme al analisis de la informacion se determina el cumplimiento de la meta y la efectividad de la accion es, por tanto es procedente cerrar el hallazgo.  </t>
    </r>
  </si>
  <si>
    <t>Uso y aplicación de los diferentes tipos de firmas en documentos sin observar la normatividad.</t>
  </si>
  <si>
    <t>Ausencia de lineamientos para la utilización de los mecanismo de firmas</t>
  </si>
  <si>
    <t>1. Reglamentar el uso de adopción de firma digital en la agencia.</t>
  </si>
  <si>
    <t xml:space="preserve"> Resolución.</t>
  </si>
  <si>
    <t>15/05/2023
20/06/2024
08/07/2025
11/08/2025</t>
  </si>
  <si>
    <t>Richard Rangel Vergel
 Emilcen Monroy
Maria Paula Urquijo
Carolina Saavedra Manco</t>
  </si>
  <si>
    <r>
      <rPr>
        <sz val="12"/>
        <color theme="1"/>
        <rFont val="Arial"/>
        <family val="2"/>
      </rPr>
      <t xml:space="preserve">
</t>
    </r>
    <r>
      <rPr>
        <b/>
        <sz val="12"/>
        <color theme="1"/>
        <rFont val="Arial"/>
        <family val="2"/>
      </rPr>
      <t xml:space="preserve">Nota: </t>
    </r>
    <r>
      <rPr>
        <sz val="12"/>
        <color theme="1"/>
        <rFont val="Arial"/>
        <family val="2"/>
      </rPr>
      <t xml:space="preserve">Fecha de cumplimiento ampliada por solicitud realizada mediante memorando 20236000066403 del 20 de diciembre de 2023 
</t>
    </r>
    <r>
      <rPr>
        <b/>
        <sz val="12"/>
        <color theme="1"/>
        <rFont val="Arial"/>
        <family val="2"/>
      </rPr>
      <t xml:space="preserve">Nota: </t>
    </r>
    <r>
      <rPr>
        <sz val="12"/>
        <color theme="1"/>
        <rFont val="Arial"/>
        <family val="2"/>
      </rPr>
      <t xml:space="preserve">Acción reformulada por solicitud de la Secretaría General, realizada a través de memorando 20236000016943 del 4 abril 2023 y con alcance realizado mediante correo electrónico del 28 de abril de 2023
</t>
    </r>
    <r>
      <rPr>
        <b/>
        <sz val="12"/>
        <color theme="1"/>
        <rFont val="Arial"/>
        <family val="2"/>
      </rPr>
      <t xml:space="preserve">Mayo 2023: </t>
    </r>
    <r>
      <rPr>
        <sz val="12"/>
        <color theme="1"/>
        <rFont val="Arial"/>
        <family val="2"/>
      </rPr>
      <t xml:space="preserve">No se presentaron avances, sin embargo se encuentra en términos el cumplimiento de la acción propuesta
</t>
    </r>
    <r>
      <rPr>
        <b/>
        <sz val="12"/>
        <color theme="1"/>
        <rFont val="Arial"/>
        <family val="2"/>
      </rPr>
      <t>Junio 2024</t>
    </r>
    <r>
      <rPr>
        <sz val="12"/>
        <color theme="1"/>
        <rFont val="Arial"/>
        <family val="2"/>
      </rPr>
      <t xml:space="preserve">: El area encargada aporta la siguiente documentacion:
- Borrador de resolución </t>
    </r>
    <r>
      <rPr>
        <i/>
        <sz val="12"/>
        <color theme="1"/>
        <rFont val="Arial"/>
        <family val="2"/>
      </rPr>
      <t xml:space="preserve">“Por la cual se adopta y reglamenta el uso de firmas digitales y mecánicas en el Sistema de Gestión Documental Electrónico adoptado por la Agencia de Desarrollo Rural - ADR”
</t>
    </r>
    <r>
      <rPr>
        <b/>
        <sz val="12"/>
        <color theme="1"/>
        <rFont val="Arial"/>
        <family val="2"/>
      </rPr>
      <t>Seguimiento Julio 2025:</t>
    </r>
    <r>
      <rPr>
        <sz val="12"/>
        <color theme="1"/>
        <rFont val="Arial"/>
        <family val="2"/>
      </rPr>
      <t xml:space="preserve"> No se remitio evidencia, que permitiera evidenciar el cumplimiento, por lo anterior la acción continua incumplida - vencida
</t>
    </r>
    <r>
      <rPr>
        <b/>
        <sz val="12"/>
        <color theme="1"/>
        <rFont val="Arial"/>
        <family val="2"/>
      </rPr>
      <t xml:space="preserve">Seguimiento Agosto de 2025: </t>
    </r>
    <r>
      <rPr>
        <sz val="12"/>
        <color theme="1"/>
        <rFont val="Arial"/>
        <family val="2"/>
      </rPr>
      <t>Mediante correo electrónico institucional se solicitó a la Secretaría General información sobre las gestiones realizadas para la expedición y publicación de la resolución “Por la cual se adopta y reglamenta el uso de firmas digitales y mecánicas en el Sistema de Gestión Documental Electrónico adoptado por la Agencia de Desarrollo Rural - ADR”,  quienes respondieron así:</t>
    </r>
    <r>
      <rPr>
        <i/>
        <sz val="12"/>
        <color theme="1"/>
        <rFont val="Arial"/>
        <family val="2"/>
      </rPr>
      <t xml:space="preserve"> "Nos encontramos en la revisión y validación de la resolución con el fin de determinar la competencia."
</t>
    </r>
    <r>
      <rPr>
        <sz val="12"/>
        <color theme="1"/>
        <rFont val="Arial"/>
        <family val="2"/>
      </rPr>
      <t>Teniendo en cuenta lo informado, no fue posible identificar el cumplimiento de la acción planteada.  La acción continua incumplida-vencida.</t>
    </r>
    <r>
      <rPr>
        <b/>
        <sz val="12"/>
        <color theme="1"/>
        <rFont val="Arial"/>
        <family val="2"/>
      </rPr>
      <t xml:space="preserve">
</t>
    </r>
  </si>
  <si>
    <r>
      <t xml:space="preserve">Según lo mencionado en el avance cualitativo, para el 29 de mayo de 2024 se cuenta con  un documento  revisado por las áreas competentes y en  trámite de firma y  socialización, conforme a lo anterior esta oficina no puede determinar cumplimiento de la acción, hasta tanto el documento no haya  finalizado su trámite correspondiente de expedición y publicación, resaltando que desde la Oficina de Control Interno se considera que la formalización del documento por si solo soporta correctivos frente al hallazgo.
</t>
    </r>
    <r>
      <rPr>
        <b/>
        <sz val="12"/>
        <color theme="1"/>
        <rFont val="Arial"/>
        <family val="2"/>
      </rPr>
      <t xml:space="preserve">
Seguimiento Agosto de 2025:</t>
    </r>
    <r>
      <rPr>
        <sz val="12"/>
        <color theme="1"/>
        <rFont val="Arial"/>
        <family val="2"/>
      </rPr>
      <t xml:space="preserve"> Mediante correo electrónico institucional se solicitó a la Secretaría General información sobre las gestiones realizadas para la expedición y publicación de la resolución “Por la cual se adopta y reglamenta el uso de firmas digitales y mecánicas en el Sistema de Gestión Documental Electrónico adoptado por la Agencia de Desarrollo Rural - ADR”,  quienes respondieron así: "Nos encontramos en la revisión y validación de la resolución con el fin de determinar la competencia."
Teniendo en cuenta lo informado, no fue posible identificar el cumplimiento de la acción planteada.  La acción continua incumplida-vencida.</t>
    </r>
  </si>
  <si>
    <t>Inconsistencias en la proyección y ejecución del Plan de Acción Institucional 2021.</t>
  </si>
  <si>
    <t>La información no fue suministrada por el Proceso de Gestión Documental.</t>
  </si>
  <si>
    <t>1. Solicitar a la Oficina de Planeación los ajustes necesarios de acuerdo con las observaciones de la Oficina de Control Interno.</t>
  </si>
  <si>
    <t>Ajustes Realizados</t>
  </si>
  <si>
    <r>
      <rPr>
        <b/>
        <sz val="12"/>
        <color theme="1"/>
        <rFont val="Arial"/>
        <family val="2"/>
      </rPr>
      <t>Septiembre 2022:</t>
    </r>
    <r>
      <rPr>
        <sz val="12"/>
        <color theme="1"/>
        <rFont val="Arial"/>
        <family val="2"/>
      </rPr>
      <t xml:space="preserve"> No se presentaron avances por parte del área
</t>
    </r>
    <r>
      <rPr>
        <b/>
        <sz val="12"/>
        <color theme="1"/>
        <rFont val="Arial"/>
        <family val="2"/>
      </rPr>
      <t xml:space="preserve">Junio 2023: </t>
    </r>
    <r>
      <rPr>
        <sz val="12"/>
        <color theme="1"/>
        <rFont val="Arial"/>
        <family val="2"/>
      </rPr>
      <t>De acuerdo con la evidencia entregada por el área de Gestión Documental a través de correo electrónico del día 08 de junio 2023, la Oficina de Control Interno evidenció que:
- Se relizarón mesas de trabajo con la Oficina de Planeación del 09 de diciembre 2022 para la revisión y creación de las actividades del Plan de Acción Institucional de la vigencia 2023, así mismo se evidenció la matriz consolidada en la página web de la ADR donde se corrobora la creación de estas actividades asociados al proceso de Gestión Documental</t>
    </r>
  </si>
  <si>
    <r>
      <t xml:space="preserve">De acuerdo a la evidencia aportada el área de Gestión Documental esta Oficina de Control Interno concluye que el grupo de gestión documental realizó gestiones conjuntas con la Oficina de Planeación para la revisión y creación de los indicadores del Plan de Acción Institucional de cada vigencia, para lo cual se evidenció la matriz consolidada en la página web de la ADR donde se corroboró la creación de estas actividades asociados al proceso de Gestión Documental
Para corroborar la efectividad de esta acción la Oficina de Control Interno llevó a cabo un análisis del informe de cumplimiento OCI-2023-003 </t>
    </r>
    <r>
      <rPr>
        <i/>
        <sz val="12"/>
        <color theme="1"/>
        <rFont val="Arial"/>
        <family val="2"/>
      </rPr>
      <t xml:space="preserve">"Evaluación de la Gestión Institucional por Dependencias a 31 de diciembre de 2022"   </t>
    </r>
    <r>
      <rPr>
        <sz val="12"/>
        <color theme="1"/>
        <rFont val="Arial"/>
        <family val="2"/>
      </rPr>
      <t xml:space="preserve">donde se evidención que para las actividades del proceso de Gestión Documental y su Proyecto de Inversión: </t>
    </r>
    <r>
      <rPr>
        <i/>
        <sz val="12"/>
        <color theme="1"/>
        <rFont val="Arial"/>
        <family val="2"/>
      </rPr>
      <t>“Administración Integral de la Gestión Documental de la  Agencia de Desarrollo Rural”</t>
    </r>
    <r>
      <rPr>
        <sz val="12"/>
        <color theme="1"/>
        <rFont val="Arial"/>
        <family val="2"/>
      </rPr>
      <t xml:space="preserve"> se definieron para la vigencia 2022 cuatro (4) actividades  asociadas a la organización y digitalización los archivos recibidos del INCODER,  Administración y actualización del aplicativo del Sistema de Gestión Documental,  implementación del Sistema Integrado de Conservación – SI, acciones de las cuales  al 31 de diciembre de 2022 presentaron un cumplimiento de ejecución del 100%, razón por la cual se considera que el proceso ha adoptado correctivos para lograr el cumplimiento de las metas anuales del plan de acción.</t>
    </r>
  </si>
  <si>
    <t>Inobservancia de la Política de Administración del Riesgo adoptada por la Entidad y lineamientos de la Función Pública</t>
  </si>
  <si>
    <t>Desconocimiento de la norma.</t>
  </si>
  <si>
    <t>1. Solicitar a la Oficina de Planeación asesoría para el acompañamiento y ajuste de la matriz de riesgos de acuerdo con las observaciones realizadas por la Oficina de Control Interno.</t>
  </si>
  <si>
    <t>Matriz de Riesgo ajustada</t>
  </si>
  <si>
    <r>
      <rPr>
        <b/>
        <sz val="12"/>
        <color theme="1"/>
        <rFont val="Arial"/>
        <family val="2"/>
      </rPr>
      <t>Septiembre 2022:</t>
    </r>
    <r>
      <rPr>
        <sz val="12"/>
        <color theme="1"/>
        <rFont val="Arial"/>
        <family val="2"/>
      </rPr>
      <t xml:space="preserve"> No se presentaron avances por parte del área
</t>
    </r>
    <r>
      <rPr>
        <b/>
        <sz val="12"/>
        <color theme="1"/>
        <rFont val="Arial"/>
        <family val="2"/>
      </rPr>
      <t>Mayo 2023:</t>
    </r>
    <r>
      <rPr>
        <sz val="12"/>
        <color theme="1"/>
        <rFont val="Arial"/>
        <family val="2"/>
      </rPr>
      <t xml:space="preserve"> De acuerdo con la evidencia entregada por el área de Gestión Documental a través de correo electrónico del día 28 de abril 2023, la Oficina de Control Interno corroboró la realización de las mesas de trabajo de acompañamiento y seguimiento en conjunto con la Oficina de Planeación para la creación de los riesgos asociados al proceso de Gestión Documental para la vigencia 2023, así:
- Sesión 1 realizada el 31 de octubre 2022 con objetivo "Inicio Construcción Mapa de Riesgos Gestión Documental" con los colaboradores del proceso en mención.
- Sesión 2 realizada el 10 de noviembre 2022 con objetivo "Construcción Mapa de Riesgos Corrupción 2023 Gestión Documental" con los colaboradores del proceso en mención.
- Sesión 3 realizada el 18 de noviembre 2022 con objetivo "Continuación Construcción Mapa de Riesgos Corrupción y Gestión - Gestión Documental" con los colaboradores del proceso en mención.
- Sesión 4 realizada el 18 de noviembre 2022 a las 2:30 pm con objetivo "Sesión Riesgos de Gestión - Gestión Documental" con los colaboradores del proceso en mención.
Así mismo se evidenció el Mapa de Riesgos de la vigencia 2023 con la construcción de los riesgos de corrupción y gestión correspondiente al proceso de Gestión Documental
Respecto con lo evidenciado por la Oficina de Control Interno en el seguimiento a mayo 2023 se considera que se ha cumplido con la acción.</t>
    </r>
  </si>
  <si>
    <t>A partir de los avances presentados por el área, se considera que se dio cumplimiento a la acción. A su vez, la Oficina de Control Interno realizó la verificación de la efectividad de la acción a través del informe de cumplimiento OCI-2022-012 Seguimiento PAAC &amp; MRC correspondiente al primer cuatrimestre de 2023, donde no se evidenció qie del mismo se derivaran desviaciones frente al diseño de riesgos, diseño de controles y su aplicabilidad en el proceso de Gestión Documental, por lo tanto se considera procedente determinar el cierre del hallazgo.</t>
  </si>
  <si>
    <t>Acompañamiento equívoco del área responsable.</t>
  </si>
  <si>
    <t>AUDITORÍA VIGENCIA 2024 (INFORME OCI-2024-026)</t>
  </si>
  <si>
    <t>Ausencia de Lineamientos para la Conservación y Transferencia de documentos electrónicos.</t>
  </si>
  <si>
    <t xml:space="preserve"> Recursos limitados para la implementación de un sistema de gestión documental electrónica.</t>
  </si>
  <si>
    <t>1. Mesa de trabajo con la OTI con el fin de establecer e identificar los recursos tecnológicos para la organización y transferencias de los documentos electrónicos.</t>
  </si>
  <si>
    <t>4 actas producto de las mesas de trabajo</t>
  </si>
  <si>
    <t>Proceso de Gestión Documental - OTI</t>
  </si>
  <si>
    <t xml:space="preserve">Desconocimiento de los procedimientos frente a las transferencias documentales. </t>
  </si>
  <si>
    <t xml:space="preserve">2. Elaborar el procedimiento de transferencias documentales electrónicas. </t>
  </si>
  <si>
    <t xml:space="preserve">1 procedimiento </t>
  </si>
  <si>
    <t>Proceso de Gestión Documental</t>
  </si>
  <si>
    <t>3. Socializar el procedimiento de transferencias documentales electrónicas.</t>
  </si>
  <si>
    <t xml:space="preserve">1 Grabación de la sesión   para la UTT  (Virtual)
 1 grabación de la sesión para la Sede Central (Virtual)
</t>
  </si>
  <si>
    <t>Incumplimiento de los términos establecidos para las transferencias documentales primarias</t>
  </si>
  <si>
    <t>Debilidades en la Planeación del cronograma de transferencias que permitan que cada proceso cuente con un tiempo de preparación suficiente para la transferencia documental primaria.</t>
  </si>
  <si>
    <t>1. Elaborar y socializar el Plan de Transferencias Primarias durante el primer trimestre del año.</t>
  </si>
  <si>
    <t>1 circular del Plan de Transferencias</t>
  </si>
  <si>
    <t>2. Realizar visitas a las dependencias para verificar criterios de organización y  conformidad transferencia documental, previa a fecha programada de transferencia.</t>
  </si>
  <si>
    <t xml:space="preserve">33 actas de visitas </t>
  </si>
  <si>
    <t>Incumplimiento de las disposiciones establecidas en los instrumentos archivísticos de la Entidad</t>
  </si>
  <si>
    <t>Cambios administrativos que dificultaron la aprobación de actividades programadas.</t>
  </si>
  <si>
    <t>1. Actualizar el Plan Institucional de Archivos para establecer en el cronograma 2025, la actividad Valorar el fondo documental entregado por el extinto INCODER, con el fin de determinar su retención documental y disposición final.</t>
  </si>
  <si>
    <t>Actualización del PINAR</t>
  </si>
  <si>
    <t>Recurso humano y tecnológico limitado para el adecuado seguimiento del cumplimiento de las actividades dispuestas en los instrumentos archivísticos.</t>
  </si>
  <si>
    <t>2. Revisar y actualizar el Sistema Integrado de Conservación – SIC</t>
  </si>
  <si>
    <t>1 documento actualizado SIC</t>
  </si>
  <si>
    <t>3. Adopción de los manual operativo y técnico de gestión documental, el cual incorpora lineamientos actualizados de gestión documental.</t>
  </si>
  <si>
    <t>2 manuales (operativo y técnico) de gestión documental</t>
  </si>
  <si>
    <t>ACCIONES  INFORME OCI-2019-018</t>
  </si>
  <si>
    <t>ACCIONES  INFORME OCI-2021-021</t>
  </si>
  <si>
    <t>ACCIONES  INFORME OCI-2024-026</t>
  </si>
  <si>
    <t>AUDITORÍA VIGENCIA 2019 (INFORME OCI-2019-029)</t>
  </si>
  <si>
    <t xml:space="preserve">OCI -2023-011 </t>
  </si>
  <si>
    <t>Control Disciplinario Interno</t>
  </si>
  <si>
    <t>Insuficiencia y/o ausencia de lineamientos y mecanismos para el control de los términos y actuaciones de los procesos disciplinarios</t>
  </si>
  <si>
    <t xml:space="preserve">Debilidades en los controles de revisión de la información reportada (Diferencias entre el FUID y los expedientes físicos) </t>
  </si>
  <si>
    <r>
      <rPr>
        <b/>
        <sz val="12"/>
        <rFont val="Arial"/>
        <family val="2"/>
      </rPr>
      <t xml:space="preserve">1. </t>
    </r>
    <r>
      <rPr>
        <sz val="12"/>
        <rFont val="Arial"/>
        <family val="2"/>
      </rPr>
      <t xml:space="preserve">Construcción de una base de datos “Cuadro Excel Estado Procesos Disciplinarios” que asegure la integridad de la información.  </t>
    </r>
  </si>
  <si>
    <t>Cuadro Excel – “Estado Procesos Disciplinarios</t>
  </si>
  <si>
    <t>Líder área control disciplinario interno</t>
  </si>
  <si>
    <t>10/07/2024
11/08/2025</t>
  </si>
  <si>
    <t>Emilcen Monroy Vega
Carolina Saavedra Manco</t>
  </si>
  <si>
    <r>
      <rPr>
        <b/>
        <sz val="12"/>
        <rFont val="Arial"/>
        <family val="2"/>
      </rPr>
      <t>Junio 2024</t>
    </r>
    <r>
      <rPr>
        <sz val="12"/>
        <rFont val="Arial"/>
        <family val="2"/>
      </rPr>
      <t xml:space="preserve">: El área responsable aporto la siguiente documentación:
Un (1) formato Excel denominado "Estados Procesos Disciplinarios", el cual contiene dos hojas una  para procesos activos y una para procesos inactivos, el documento no registra ninguna información. 
</t>
    </r>
    <r>
      <rPr>
        <b/>
        <sz val="12"/>
        <rFont val="Arial"/>
        <family val="2"/>
      </rPr>
      <t xml:space="preserve">Agosto 2025:
</t>
    </r>
    <r>
      <rPr>
        <sz val="12"/>
        <rFont val="Arial"/>
        <family val="2"/>
      </rPr>
      <t xml:space="preserve">Con el fin de establecer la efectividad de la acción, se solicitó a Secretaría General mediante correo electrónico institucional  la matriz de seguimiento denominada "Estado de Procesos Disciplinarios" con la información del estado actual de los procesos, sin embargo, dicha dependencia contestó lo siguiente: </t>
    </r>
    <r>
      <rPr>
        <i/>
        <sz val="12"/>
        <rFont val="Arial"/>
        <family val="2"/>
      </rPr>
      <t xml:space="preserve">"Se informa que no es posible realizar la entrega considerando los argumentos remitidos en correo del 5 agosto a las 3:45pm"
</t>
    </r>
    <r>
      <rPr>
        <sz val="12"/>
        <rFont val="Arial"/>
        <family val="2"/>
      </rPr>
      <t>Por lo anterior, no es posible determinar la efectividad  de la presente acción, continua en estado cumplida -pendiente efectividad.</t>
    </r>
  </si>
  <si>
    <r>
      <t xml:space="preserve">Si bien el archivo excel soporta el cumplimiento de la meta en cuanto a la disposición de una herramienta en excel para el registro de procesos, la oficina de Control Interno requiere validar la implementación de dicha herramienta, teniendo de presente la información que por su contenido de reservada o confidencial. 
Lo anterior con el fin de determinar se esté asegurando la integridad y completitud de la información como se dispuso en la acción.
</t>
    </r>
    <r>
      <rPr>
        <b/>
        <sz val="12"/>
        <rFont val="Arial"/>
        <family val="2"/>
      </rPr>
      <t>Agosto 2025:</t>
    </r>
    <r>
      <rPr>
        <sz val="12"/>
        <rFont val="Arial"/>
        <family val="2"/>
      </rPr>
      <t xml:space="preserve">
Con el fin de establecer la efectividad de la acción, se solicitó a Secretaría General mediante correo electrónico institucional  la matriz de seguimiento denominada "Estado de Procesos Disciplinarios" con la información del estado actual de los procesos, sin embargo, dicha dependencia contestó lo siguiente: "Se informa que no es posible realizar la entrega considerando los argumentos remitidos en correo del 5 agosto a las 3:45pm"
Por lo anterior, no es posible determinar la efectividad  de la presente acción, continua en estado cumplida -pendiente efectividad.</t>
    </r>
  </si>
  <si>
    <t>Debilidades en la conformación y/o integralidad de los expedientes físicos de los procesos disciplinarios</t>
  </si>
  <si>
    <t xml:space="preserve">Debilidades en la Integralidad de expedientes físicos </t>
  </si>
  <si>
    <r>
      <rPr>
        <b/>
        <sz val="12"/>
        <rFont val="Arial"/>
        <family val="2"/>
      </rPr>
      <t xml:space="preserve">1. </t>
    </r>
    <r>
      <rPr>
        <sz val="12"/>
        <rFont val="Arial"/>
        <family val="2"/>
      </rPr>
      <t>Realizar la intervención a los expedientes que se encuentran terminados y que reposan en el archivo del área con el fin de complementar la información que sea encontrada en los archivos digitales existentes en el área (carpeta compartida Z:(\\192.168.1.31) y correo electrónico control.interno.disciplinario@adr.gov.co,</t>
    </r>
  </si>
  <si>
    <t xml:space="preserve">Expedientes remitidos al archivo central de la Entidad, conforme a los lineamientos del archivo general de la Nación y tabla de retención documental.  </t>
  </si>
  <si>
    <t xml:space="preserve">Johanna Andrea Solórzano Reyes – Líder área control disciplinario interno </t>
  </si>
  <si>
    <r>
      <rPr>
        <b/>
        <sz val="12"/>
        <rFont val="Arial"/>
        <family val="2"/>
      </rPr>
      <t>Junio 2024:</t>
    </r>
    <r>
      <rPr>
        <sz val="12"/>
        <rFont val="Arial"/>
        <family val="2"/>
      </rPr>
      <t xml:space="preserve"> El área aporto la siguiente documentación:
- Un (1) Acta de Transferencia Documental F-DOC-026 de Fecha 13/09/2023  
- Formato Único de Transferencia Documental F-DOC-001 que contiene registro de 221 expedientes transferidos al archivo central de la ADR.  
- Se evidenció que el acta de transferencia documental consigno las siguientes observaciones:</t>
    </r>
    <r>
      <rPr>
        <i/>
        <sz val="12"/>
        <rFont val="Arial"/>
        <family val="2"/>
      </rPr>
      <t xml:space="preserve"> "Se encuentran tres procesos disciplinarios sin auto de archivo pero su tramite esta cerrado (2018-041. 2018-046 y 2018-063</t>
    </r>
    <r>
      <rPr>
        <sz val="12"/>
        <rFont val="Arial"/>
        <family val="2"/>
      </rPr>
      <t xml:space="preserve">)". 
- Señala la mencionada acta que la transferencia constó de 17,344 folios organizados en 221 carpetas, con fecha inicial 26/08/2016 y fecha final 24/05/2021. 
</t>
    </r>
    <r>
      <rPr>
        <b/>
        <sz val="12"/>
        <rFont val="Arial"/>
        <family val="2"/>
      </rPr>
      <t xml:space="preserve">
Agosto 2025:</t>
    </r>
    <r>
      <rPr>
        <sz val="12"/>
        <rFont val="Arial"/>
        <family val="2"/>
      </rPr>
      <t xml:space="preserve">
Con el fin de establecer la efectividad de la acción, se solicitó a Secretaría General mediante correo electrónico institucional  la matriz de seguimiento denominada "Estado de Procesos Disciplinarios" con la información del estado actual de los procesos, sin embargo, dicha dependencia contestó lo siguiente: "Se informa que no es posible realizar la entrega considerando los argumentos remitidos en correo del 5 agosto a las 3:45pm"
Por lo anterior, no es posible determinar la efectividad  de la presente acción, continua en estado cumplida -pendiente efectividad.</t>
    </r>
  </si>
  <si>
    <r>
      <t xml:space="preserve">La Oficina de Control interno considera el proceso cumplió con la meta, referente a la remisión de archivos al archivo central, frente a lo cual es preciso señalar que, como se indicó en el avance cualitativo, existen expedientes incompletos donde se señaló  la falta del Auto de Archivo, por ende, y en aras de validar la corrección de los hechos observados en el hallazgo, se requiere tener acción a un expediente actual que no tenga reserva o sea cofidencia, en el cual se pueda verificar la completitud del mismo, así como de controles que se tienen en el proceso para evitar ausencia documental en los expedientes.
</t>
    </r>
    <r>
      <rPr>
        <b/>
        <sz val="12"/>
        <rFont val="Arial"/>
        <family val="2"/>
      </rPr>
      <t>Agosto 2025:</t>
    </r>
    <r>
      <rPr>
        <sz val="12"/>
        <rFont val="Arial"/>
        <family val="2"/>
      </rPr>
      <t xml:space="preserve">
Con el fin de establecer la efectividad de la acción, se solicitó a Secretaría General mediante correo electrónico institucional  la matriz de seguimiento denominada "Estado de Procesos Disciplinarios" con la información del estado actual de los procesos, sin embargo, dicha dependencia contestó lo siguiente: "Se informa que no es posible realizar la entrega considerando los argumentos remitidos en correo del 5 agosto a las 3:45pm"
Por lo anterior, no es posible determinar la efectividad  de la presente acción, continua en estado cumplida -pendiente efectividad.</t>
    </r>
  </si>
  <si>
    <t>Desactualización de la documentación asociada al proceso de Control Disciplinario Interno dispuesta en el Sistema Integrado de Gestión</t>
  </si>
  <si>
    <t xml:space="preserve">Desactualización de la documentación asociada al proceso de Control Disciplinario Interno dispuesta en el Sistema Integrado de Gestión </t>
  </si>
  <si>
    <r>
      <rPr>
        <b/>
        <sz val="12"/>
        <color theme="1"/>
        <rFont val="Arial"/>
        <family val="2"/>
      </rPr>
      <t xml:space="preserve">1. </t>
    </r>
    <r>
      <rPr>
        <sz val="12"/>
        <color theme="1"/>
        <rFont val="Arial"/>
        <family val="2"/>
      </rPr>
      <t>Actualización de la documentación asociada al proceso.</t>
    </r>
  </si>
  <si>
    <t>Caracterización del proceso Procedimiento ordinario conforme a la Ley 1952 de 2019</t>
  </si>
  <si>
    <t>10/07/2024
15/07/2025</t>
  </si>
  <si>
    <t>Emilcen Monroy Vega
Carolina Saavedra Manco</t>
  </si>
  <si>
    <r>
      <rPr>
        <b/>
        <sz val="12"/>
        <rFont val="Arial"/>
        <family val="2"/>
      </rPr>
      <t>Junio 2024:</t>
    </r>
    <r>
      <rPr>
        <sz val="12"/>
        <rFont val="Arial"/>
        <family val="2"/>
      </rPr>
      <t xml:space="preserve"> El área aporto documento en Word, el cual contiene la propuesta que CID planteó sobre la Caracterización del proceso (Procedimiento ordinario conforme a la Ley 1952 de 2019), sin embargo al ser un documento que aun no se encuentra oficializado la OCI no considera pertinente conceder avance frente a su cumplimiento. 
</t>
    </r>
    <r>
      <rPr>
        <b/>
        <sz val="12"/>
        <rFont val="Arial"/>
        <family val="2"/>
      </rPr>
      <t xml:space="preserve">
Seguimiento julio 2025
</t>
    </r>
    <r>
      <rPr>
        <sz val="12"/>
        <rFont val="Arial"/>
        <family val="2"/>
      </rPr>
      <t>Una vez verificada la información aportada por el proceso, se observó la caracterización debidamente actualizada y ajustada según la nueva normatividad Ley 1952 de 2019 modificada por la Ley 2094 de 2021.  Adicionalmente, esta oficina procedió a verificar en el sistema de Gestión Documental Isolucion, evidenciando que la caracterización se encuentra actualizada conforme a lo requerido.
Dado lo anterior, se determina el cumpimiento de la acción planteada así como su efectividad.</t>
    </r>
  </si>
  <si>
    <r>
      <t xml:space="preserve">
Fecha de cumplimiento ampliada por solicitud realizada mediante memorando 20236000066403 del 20 de diciembre de 2023
</t>
    </r>
    <r>
      <rPr>
        <sz val="12"/>
        <rFont val="Arial"/>
        <family val="2"/>
      </rPr>
      <t>Teniendo en cuenta lo señalado en el avance cualitativo, la Oficina de Control Interno verificó en la plataforma Isolución, evidenciando la Caracterización del Proceso de Control Disciplinario Interno CP-CDI-001, de fecha 05 de junio de 2020, entendiéndose así que no se ha cumplido con la actualización del mismo como se dispuso en la acción.</t>
    </r>
    <r>
      <rPr>
        <b/>
        <u/>
        <sz val="12"/>
        <rFont val="Arial"/>
        <family val="2"/>
      </rPr>
      <t xml:space="preserve">
Seguimiento julio 2025
</t>
    </r>
    <r>
      <rPr>
        <sz val="12"/>
        <rFont val="Arial"/>
        <family val="2"/>
      </rPr>
      <t>La oficina de Control Disciplinario Interno aportó el documento Caracterización cuya actualización fue reportada el 4 de Diciembre de 2024, asimismo, se verificó su estado en el Sistema de Gestión Documental Isolucion observando que efectivamente se realizó la modificación conforme a lo requerido.  Por lo anterior se determina que la acción se encuentra cumplida-efectiva, se procede al cierre de la misma.</t>
    </r>
  </si>
  <si>
    <t>Ausencia de lineamientos y/o controles relacionados con la tipificación, asignación y trámite de quejas y denuncias que deban ser gestionadas por la Oficina de Control Disciplinario Interno</t>
  </si>
  <si>
    <t xml:space="preserve">Debilidades en los controles para la asignación y trámite de quejas. </t>
  </si>
  <si>
    <r>
      <rPr>
        <b/>
        <sz val="12"/>
        <color theme="1"/>
        <rFont val="Arial"/>
        <family val="2"/>
      </rPr>
      <t xml:space="preserve">1. </t>
    </r>
    <r>
      <rPr>
        <sz val="12"/>
        <color theme="1"/>
        <rFont val="Arial"/>
        <family val="2"/>
      </rPr>
      <t xml:space="preserve">Reuniones con el área de servicio al ciudadano con el fin de definir lineamientos que permitan identificar cuando una queja o denuncia tiene incidencia disciplinaria </t>
    </r>
  </si>
  <si>
    <t xml:space="preserve">Establecer lineamientos, criterios y controles para la gestión de quejas o denuncias que se reciban en la entidad y tengan incidencia disciplinaria </t>
  </si>
  <si>
    <t xml:space="preserve">Líder área control disciplinario interno y Líder área atención al ciudadano </t>
  </si>
  <si>
    <t>Emilcen Monroy Vega</t>
  </si>
  <si>
    <r>
      <rPr>
        <b/>
        <sz val="12"/>
        <rFont val="Arial"/>
        <family val="2"/>
      </rPr>
      <t>Junio 2024:</t>
    </r>
    <r>
      <rPr>
        <sz val="12"/>
        <rFont val="Arial"/>
        <family val="2"/>
      </rPr>
      <t xml:space="preserve"> La Oficina de Control interno Disciplinario aporto la siguiente documentación:
Formato F-DER-001, acta del área de Control Interno Disciplinarios de fecha 03/11/2023, cuyo objetivo fue definir lineamientos para identificar quejas y denuncias que deban ser tramitadas por la Oficina de Control Interno Disciplinario. Esta acta señala que, en referencia al hallazgo, los inconvenientes señalados en el mismo se subsanaron a partir del 01 de abril de 2023 bajo el nuevo modelo de ORFEO, con la</t>
    </r>
    <r>
      <rPr>
        <sz val="12"/>
        <color theme="1"/>
        <rFont val="Arial"/>
        <family val="2"/>
      </rPr>
      <t xml:space="preserve"> categorización</t>
    </r>
    <r>
      <rPr>
        <sz val="12"/>
        <rFont val="Arial"/>
        <family val="2"/>
      </rPr>
      <t xml:space="preserve"> de Procesos Disciplinarios, el cual no tiene un tramite de repuesta pero si un tramite interno.  
Formato F-DER-002 Lista do de asistencia - acta de reunión de fecha 27/10/2023 cuyo objeto fue definir lineamientos para identificar quejas o denuncias con incidencia disciplinaria. </t>
    </r>
  </si>
  <si>
    <r>
      <t xml:space="preserve">Las actas aportadas dan sustento frente al análisis que la entidad dio a la necesidad de establecer lineamientos y/o controles relacionados con la tipificación, asignación y trámite de quejas y </t>
    </r>
    <r>
      <rPr>
        <b/>
        <sz val="12"/>
        <rFont val="Arial"/>
        <family val="2"/>
      </rPr>
      <t>denuncias</t>
    </r>
    <r>
      <rPr>
        <sz val="12"/>
        <rFont val="Arial"/>
        <family val="2"/>
      </rPr>
      <t xml:space="preserve"> que deban ser gestionadas por la Oficina de Control Disciplinario Interno.
En este mismo sentido y en aras de validar la efectividad la Oficina de Control Interno verifico en el sistema Isolución el proceso Gestión de Denuncias  PR-CPS-005, de fecha 26/04/2024 versión 1 así:
Objeto. </t>
    </r>
    <r>
      <rPr>
        <i/>
        <sz val="12"/>
        <rFont val="Arial"/>
        <family val="2"/>
      </rPr>
      <t>Realizar el tratamiento legal y oportuno de las denuncias presentadas por los ciudadanos, servidores, colaboradores de la Agencia y partes interesadas, que impacten la gestión de la Entidad, su reputación y la Política de Transparencia</t>
    </r>
    <r>
      <rPr>
        <sz val="12"/>
        <rFont val="Arial"/>
        <family val="2"/>
      </rPr>
      <t>.
Alcance. El procedimiento inicia con la recepción de la denuncia, a través de los canales habilitados por la entidad, continúa con el desarrollo de los procedimientos y trámites que correspondan, según la ley, hasta agotar la debida diligencia, y finaliza con la comunicación al quejoso o denunciante sobre las acciones tomadas. De igual manera se establece la presentación al Presidente de la Entidad, de un informe trimestral detallado de las denuncias recibidas y atendidas, que contenga el análisis de las actividades, preventivas y de control, estimadas para mitigar los riesgos de la Entidad.
Por lo expueso, se considera se tomó correctivos respecto a la implementación de lineamientos y controles para el tratamiento de las denuncias que se reciben en la Entidad, considerando de esta manera viable el cierre del hallazgo.</t>
    </r>
  </si>
  <si>
    <t>Deficiencias en el diseño de riesgos y controles identificados en el mapa de riesgos en concordancia con los lineamientos establecidos en la Política de Administración de Riesgo adoptada por la entidad</t>
  </si>
  <si>
    <t xml:space="preserve">Posibilidad falta de planeación de tiempos y actividades relativas al monitoreo y verificación de riesgos y controles </t>
  </si>
  <si>
    <r>
      <rPr>
        <b/>
        <sz val="12"/>
        <color theme="1"/>
        <rFont val="Arial"/>
        <family val="2"/>
      </rPr>
      <t>1.</t>
    </r>
    <r>
      <rPr>
        <sz val="12"/>
        <color theme="1"/>
        <rFont val="Arial"/>
        <family val="2"/>
      </rPr>
      <t xml:space="preserve"> Fortalecimiento de los controles de los riesgos de gestión denominados: 
1. Posibilidad de afectación reputacional por prescripción de la acción disciplinaria, debido al vencimiento de los términos procesales.
2. Posibilidad de afectación reputacional por demoras en la práctica de las pruebas ordenadas o respuestas fuera de los términos de ley. Debido a la ausencia, omisión de lo términos o rotación del recurso humano adscrito a la oficina de CID</t>
    </r>
  </si>
  <si>
    <t>Cumplimiento de los lineamientos definidos en el numeral 3.2.2. “valoración de los controles – diseño de controles” de la Guía para la administración del riesgo y el diseño de controles en entidades públicas</t>
  </si>
  <si>
    <t xml:space="preserve">Líder área control disciplinario interno con apoyo de la Oficina de Planeación </t>
  </si>
  <si>
    <t>-</t>
  </si>
  <si>
    <t xml:space="preserve">Formato F-DER-001, acta de fecha 29/1120230y 04/12/2023 cuyo objetivo fue realizar la actualización de los mapas de riesgos del proceso Control Disciplinario Interno para la vigencia 2024, entre los cuales se pueden encontrar aquellos relacionados con la gestión, corrupción y desempeño fiscal a partir de la participación de diferentes roles y el uso de herramientas de evaluación de la entidad, esta acta cuenta con su respectiva lista de asistencia. 
Se evidenció correo electrónico de fecha 07/12/2023 mediante el cual se sustenta el trabajo correspondiente para la elaboracion del Mapa de Riesgos para la vigencia 2024 Alli se tiene en cuenta los comparativos frente al mapa de la vigencia 2023 en aras de que no se vuelvan a presentar las mismas falencias durante la contruccion de este. </t>
  </si>
  <si>
    <t xml:space="preserve">Una vez validado el cumplimiento de la acción propuesta, la Oficina de Control Interno, procedió a verificar los resultados del último informe sobre Seguimiento al Plan Anticorrupción y de Atención al Ciudadano (PAAC) / Mapa de Riesgos de Corrupción (MRC) - (informe OCI-2024-012),  encontrando que se presentaron observaciones respecto de la formulación de riesgos de corrupción correspondientes al proceso de Control Interno Disciplinario, por lo que es procedente considerar efectiva la acción propuesta, y por tanto el cierre del hallazgo.
</t>
  </si>
  <si>
    <t>ACCIONES  INFORME OCI-2019-029</t>
  </si>
  <si>
    <t>ACCIONES  INFORME OCI-2023-011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</si>
</sst>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d\-mmm\-yyyy"/>
    <numFmt numFmtId="166" formatCode="dd/mm/yyyy;@"/>
  </numFmts>
  <fonts count="72"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b/>
      <sz val="14"/>
      <color theme="1"/>
      <name val="Arial"/>
      <family val="2"/>
    </font>
    <font>
      <sz val="14"/>
      <color theme="1"/>
      <name val="Calibri"/>
      <family val="2"/>
      <scheme val="minor"/>
    </font>
    <font>
      <sz val="12"/>
      <color theme="1"/>
      <name val="Arial"/>
      <family val="2"/>
    </font>
    <font>
      <u/>
      <sz val="11"/>
      <color theme="10"/>
      <name val="Calibri"/>
      <family val="2"/>
      <scheme val="minor"/>
    </font>
    <font>
      <sz val="12"/>
      <name val="Arial"/>
      <family val="2"/>
    </font>
    <font>
      <b/>
      <sz val="12"/>
      <color rgb="FFFF0000"/>
      <name val="Arial"/>
      <family val="2"/>
    </font>
    <font>
      <sz val="11"/>
      <color theme="1"/>
      <name val="Calibri"/>
      <family val="2"/>
      <scheme val="minor"/>
    </font>
    <font>
      <sz val="11"/>
      <color rgb="FFFF0000"/>
      <name val="Calibri"/>
      <family val="2"/>
      <scheme val="minor"/>
    </font>
    <font>
      <u/>
      <sz val="11"/>
      <color theme="10"/>
      <name val="Arial"/>
      <family val="2"/>
    </font>
    <font>
      <sz val="11"/>
      <color theme="1"/>
      <name val="Arial"/>
      <family val="2"/>
    </font>
    <font>
      <sz val="10"/>
      <name val="Arial"/>
      <family val="2"/>
    </font>
    <font>
      <sz val="14"/>
      <name val="Arial"/>
      <family val="2"/>
    </font>
    <font>
      <b/>
      <sz val="20"/>
      <name val="Arial"/>
      <family val="2"/>
    </font>
    <font>
      <sz val="20"/>
      <name val="Arial"/>
      <family val="2"/>
    </font>
    <font>
      <sz val="14"/>
      <color theme="1"/>
      <name val="Arial"/>
      <family val="2"/>
    </font>
    <font>
      <b/>
      <sz val="14"/>
      <name val="Arial"/>
      <family val="2"/>
    </font>
    <font>
      <b/>
      <i/>
      <sz val="14"/>
      <name val="Arial"/>
      <family val="2"/>
    </font>
    <font>
      <b/>
      <sz val="12"/>
      <name val="Arial"/>
      <family val="2"/>
    </font>
    <font>
      <sz val="12"/>
      <color rgb="FFFF0000"/>
      <name val="Arial"/>
      <family val="2"/>
    </font>
    <font>
      <sz val="12"/>
      <color theme="1"/>
      <name val="Calibri"/>
      <family val="2"/>
      <scheme val="minor"/>
    </font>
    <font>
      <b/>
      <i/>
      <sz val="10"/>
      <name val="Calibri"/>
      <family val="2"/>
      <scheme val="minor"/>
    </font>
    <font>
      <sz val="12"/>
      <color rgb="FF000000"/>
      <name val="Arial"/>
      <family val="2"/>
    </font>
    <font>
      <i/>
      <sz val="12"/>
      <name val="Arial"/>
      <family val="2"/>
    </font>
    <font>
      <b/>
      <sz val="12"/>
      <color theme="1"/>
      <name val="Arial"/>
      <family val="2"/>
    </font>
    <font>
      <b/>
      <u/>
      <sz val="12"/>
      <name val="Arial"/>
      <family val="2"/>
    </font>
    <font>
      <b/>
      <i/>
      <sz val="12"/>
      <name val="Arial"/>
      <family val="2"/>
    </font>
    <font>
      <i/>
      <sz val="12"/>
      <color theme="1"/>
      <name val="Arial"/>
      <family val="2"/>
    </font>
    <font>
      <b/>
      <i/>
      <sz val="12"/>
      <color theme="1"/>
      <name val="Arial"/>
      <family val="2"/>
    </font>
    <font>
      <u/>
      <sz val="12"/>
      <name val="Arial"/>
      <family val="2"/>
    </font>
    <font>
      <sz val="10"/>
      <name val="Verdana"/>
      <family val="2"/>
    </font>
    <font>
      <b/>
      <sz val="18"/>
      <name val="Arial"/>
      <family val="2"/>
    </font>
    <font>
      <i/>
      <sz val="12"/>
      <color rgb="FFFF0000"/>
      <name val="Arial"/>
      <family val="2"/>
    </font>
    <font>
      <sz val="12"/>
      <color rgb="FF4472C4"/>
      <name val="Arial"/>
      <family val="2"/>
    </font>
    <font>
      <b/>
      <sz val="11"/>
      <color theme="1"/>
      <name val="Arial"/>
      <family val="2"/>
    </font>
    <font>
      <b/>
      <sz val="12"/>
      <name val="Calibri"/>
      <family val="2"/>
      <scheme val="minor"/>
    </font>
    <font>
      <b/>
      <i/>
      <sz val="12"/>
      <name val="Calibri"/>
      <family val="2"/>
      <scheme val="minor"/>
    </font>
    <font>
      <u/>
      <sz val="12"/>
      <color theme="1"/>
      <name val="Arial"/>
      <family val="2"/>
    </font>
    <font>
      <b/>
      <u/>
      <sz val="12"/>
      <color theme="1"/>
      <name val="Arial"/>
      <family val="2"/>
    </font>
    <font>
      <b/>
      <sz val="16"/>
      <name val="Arial"/>
      <family val="2"/>
    </font>
    <font>
      <sz val="10"/>
      <color theme="1"/>
      <name val="Calibri"/>
      <family val="2"/>
      <scheme val="minor"/>
    </font>
    <font>
      <b/>
      <sz val="10"/>
      <color theme="1"/>
      <name val="Arial"/>
      <family val="2"/>
    </font>
    <font>
      <sz val="10"/>
      <color theme="1"/>
      <name val="Arial"/>
      <family val="2"/>
    </font>
    <font>
      <b/>
      <i/>
      <sz val="12"/>
      <color rgb="FFFF0000"/>
      <name val="Arial"/>
      <family val="2"/>
    </font>
    <font>
      <sz val="12"/>
      <name val="Calibri"/>
      <family val="2"/>
      <scheme val="minor"/>
    </font>
    <font>
      <b/>
      <sz val="11"/>
      <name val="Arial"/>
      <family val="2"/>
    </font>
    <font>
      <sz val="11"/>
      <name val="Arial"/>
      <family val="2"/>
    </font>
    <font>
      <b/>
      <sz val="9"/>
      <color indexed="81"/>
      <name val="Tahoma"/>
      <family val="2"/>
    </font>
    <font>
      <sz val="9"/>
      <color indexed="81"/>
      <name val="Tahoma"/>
      <family val="2"/>
    </font>
    <font>
      <sz val="14"/>
      <color indexed="81"/>
      <name val="Tahoma"/>
      <family val="2"/>
    </font>
    <font>
      <sz val="12"/>
      <color rgb="FF201F1E"/>
      <name val="Arial"/>
      <family val="2"/>
    </font>
    <font>
      <b/>
      <sz val="10"/>
      <name val="Verdana"/>
      <family val="2"/>
    </font>
    <font>
      <b/>
      <sz val="10"/>
      <color theme="1"/>
      <name val="Calibri"/>
      <family val="2"/>
      <scheme val="minor"/>
    </font>
    <font>
      <i/>
      <sz val="10"/>
      <color theme="1"/>
      <name val="Calibri"/>
      <family val="2"/>
      <scheme val="minor"/>
    </font>
    <font>
      <u/>
      <sz val="10"/>
      <color theme="1"/>
      <name val="Calibri"/>
      <family val="2"/>
      <scheme val="minor"/>
    </font>
    <font>
      <i/>
      <sz val="10"/>
      <color theme="1"/>
      <name val="Arial"/>
      <family val="2"/>
    </font>
    <font>
      <b/>
      <sz val="12"/>
      <color rgb="FF000000"/>
      <name val="Arial"/>
      <family val="2"/>
    </font>
    <font>
      <sz val="12"/>
      <name val="Verdana"/>
      <family val="2"/>
    </font>
    <font>
      <sz val="11"/>
      <color rgb="FF000000"/>
      <name val="Aptos Narrow"/>
    </font>
    <font>
      <sz val="11"/>
      <color rgb="FF000000"/>
      <name val="Aptos Narrow"/>
      <family val="2"/>
    </font>
    <font>
      <i/>
      <u/>
      <sz val="12"/>
      <color theme="1"/>
      <name val="Arial"/>
      <family val="2"/>
    </font>
    <font>
      <b/>
      <sz val="14"/>
      <color theme="1"/>
      <name val="Calibri"/>
      <family val="2"/>
      <scheme val="minor"/>
    </font>
    <font>
      <b/>
      <sz val="18"/>
      <color theme="1"/>
      <name val="Arial"/>
      <family val="2"/>
    </font>
    <font>
      <sz val="12"/>
      <color theme="8" tint="-0.249977111117893"/>
      <name val="Arial"/>
      <family val="2"/>
    </font>
    <font>
      <sz val="12"/>
      <color rgb="FF0070C0"/>
      <name val="Arial"/>
      <family val="2"/>
    </font>
    <font>
      <b/>
      <sz val="11"/>
      <color rgb="FF000000"/>
      <name val="Tahoma"/>
      <family val="2"/>
    </font>
    <font>
      <sz val="11"/>
      <color rgb="FF000000"/>
      <name val="Tahoma"/>
      <family val="2"/>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65"/>
        <bgColor indexed="64"/>
      </patternFill>
    </fill>
    <fill>
      <patternFill patternType="solid">
        <fgColor theme="0" tint="-0.499984740745262"/>
        <bgColor indexed="64"/>
      </patternFill>
    </fill>
    <fill>
      <patternFill patternType="solid">
        <fgColor theme="6"/>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bgColor indexed="64"/>
      </patternFill>
    </fill>
  </fills>
  <borders count="8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xf numFmtId="9" fontId="12" fillId="0" borderId="0" applyFont="0" applyFill="0" applyBorder="0" applyAlignment="0" applyProtection="0"/>
    <xf numFmtId="0" fontId="16" fillId="0" borderId="0"/>
    <xf numFmtId="0" fontId="12" fillId="0" borderId="0"/>
    <xf numFmtId="9" fontId="12" fillId="0" borderId="0" applyFont="0" applyFill="0" applyBorder="0" applyAlignment="0" applyProtection="0"/>
    <xf numFmtId="0" fontId="25" fillId="0" borderId="0"/>
    <xf numFmtId="9" fontId="25" fillId="0" borderId="0" applyFont="0" applyFill="0" applyBorder="0" applyAlignment="0" applyProtection="0"/>
  </cellStyleXfs>
  <cellXfs count="1483">
    <xf numFmtId="0" fontId="0" fillId="0" borderId="0" xfId="0"/>
    <xf numFmtId="0" fontId="5" fillId="3" borderId="32"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7" fillId="0" borderId="0" xfId="0" applyFont="1" applyAlignment="1">
      <alignment horizontal="left"/>
    </xf>
    <xf numFmtId="0" fontId="9" fillId="0" borderId="32" xfId="1" applyFill="1" applyBorder="1" applyAlignment="1">
      <alignment horizontal="center" vertical="center" wrapText="1"/>
    </xf>
    <xf numFmtId="0" fontId="8" fillId="0" borderId="32" xfId="0" applyFont="1" applyBorder="1" applyAlignment="1">
      <alignment horizontal="center" vertical="center" wrapText="1"/>
    </xf>
    <xf numFmtId="0" fontId="10" fillId="0" borderId="32" xfId="0" applyFont="1" applyBorder="1" applyAlignment="1">
      <alignment horizontal="center" vertical="center" wrapText="1"/>
    </xf>
    <xf numFmtId="0" fontId="8" fillId="0" borderId="32" xfId="0" applyFont="1" applyBorder="1" applyAlignment="1">
      <alignment horizontal="center" vertical="center"/>
    </xf>
    <xf numFmtId="0" fontId="10" fillId="0" borderId="32" xfId="0" applyFont="1" applyBorder="1" applyAlignment="1">
      <alignment horizontal="center" vertical="center"/>
    </xf>
    <xf numFmtId="0" fontId="0" fillId="0" borderId="0" xfId="0" applyAlignment="1">
      <alignment vertical="center"/>
    </xf>
    <xf numFmtId="0" fontId="9" fillId="0" borderId="27" xfId="1" applyFill="1" applyBorder="1" applyAlignment="1">
      <alignment horizontal="center" vertical="center" wrapText="1"/>
    </xf>
    <xf numFmtId="0" fontId="8"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8" fillId="0" borderId="27" xfId="0" applyFont="1" applyBorder="1" applyAlignment="1">
      <alignment horizontal="center"/>
    </xf>
    <xf numFmtId="0" fontId="9" fillId="0" borderId="22" xfId="1" applyFill="1" applyBorder="1" applyAlignment="1">
      <alignment horizontal="center" vertical="center"/>
    </xf>
    <xf numFmtId="0" fontId="8"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8" fillId="0" borderId="22" xfId="0" applyFont="1" applyBorder="1" applyAlignment="1">
      <alignment horizontal="center"/>
    </xf>
    <xf numFmtId="0" fontId="11" fillId="0" borderId="22" xfId="0" applyFont="1" applyBorder="1" applyAlignment="1">
      <alignment horizontal="center" vertical="center"/>
    </xf>
    <xf numFmtId="0" fontId="9" fillId="0" borderId="42" xfId="1" applyFill="1" applyBorder="1" applyAlignment="1">
      <alignment horizontal="center" vertical="center"/>
    </xf>
    <xf numFmtId="0" fontId="10" fillId="0" borderId="42" xfId="0" applyFont="1" applyBorder="1" applyAlignment="1">
      <alignment horizontal="center" vertical="center" wrapText="1"/>
    </xf>
    <xf numFmtId="0" fontId="10" fillId="0" borderId="42" xfId="0" applyFont="1" applyBorder="1" applyAlignment="1">
      <alignment horizontal="center" vertical="center"/>
    </xf>
    <xf numFmtId="0" fontId="11" fillId="0" borderId="42" xfId="0" applyFont="1" applyBorder="1" applyAlignment="1">
      <alignment horizontal="center" vertical="center"/>
    </xf>
    <xf numFmtId="0" fontId="9" fillId="0" borderId="47" xfId="1" applyFill="1" applyBorder="1" applyAlignment="1">
      <alignment horizontal="center" vertical="center" wrapText="1"/>
    </xf>
    <xf numFmtId="0" fontId="9" fillId="0" borderId="10" xfId="1" applyFill="1" applyBorder="1" applyAlignment="1">
      <alignment horizontal="center" vertical="center" wrapText="1"/>
    </xf>
    <xf numFmtId="0" fontId="8" fillId="0" borderId="53" xfId="0" applyFont="1" applyBorder="1" applyAlignment="1">
      <alignment horizontal="center" vertical="center" wrapText="1"/>
    </xf>
    <xf numFmtId="0" fontId="10" fillId="0" borderId="53" xfId="0" applyFont="1" applyBorder="1" applyAlignment="1">
      <alignment horizontal="center" vertical="center" wrapText="1"/>
    </xf>
    <xf numFmtId="0" fontId="8" fillId="0" borderId="53" xfId="0" applyFont="1" applyBorder="1" applyAlignment="1">
      <alignment horizontal="center" vertical="center"/>
    </xf>
    <xf numFmtId="0" fontId="10" fillId="0" borderId="53" xfId="0" applyFont="1" applyBorder="1" applyAlignment="1">
      <alignment horizontal="center" vertical="center"/>
    </xf>
    <xf numFmtId="0" fontId="8" fillId="3" borderId="27" xfId="0" applyFont="1" applyFill="1" applyBorder="1" applyAlignment="1">
      <alignment horizontal="center" vertical="center"/>
    </xf>
    <xf numFmtId="0" fontId="9" fillId="0" borderId="57" xfId="1" applyFill="1" applyBorder="1" applyAlignment="1">
      <alignment horizontal="center" vertical="center" wrapText="1"/>
    </xf>
    <xf numFmtId="0" fontId="9" fillId="0" borderId="55" xfId="1" applyFill="1" applyBorder="1" applyAlignment="1">
      <alignment horizontal="center" vertical="center" wrapText="1"/>
    </xf>
    <xf numFmtId="0" fontId="9" fillId="3" borderId="6" xfId="1" applyFill="1" applyBorder="1" applyAlignment="1">
      <alignment horizontal="center" vertical="center" wrapText="1"/>
    </xf>
    <xf numFmtId="0" fontId="8" fillId="3" borderId="47"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8" fillId="3" borderId="47" xfId="0" applyFont="1" applyFill="1" applyBorder="1" applyAlignment="1">
      <alignment horizontal="center" vertical="center"/>
    </xf>
    <xf numFmtId="0" fontId="10" fillId="3" borderId="47" xfId="0" applyFont="1" applyFill="1" applyBorder="1" applyAlignment="1">
      <alignment horizontal="center" vertical="center"/>
    </xf>
    <xf numFmtId="0" fontId="11" fillId="3" borderId="61" xfId="0" applyFont="1" applyFill="1" applyBorder="1" applyAlignment="1">
      <alignment horizontal="center" vertical="center"/>
    </xf>
    <xf numFmtId="0" fontId="8" fillId="0" borderId="30" xfId="0" applyFont="1" applyBorder="1" applyAlignment="1">
      <alignment horizontal="center"/>
    </xf>
    <xf numFmtId="0" fontId="11" fillId="0" borderId="32" xfId="0" applyFont="1" applyBorder="1" applyAlignment="1">
      <alignment horizontal="center" vertical="center" wrapText="1"/>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9" fillId="3" borderId="32" xfId="1" applyFill="1" applyBorder="1" applyAlignment="1">
      <alignment horizontal="center" vertical="center" wrapText="1"/>
    </xf>
    <xf numFmtId="0" fontId="8" fillId="3" borderId="32"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8" fillId="3" borderId="32" xfId="0" applyFont="1" applyFill="1" applyBorder="1" applyAlignment="1">
      <alignment horizontal="center" vertical="center"/>
    </xf>
    <xf numFmtId="0" fontId="10" fillId="3" borderId="32" xfId="0" applyFont="1" applyFill="1" applyBorder="1" applyAlignment="1">
      <alignment horizontal="center" vertical="center"/>
    </xf>
    <xf numFmtId="0" fontId="8" fillId="3" borderId="16"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8" fillId="3" borderId="16" xfId="0" applyFont="1" applyFill="1" applyBorder="1" applyAlignment="1">
      <alignment horizontal="center" vertical="center"/>
    </xf>
    <xf numFmtId="0" fontId="10" fillId="3" borderId="16" xfId="0" applyFont="1" applyFill="1" applyBorder="1" applyAlignment="1">
      <alignment horizontal="center" vertical="center"/>
    </xf>
    <xf numFmtId="0" fontId="8" fillId="3" borderId="30"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8" fillId="3" borderId="30" xfId="0" applyFont="1" applyFill="1" applyBorder="1" applyAlignment="1">
      <alignment horizontal="center" vertical="center"/>
    </xf>
    <xf numFmtId="0" fontId="10" fillId="3" borderId="30" xfId="0" applyFont="1" applyFill="1" applyBorder="1" applyAlignment="1">
      <alignment horizontal="center" vertical="center"/>
    </xf>
    <xf numFmtId="0" fontId="9" fillId="3" borderId="56" xfId="1" applyFill="1" applyBorder="1" applyAlignment="1">
      <alignment horizontal="center" vertical="center" wrapText="1"/>
    </xf>
    <xf numFmtId="0" fontId="9" fillId="3" borderId="57" xfId="1" applyFill="1" applyBorder="1" applyAlignment="1">
      <alignment horizontal="center" vertical="center" wrapText="1"/>
    </xf>
    <xf numFmtId="0" fontId="9" fillId="3" borderId="55" xfId="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8" fillId="3" borderId="22"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2" xfId="0" applyFont="1" applyFill="1" applyBorder="1" applyAlignment="1">
      <alignment horizontal="center" vertical="center"/>
    </xf>
    <xf numFmtId="0" fontId="9" fillId="3" borderId="54" xfId="1" applyFill="1" applyBorder="1" applyAlignment="1">
      <alignment horizontal="center" vertical="center" wrapText="1"/>
    </xf>
    <xf numFmtId="0" fontId="9" fillId="3" borderId="62" xfId="1" applyFill="1" applyBorder="1" applyAlignment="1">
      <alignment horizontal="center" vertical="center" wrapText="1"/>
    </xf>
    <xf numFmtId="0" fontId="9" fillId="0" borderId="18" xfId="1" applyFill="1" applyBorder="1" applyAlignment="1">
      <alignment horizontal="center" vertical="center" wrapText="1"/>
    </xf>
    <xf numFmtId="0" fontId="8" fillId="0" borderId="30" xfId="0" applyFont="1" applyBorder="1" applyAlignment="1">
      <alignment horizontal="center" vertical="center" wrapText="1"/>
    </xf>
    <xf numFmtId="0" fontId="8" fillId="3" borderId="42"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3" borderId="42" xfId="0" applyFont="1" applyFill="1" applyBorder="1" applyAlignment="1">
      <alignment horizontal="center" vertical="center" wrapText="1"/>
    </xf>
    <xf numFmtId="0" fontId="8" fillId="3" borderId="16" xfId="0" applyFont="1" applyFill="1" applyBorder="1" applyAlignment="1">
      <alignment horizontal="center"/>
    </xf>
    <xf numFmtId="0" fontId="8" fillId="3" borderId="22" xfId="0" applyFont="1" applyFill="1" applyBorder="1" applyAlignment="1">
      <alignment horizontal="center"/>
    </xf>
    <xf numFmtId="0" fontId="8" fillId="3" borderId="42" xfId="0" applyFont="1" applyFill="1" applyBorder="1" applyAlignment="1">
      <alignment horizontal="center"/>
    </xf>
    <xf numFmtId="0" fontId="11" fillId="3" borderId="16"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0" fillId="0" borderId="22" xfId="0" applyFont="1" applyBorder="1" applyAlignment="1">
      <alignment horizontal="center" vertical="center"/>
    </xf>
    <xf numFmtId="0" fontId="10" fillId="0" borderId="30" xfId="0" applyFont="1" applyBorder="1" applyAlignment="1">
      <alignment horizontal="center" vertical="center"/>
    </xf>
    <xf numFmtId="0" fontId="10" fillId="3" borderId="42" xfId="0" applyFont="1" applyFill="1" applyBorder="1" applyAlignment="1">
      <alignment horizontal="center" vertical="center"/>
    </xf>
    <xf numFmtId="0" fontId="11" fillId="0" borderId="30" xfId="0" applyFont="1" applyBorder="1" applyAlignment="1">
      <alignment horizontal="center" vertical="center" wrapText="1"/>
    </xf>
    <xf numFmtId="0" fontId="11" fillId="0" borderId="32" xfId="0" applyFont="1" applyBorder="1" applyAlignment="1">
      <alignment horizontal="center" vertical="center"/>
    </xf>
    <xf numFmtId="0" fontId="11" fillId="3" borderId="30"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10" fillId="10" borderId="27" xfId="0" applyFont="1" applyFill="1" applyBorder="1" applyAlignment="1">
      <alignment horizontal="center" vertical="center"/>
    </xf>
    <xf numFmtId="0" fontId="8" fillId="10" borderId="30"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30" xfId="0" applyFont="1" applyFill="1" applyBorder="1" applyAlignment="1">
      <alignment horizontal="center" vertical="center"/>
    </xf>
    <xf numFmtId="0" fontId="8" fillId="10" borderId="27" xfId="0" applyFont="1" applyFill="1" applyBorder="1" applyAlignment="1">
      <alignment horizontal="center" vertical="center"/>
    </xf>
    <xf numFmtId="0" fontId="8" fillId="10" borderId="30" xfId="0" applyFont="1" applyFill="1" applyBorder="1" applyAlignment="1">
      <alignment horizontal="center" vertical="center"/>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46" xfId="0" applyFont="1" applyBorder="1" applyAlignment="1">
      <alignment horizontal="left" vertical="center" wrapText="1"/>
    </xf>
    <xf numFmtId="0" fontId="8" fillId="0" borderId="50" xfId="0" applyFont="1" applyBorder="1" applyAlignment="1">
      <alignment horizontal="left" vertical="center" wrapText="1"/>
    </xf>
    <xf numFmtId="0" fontId="8" fillId="0" borderId="47"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7" xfId="0" applyFont="1" applyBorder="1" applyAlignment="1">
      <alignment horizontal="center" vertical="center"/>
    </xf>
    <xf numFmtId="0" fontId="11" fillId="0" borderId="47" xfId="0" applyFont="1" applyBorder="1" applyAlignment="1">
      <alignment horizontal="center" vertical="center" wrapText="1"/>
    </xf>
    <xf numFmtId="0" fontId="8" fillId="0" borderId="42" xfId="0" applyFont="1" applyBorder="1" applyAlignment="1">
      <alignment horizontal="center"/>
    </xf>
    <xf numFmtId="0" fontId="8" fillId="0" borderId="42" xfId="0" applyFont="1" applyBorder="1" applyAlignment="1">
      <alignment horizontal="center" vertical="center" wrapText="1"/>
    </xf>
    <xf numFmtId="0" fontId="14" fillId="10" borderId="63" xfId="1" applyFont="1" applyFill="1" applyBorder="1" applyAlignment="1">
      <alignment horizontal="center" vertical="center" wrapText="1"/>
    </xf>
    <xf numFmtId="0" fontId="14" fillId="10" borderId="29" xfId="1"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21" fillId="13" borderId="37" xfId="3" applyFont="1" applyFill="1" applyBorder="1" applyAlignment="1">
      <alignment horizontal="center" vertical="center" wrapText="1"/>
    </xf>
    <xf numFmtId="0" fontId="21" fillId="14" borderId="37" xfId="3" applyFont="1" applyFill="1" applyBorder="1" applyAlignment="1">
      <alignment horizontal="center" vertical="center" wrapText="1"/>
    </xf>
    <xf numFmtId="0" fontId="20" fillId="0" borderId="37" xfId="0" applyFont="1" applyBorder="1" applyAlignment="1">
      <alignment horizontal="center" vertical="center"/>
    </xf>
    <xf numFmtId="0" fontId="20" fillId="0" borderId="37" xfId="0" applyFont="1" applyBorder="1" applyAlignment="1">
      <alignment vertical="center" wrapText="1"/>
    </xf>
    <xf numFmtId="0" fontId="17" fillId="0" borderId="37" xfId="0" applyFont="1" applyBorder="1" applyAlignment="1">
      <alignment horizontal="left" vertical="center"/>
    </xf>
    <xf numFmtId="15" fontId="20" fillId="0" borderId="37" xfId="0" applyNumberFormat="1" applyFont="1" applyBorder="1" applyAlignment="1">
      <alignment horizontal="center" vertical="center"/>
    </xf>
    <xf numFmtId="15" fontId="20" fillId="0" borderId="37" xfId="0" applyNumberFormat="1" applyFont="1" applyBorder="1" applyAlignment="1">
      <alignment horizontal="center" vertical="center" wrapText="1"/>
    </xf>
    <xf numFmtId="9" fontId="20" fillId="0" borderId="37" xfId="2" applyFont="1" applyBorder="1" applyAlignment="1">
      <alignment horizontal="center" vertical="center"/>
    </xf>
    <xf numFmtId="0" fontId="20" fillId="0" borderId="37" xfId="0" applyFont="1" applyBorder="1" applyAlignment="1">
      <alignment vertical="center"/>
    </xf>
    <xf numFmtId="0" fontId="20" fillId="0" borderId="0" xfId="0" applyFont="1" applyAlignment="1">
      <alignment vertical="center"/>
    </xf>
    <xf numFmtId="0" fontId="23" fillId="0" borderId="37" xfId="0" applyFont="1" applyBorder="1" applyAlignment="1">
      <alignment vertical="center" wrapText="1"/>
    </xf>
    <xf numFmtId="0" fontId="24" fillId="0" borderId="0" xfId="0" applyFont="1"/>
    <xf numFmtId="0" fontId="25" fillId="0" borderId="0" xfId="0" applyFont="1"/>
    <xf numFmtId="0" fontId="25" fillId="0" borderId="0" xfId="0" applyFont="1" applyAlignment="1">
      <alignment horizontal="center"/>
    </xf>
    <xf numFmtId="0" fontId="20" fillId="0" borderId="0" xfId="0" applyFont="1"/>
    <xf numFmtId="0" fontId="12" fillId="0" borderId="0" xfId="0" applyFont="1"/>
    <xf numFmtId="0" fontId="5" fillId="13" borderId="37" xfId="3" applyFont="1" applyFill="1" applyBorder="1" applyAlignment="1">
      <alignment horizontal="center" vertical="center" wrapText="1"/>
    </xf>
    <xf numFmtId="0" fontId="5" fillId="14" borderId="37" xfId="3" applyFont="1" applyFill="1" applyBorder="1" applyAlignment="1">
      <alignment horizontal="center" vertical="center" wrapText="1"/>
    </xf>
    <xf numFmtId="0" fontId="10" fillId="0" borderId="37" xfId="0" applyFont="1" applyBorder="1" applyAlignment="1">
      <alignment vertical="center"/>
    </xf>
    <xf numFmtId="0" fontId="10" fillId="0" borderId="37" xfId="0" applyFont="1" applyBorder="1" applyAlignment="1">
      <alignment horizontal="center" vertical="center"/>
    </xf>
    <xf numFmtId="0" fontId="10" fillId="2" borderId="37" xfId="0" applyFont="1" applyFill="1" applyBorder="1" applyAlignment="1">
      <alignment horizontal="justify" vertical="center" wrapText="1"/>
    </xf>
    <xf numFmtId="0" fontId="8" fillId="0" borderId="37" xfId="0" applyFont="1" applyBorder="1" applyAlignment="1">
      <alignment horizontal="center" vertical="center" wrapText="1"/>
    </xf>
    <xf numFmtId="14" fontId="10" fillId="0" borderId="37" xfId="0" applyNumberFormat="1" applyFont="1" applyBorder="1" applyAlignment="1">
      <alignment horizontal="center" vertical="center" wrapText="1"/>
    </xf>
    <xf numFmtId="0" fontId="10" fillId="0" borderId="37" xfId="0" applyFont="1" applyBorder="1" applyAlignment="1">
      <alignment horizontal="justify" vertical="top" wrapText="1"/>
    </xf>
    <xf numFmtId="9" fontId="10" fillId="0" borderId="37" xfId="0" applyNumberFormat="1" applyFont="1" applyBorder="1" applyAlignment="1">
      <alignment horizontal="center" vertical="center"/>
    </xf>
    <xf numFmtId="0" fontId="10" fillId="0" borderId="37" xfId="0" applyFont="1" applyBorder="1" applyAlignment="1">
      <alignment horizontal="justify" vertical="center" wrapText="1"/>
    </xf>
    <xf numFmtId="0" fontId="8" fillId="2" borderId="0" xfId="0" applyFont="1" applyFill="1" applyAlignment="1">
      <alignment vertical="center"/>
    </xf>
    <xf numFmtId="0" fontId="8" fillId="17" borderId="0" xfId="0" applyFont="1" applyFill="1" applyAlignment="1">
      <alignment vertical="center"/>
    </xf>
    <xf numFmtId="0" fontId="10" fillId="0" borderId="37" xfId="0" applyFont="1" applyBorder="1" applyAlignment="1">
      <alignment horizontal="justify" vertical="center"/>
    </xf>
    <xf numFmtId="0" fontId="8" fillId="0" borderId="37" xfId="0" applyFont="1" applyBorder="1" applyAlignment="1">
      <alignment horizontal="justify" vertical="center" wrapText="1"/>
    </xf>
    <xf numFmtId="0" fontId="8" fillId="2" borderId="37" xfId="0" applyFont="1" applyFill="1" applyBorder="1" applyAlignment="1">
      <alignment horizontal="justify" vertical="center" wrapText="1"/>
    </xf>
    <xf numFmtId="0" fontId="25" fillId="0" borderId="37" xfId="0" applyFont="1" applyBorder="1"/>
    <xf numFmtId="0" fontId="8" fillId="0" borderId="6" xfId="0" applyFont="1" applyBorder="1" applyAlignment="1">
      <alignment horizontal="justify" vertical="center"/>
    </xf>
    <xf numFmtId="0" fontId="8" fillId="0" borderId="9" xfId="0" applyFont="1" applyBorder="1" applyAlignment="1">
      <alignment horizontal="justify" vertical="center"/>
    </xf>
    <xf numFmtId="0" fontId="8" fillId="0" borderId="37" xfId="0" applyFont="1" applyBorder="1"/>
    <xf numFmtId="0" fontId="8" fillId="0" borderId="36" xfId="0" applyFont="1" applyBorder="1"/>
    <xf numFmtId="0" fontId="8" fillId="0" borderId="43" xfId="0" applyFont="1" applyBorder="1"/>
    <xf numFmtId="0" fontId="8" fillId="0" borderId="0" xfId="0" applyFont="1" applyAlignment="1">
      <alignment horizontal="center" vertical="center"/>
    </xf>
    <xf numFmtId="0" fontId="25" fillId="0" borderId="0" xfId="0" applyFont="1" applyAlignment="1">
      <alignment horizontal="center" vertical="center"/>
    </xf>
    <xf numFmtId="0" fontId="23" fillId="13" borderId="37" xfId="3" applyFont="1" applyFill="1" applyBorder="1" applyAlignment="1">
      <alignment horizontal="center" vertical="center" wrapText="1"/>
    </xf>
    <xf numFmtId="0" fontId="23" fillId="20" borderId="37" xfId="3" applyFont="1" applyFill="1" applyBorder="1" applyAlignment="1">
      <alignment horizontal="center" vertical="center" wrapText="1"/>
    </xf>
    <xf numFmtId="0" fontId="12" fillId="0" borderId="0" xfId="0" applyFont="1" applyAlignment="1">
      <alignment vertical="center"/>
    </xf>
    <xf numFmtId="0" fontId="0" fillId="0" borderId="0" xfId="0" applyAlignment="1">
      <alignment horizontal="center" vertical="center"/>
    </xf>
    <xf numFmtId="0" fontId="8" fillId="0" borderId="40" xfId="0" applyFont="1" applyBorder="1" applyAlignment="1">
      <alignment horizontal="center" vertical="center"/>
    </xf>
    <xf numFmtId="0" fontId="8" fillId="0" borderId="59" xfId="0" applyFont="1" applyBorder="1" applyAlignment="1">
      <alignment horizontal="center" vertical="center" wrapText="1"/>
    </xf>
    <xf numFmtId="165" fontId="10" fillId="0" borderId="40" xfId="0" applyNumberFormat="1" applyFont="1" applyBorder="1" applyAlignment="1">
      <alignment horizontal="center" vertical="center" wrapText="1"/>
    </xf>
    <xf numFmtId="0" fontId="10" fillId="0" borderId="40" xfId="0" applyFont="1" applyBorder="1" applyAlignment="1">
      <alignment horizontal="center" vertical="center" wrapText="1"/>
    </xf>
    <xf numFmtId="9" fontId="10" fillId="0" borderId="40" xfId="2" applyFont="1" applyFill="1" applyBorder="1" applyAlignment="1">
      <alignment horizontal="center" vertical="center"/>
    </xf>
    <xf numFmtId="0" fontId="12" fillId="17" borderId="0" xfId="0" applyFont="1" applyFill="1" applyAlignment="1">
      <alignment vertical="center"/>
    </xf>
    <xf numFmtId="0" fontId="8" fillId="0" borderId="73" xfId="0" applyFont="1" applyBorder="1" applyAlignment="1">
      <alignment horizontal="justify" vertical="center"/>
    </xf>
    <xf numFmtId="0" fontId="8" fillId="0" borderId="73" xfId="0" applyFont="1" applyBorder="1" applyAlignment="1">
      <alignment horizontal="center" vertical="center"/>
    </xf>
    <xf numFmtId="0" fontId="8" fillId="0" borderId="73" xfId="0" applyFont="1" applyBorder="1" applyAlignment="1">
      <alignment horizontal="justify" vertical="center" wrapText="1"/>
    </xf>
    <xf numFmtId="164" fontId="8" fillId="0" borderId="73" xfId="0" applyNumberFormat="1" applyFont="1" applyBorder="1" applyAlignment="1">
      <alignment horizontal="center" vertical="center"/>
    </xf>
    <xf numFmtId="0" fontId="8" fillId="0" borderId="37" xfId="0" applyFont="1" applyBorder="1" applyAlignment="1">
      <alignment horizontal="justify" vertical="center"/>
    </xf>
    <xf numFmtId="0" fontId="8" fillId="0" borderId="37" xfId="0" applyFont="1" applyBorder="1" applyAlignment="1">
      <alignment horizontal="center" vertical="center"/>
    </xf>
    <xf numFmtId="165" fontId="10" fillId="2" borderId="37" xfId="0" applyNumberFormat="1" applyFont="1" applyFill="1" applyBorder="1" applyAlignment="1">
      <alignment horizontal="center" vertical="center"/>
    </xf>
    <xf numFmtId="0" fontId="10" fillId="2" borderId="37" xfId="0" applyFont="1" applyFill="1" applyBorder="1" applyAlignment="1">
      <alignment horizontal="justify" vertical="center"/>
    </xf>
    <xf numFmtId="9" fontId="10" fillId="0" borderId="37" xfId="2" applyFont="1" applyFill="1" applyBorder="1" applyAlignment="1">
      <alignment horizontal="center" vertical="center"/>
    </xf>
    <xf numFmtId="0" fontId="8" fillId="2" borderId="37" xfId="0" applyFont="1" applyFill="1" applyBorder="1" applyAlignment="1">
      <alignment horizontal="justify" vertical="center"/>
    </xf>
    <xf numFmtId="0" fontId="8" fillId="0" borderId="40" xfId="0" applyFont="1" applyBorder="1" applyAlignment="1">
      <alignment horizontal="justify" vertical="center" wrapText="1"/>
    </xf>
    <xf numFmtId="164" fontId="8" fillId="0" borderId="40" xfId="0" applyNumberFormat="1" applyFont="1" applyBorder="1" applyAlignment="1">
      <alignment horizontal="center" vertical="center"/>
    </xf>
    <xf numFmtId="0" fontId="10" fillId="14" borderId="40" xfId="0" applyFont="1" applyFill="1" applyBorder="1" applyAlignment="1">
      <alignment horizontal="center" vertical="center" wrapText="1"/>
    </xf>
    <xf numFmtId="0" fontId="8" fillId="0" borderId="59" xfId="0" applyFont="1" applyBorder="1" applyAlignment="1">
      <alignment horizontal="justify" vertical="center" wrapText="1"/>
    </xf>
    <xf numFmtId="0" fontId="8" fillId="0" borderId="59" xfId="0" applyFont="1" applyBorder="1" applyAlignment="1">
      <alignment horizontal="center" vertical="center"/>
    </xf>
    <xf numFmtId="164" fontId="8" fillId="0" borderId="59" xfId="0" applyNumberFormat="1" applyFont="1" applyBorder="1" applyAlignment="1">
      <alignment horizontal="center" vertical="center"/>
    </xf>
    <xf numFmtId="165" fontId="10" fillId="0" borderId="73" xfId="0" applyNumberFormat="1" applyFont="1" applyBorder="1" applyAlignment="1">
      <alignment horizontal="center" vertical="center" wrapText="1"/>
    </xf>
    <xf numFmtId="0" fontId="10" fillId="0" borderId="73" xfId="0" applyFont="1" applyBorder="1" applyAlignment="1">
      <alignment horizontal="center" vertical="center" wrapText="1"/>
    </xf>
    <xf numFmtId="15" fontId="8" fillId="0" borderId="37" xfId="0" applyNumberFormat="1" applyFont="1" applyBorder="1" applyAlignment="1">
      <alignment horizontal="center" vertical="center"/>
    </xf>
    <xf numFmtId="165" fontId="10" fillId="0" borderId="37" xfId="0" applyNumberFormat="1" applyFont="1" applyBorder="1" applyAlignment="1">
      <alignment horizontal="center" vertical="center" wrapText="1"/>
    </xf>
    <xf numFmtId="0" fontId="10" fillId="0" borderId="40" xfId="0" applyFont="1" applyBorder="1" applyAlignment="1">
      <alignment horizontal="justify" vertical="center" wrapText="1"/>
    </xf>
    <xf numFmtId="0" fontId="10" fillId="0" borderId="73" xfId="0" applyFont="1" applyBorder="1" applyAlignment="1">
      <alignment horizontal="justify" vertical="center" wrapText="1"/>
    </xf>
    <xf numFmtId="0" fontId="8" fillId="0" borderId="40" xfId="0" applyFont="1" applyBorder="1" applyAlignment="1">
      <alignment vertical="center" wrapText="1"/>
    </xf>
    <xf numFmtId="0" fontId="8" fillId="0" borderId="59" xfId="0" applyFont="1" applyBorder="1" applyAlignment="1">
      <alignment vertical="center" wrapText="1"/>
    </xf>
    <xf numFmtId="0" fontId="8" fillId="0" borderId="73" xfId="0" applyFont="1" applyBorder="1" applyAlignment="1">
      <alignment horizontal="center" vertical="center" wrapText="1"/>
    </xf>
    <xf numFmtId="14" fontId="10" fillId="0" borderId="73" xfId="0" applyNumberFormat="1" applyFont="1" applyBorder="1" applyAlignment="1">
      <alignment horizontal="center" vertical="center" wrapText="1"/>
    </xf>
    <xf numFmtId="9" fontId="10" fillId="0" borderId="73" xfId="2" applyFont="1" applyBorder="1" applyAlignment="1">
      <alignment horizontal="center" vertical="center"/>
    </xf>
    <xf numFmtId="0" fontId="8" fillId="0" borderId="40" xfId="0" applyFont="1" applyBorder="1" applyAlignment="1">
      <alignment horizontal="center" vertical="center" wrapText="1"/>
    </xf>
    <xf numFmtId="14" fontId="10" fillId="0" borderId="40" xfId="0" applyNumberFormat="1" applyFont="1" applyBorder="1" applyAlignment="1">
      <alignment horizontal="center" vertical="center" wrapText="1"/>
    </xf>
    <xf numFmtId="0" fontId="10" fillId="0" borderId="59" xfId="0" applyFont="1" applyBorder="1" applyAlignment="1">
      <alignment horizontal="center" vertical="center" wrapText="1"/>
    </xf>
    <xf numFmtId="9" fontId="8" fillId="0" borderId="59" xfId="2" applyFont="1" applyBorder="1" applyAlignment="1">
      <alignment horizontal="center" vertical="center"/>
    </xf>
    <xf numFmtId="0" fontId="0" fillId="0" borderId="37" xfId="0" applyBorder="1" applyAlignment="1">
      <alignment horizontal="center" vertical="center"/>
    </xf>
    <xf numFmtId="0" fontId="0" fillId="0" borderId="37" xfId="0" applyBorder="1" applyAlignment="1">
      <alignment vertical="center" wrapText="1"/>
    </xf>
    <xf numFmtId="0" fontId="0" fillId="0" borderId="37" xfId="0" applyBorder="1" applyAlignment="1">
      <alignment horizontal="center" vertical="center" wrapText="1"/>
    </xf>
    <xf numFmtId="0" fontId="0" fillId="0" borderId="0" xfId="0" applyAlignment="1">
      <alignment horizontal="center"/>
    </xf>
    <xf numFmtId="0" fontId="1" fillId="0" borderId="37" xfId="0" applyFont="1" applyBorder="1" applyAlignment="1">
      <alignment horizontal="center" vertical="center"/>
    </xf>
    <xf numFmtId="0" fontId="1" fillId="0" borderId="37" xfId="0" applyFont="1" applyBorder="1" applyAlignment="1">
      <alignment horizontal="center"/>
    </xf>
    <xf numFmtId="0" fontId="8" fillId="0" borderId="0" xfId="0" applyFont="1" applyAlignment="1">
      <alignment horizontal="justify" vertical="center"/>
    </xf>
    <xf numFmtId="0" fontId="0" fillId="0" borderId="37" xfId="0" applyBorder="1" applyAlignment="1">
      <alignment horizontal="center"/>
    </xf>
    <xf numFmtId="0" fontId="10" fillId="0" borderId="0" xfId="0" applyFont="1" applyAlignment="1">
      <alignment horizontal="justify" vertical="center"/>
    </xf>
    <xf numFmtId="0" fontId="8" fillId="2" borderId="0" xfId="0" applyFont="1" applyFill="1"/>
    <xf numFmtId="0" fontId="23" fillId="13" borderId="38" xfId="3" applyFont="1" applyFill="1" applyBorder="1" applyAlignment="1">
      <alignment horizontal="center" vertical="center" wrapText="1"/>
    </xf>
    <xf numFmtId="0" fontId="8" fillId="0" borderId="0" xfId="0" applyFont="1" applyAlignment="1">
      <alignment vertical="center"/>
    </xf>
    <xf numFmtId="14" fontId="8" fillId="0" borderId="37" xfId="0" applyNumberFormat="1" applyFont="1" applyBorder="1" applyAlignment="1">
      <alignment horizontal="center" vertical="center" wrapText="1"/>
    </xf>
    <xf numFmtId="165" fontId="10" fillId="0" borderId="37" xfId="0" applyNumberFormat="1" applyFont="1" applyBorder="1" applyAlignment="1">
      <alignment horizontal="center" vertical="center"/>
    </xf>
    <xf numFmtId="0" fontId="10" fillId="0" borderId="37" xfId="0" applyFont="1" applyBorder="1" applyAlignment="1">
      <alignment horizontal="center" vertical="center" wrapText="1"/>
    </xf>
    <xf numFmtId="0" fontId="10" fillId="0" borderId="37" xfId="0" applyFont="1" applyBorder="1" applyAlignment="1">
      <alignment vertical="center" wrapText="1"/>
    </xf>
    <xf numFmtId="0" fontId="10" fillId="7" borderId="40" xfId="0" applyFont="1" applyFill="1" applyBorder="1" applyAlignment="1">
      <alignment horizontal="center" vertical="center" wrapText="1"/>
    </xf>
    <xf numFmtId="0" fontId="10" fillId="0" borderId="37" xfId="0" applyFont="1" applyBorder="1" applyAlignment="1">
      <alignment vertical="top" wrapText="1"/>
    </xf>
    <xf numFmtId="0" fontId="8" fillId="22" borderId="0" xfId="0" applyFont="1" applyFill="1" applyAlignment="1">
      <alignment vertical="center"/>
    </xf>
    <xf numFmtId="165" fontId="8" fillId="0" borderId="73" xfId="0" applyNumberFormat="1" applyFont="1" applyBorder="1" applyAlignment="1">
      <alignment horizontal="center" vertical="center"/>
    </xf>
    <xf numFmtId="165" fontId="10" fillId="2" borderId="73" xfId="0" applyNumberFormat="1" applyFont="1" applyFill="1" applyBorder="1" applyAlignment="1">
      <alignment horizontal="center" vertical="center" wrapText="1"/>
    </xf>
    <xf numFmtId="0" fontId="10" fillId="7" borderId="59" xfId="0" applyFont="1" applyFill="1" applyBorder="1" applyAlignment="1">
      <alignment horizontal="center" vertical="center" wrapText="1"/>
    </xf>
    <xf numFmtId="0" fontId="8" fillId="3" borderId="0" xfId="0" applyFont="1" applyFill="1" applyAlignment="1">
      <alignment vertical="center"/>
    </xf>
    <xf numFmtId="14" fontId="8" fillId="0" borderId="40" xfId="0" applyNumberFormat="1" applyFont="1" applyBorder="1" applyAlignment="1">
      <alignment horizontal="center" vertical="center" wrapText="1"/>
    </xf>
    <xf numFmtId="0" fontId="10" fillId="0" borderId="37" xfId="0" applyFont="1" applyBorder="1" applyAlignment="1">
      <alignment horizontal="left" vertical="center" wrapText="1"/>
    </xf>
    <xf numFmtId="165" fontId="8" fillId="0" borderId="37" xfId="0" applyNumberFormat="1" applyFont="1" applyBorder="1" applyAlignment="1">
      <alignment horizontal="center" vertical="center"/>
    </xf>
    <xf numFmtId="165" fontId="8" fillId="2" borderId="37" xfId="0" applyNumberFormat="1" applyFont="1" applyFill="1" applyBorder="1" applyAlignment="1">
      <alignment horizontal="center" vertical="center"/>
    </xf>
    <xf numFmtId="9" fontId="10" fillId="0" borderId="37" xfId="2" applyFont="1" applyBorder="1" applyAlignment="1">
      <alignment horizontal="center" vertical="center"/>
    </xf>
    <xf numFmtId="0" fontId="30" fillId="0" borderId="37" xfId="0" applyFont="1" applyBorder="1" applyAlignment="1">
      <alignment horizontal="justify" vertical="center" wrapText="1"/>
    </xf>
    <xf numFmtId="165" fontId="8" fillId="2" borderId="37" xfId="0" applyNumberFormat="1" applyFont="1" applyFill="1" applyBorder="1" applyAlignment="1">
      <alignment horizontal="center" vertical="center" wrapText="1"/>
    </xf>
    <xf numFmtId="0" fontId="10" fillId="0" borderId="38" xfId="0" applyFont="1" applyBorder="1" applyAlignment="1">
      <alignment horizontal="justify" vertical="center" wrapText="1"/>
    </xf>
    <xf numFmtId="0" fontId="8" fillId="0" borderId="0" xfId="0" applyFont="1" applyAlignment="1">
      <alignment vertical="center" wrapText="1"/>
    </xf>
    <xf numFmtId="0" fontId="8" fillId="0" borderId="37" xfId="0" applyFont="1" applyBorder="1" applyAlignment="1">
      <alignment vertical="center" wrapText="1"/>
    </xf>
    <xf numFmtId="0" fontId="10" fillId="0" borderId="38" xfId="0" applyFont="1" applyBorder="1" applyAlignment="1">
      <alignment horizontal="justify" vertical="center"/>
    </xf>
    <xf numFmtId="165" fontId="10" fillId="0" borderId="37" xfId="0" applyNumberFormat="1" applyFont="1" applyBorder="1" applyAlignment="1">
      <alignment horizontal="left" vertical="center" wrapText="1"/>
    </xf>
    <xf numFmtId="0" fontId="10" fillId="0" borderId="38" xfId="0" applyFont="1" applyBorder="1" applyAlignment="1">
      <alignment horizontal="left" vertical="center" wrapText="1"/>
    </xf>
    <xf numFmtId="165" fontId="23" fillId="0" borderId="37" xfId="0" applyNumberFormat="1" applyFont="1" applyBorder="1" applyAlignment="1">
      <alignment horizontal="left" vertical="center" wrapText="1"/>
    </xf>
    <xf numFmtId="9" fontId="10" fillId="0" borderId="37" xfId="2" applyFont="1" applyBorder="1" applyAlignment="1">
      <alignment horizontal="center" vertical="center" wrapText="1"/>
    </xf>
    <xf numFmtId="9" fontId="10" fillId="0" borderId="37" xfId="2" applyFont="1" applyFill="1" applyBorder="1" applyAlignment="1">
      <alignment horizontal="center" vertical="center" wrapText="1"/>
    </xf>
    <xf numFmtId="0" fontId="10" fillId="2" borderId="38" xfId="0" applyFont="1" applyFill="1" applyBorder="1" applyAlignment="1">
      <alignment horizontal="justify" vertical="center" wrapText="1"/>
    </xf>
    <xf numFmtId="0" fontId="10" fillId="0" borderId="37" xfId="0" applyFont="1" applyBorder="1" applyAlignment="1">
      <alignment horizontal="left" vertical="top" wrapText="1"/>
    </xf>
    <xf numFmtId="0" fontId="23" fillId="13" borderId="37" xfId="3" applyFont="1" applyFill="1" applyBorder="1" applyAlignment="1">
      <alignment horizontal="justify" vertical="center" wrapText="1"/>
    </xf>
    <xf numFmtId="0" fontId="8" fillId="2" borderId="0" xfId="0" applyFont="1" applyFill="1" applyAlignment="1">
      <alignment wrapText="1"/>
    </xf>
    <xf numFmtId="0" fontId="30" fillId="0" borderId="37" xfId="0" applyFont="1" applyBorder="1" applyAlignment="1">
      <alignment vertical="center" wrapText="1"/>
    </xf>
    <xf numFmtId="0" fontId="11" fillId="0" borderId="37" xfId="0" applyFont="1" applyBorder="1" applyAlignment="1">
      <alignment horizontal="left" vertical="center" wrapText="1"/>
    </xf>
    <xf numFmtId="0" fontId="23" fillId="0" borderId="37" xfId="0" applyFont="1" applyBorder="1" applyAlignment="1">
      <alignment horizontal="left" vertical="top" wrapText="1"/>
    </xf>
    <xf numFmtId="0" fontId="10" fillId="0" borderId="40" xfId="0" applyFont="1" applyBorder="1" applyAlignment="1">
      <alignment horizontal="left" vertical="center" wrapText="1"/>
    </xf>
    <xf numFmtId="0" fontId="27" fillId="0" borderId="37" xfId="0" applyFont="1" applyBorder="1" applyAlignment="1">
      <alignment horizontal="justify" vertical="center" wrapText="1"/>
    </xf>
    <xf numFmtId="9" fontId="10" fillId="0" borderId="40" xfId="0" applyNumberFormat="1" applyFont="1" applyBorder="1" applyAlignment="1">
      <alignment horizontal="center" vertical="center"/>
    </xf>
    <xf numFmtId="14" fontId="8" fillId="0" borderId="73" xfId="0" applyNumberFormat="1" applyFont="1" applyBorder="1" applyAlignment="1">
      <alignment horizontal="center" vertical="center" wrapText="1"/>
    </xf>
    <xf numFmtId="0" fontId="10" fillId="0" borderId="73" xfId="0" applyFont="1" applyBorder="1" applyAlignment="1">
      <alignment horizontal="left" vertical="center" wrapText="1"/>
    </xf>
    <xf numFmtId="9" fontId="10" fillId="0" borderId="73" xfId="0" applyNumberFormat="1" applyFont="1" applyBorder="1" applyAlignment="1">
      <alignment horizontal="center" vertical="center"/>
    </xf>
    <xf numFmtId="0" fontId="10" fillId="7" borderId="73"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23" fillId="0" borderId="37" xfId="0" applyFont="1" applyBorder="1" applyAlignment="1">
      <alignment horizontal="left" vertical="center" wrapText="1"/>
    </xf>
    <xf numFmtId="14" fontId="8" fillId="0" borderId="19" xfId="0" applyNumberFormat="1" applyFont="1" applyBorder="1" applyAlignment="1">
      <alignment horizontal="center" vertical="center" wrapText="1"/>
    </xf>
    <xf numFmtId="14" fontId="8" fillId="0" borderId="76" xfId="0" applyNumberFormat="1" applyFont="1" applyBorder="1" applyAlignment="1">
      <alignment horizontal="center" vertical="center" wrapText="1"/>
    </xf>
    <xf numFmtId="0" fontId="15" fillId="0" borderId="0" xfId="0" applyFont="1" applyAlignment="1">
      <alignment horizontal="justify" vertical="center"/>
    </xf>
    <xf numFmtId="0" fontId="15" fillId="0" borderId="0" xfId="0" applyFont="1"/>
    <xf numFmtId="0" fontId="15" fillId="0" borderId="37" xfId="0" applyFont="1" applyBorder="1" applyAlignment="1">
      <alignment horizontal="center"/>
    </xf>
    <xf numFmtId="0" fontId="40" fillId="13" borderId="37" xfId="3" applyFont="1" applyFill="1" applyBorder="1" applyAlignment="1">
      <alignment horizontal="center" vertical="center" wrapText="1"/>
    </xf>
    <xf numFmtId="0" fontId="40" fillId="14" borderId="37" xfId="3" applyFont="1" applyFill="1" applyBorder="1" applyAlignment="1">
      <alignment horizontal="center" vertical="center" wrapText="1"/>
    </xf>
    <xf numFmtId="0" fontId="8" fillId="0" borderId="37" xfId="0" applyFont="1" applyBorder="1" applyAlignment="1">
      <alignment vertical="center"/>
    </xf>
    <xf numFmtId="9" fontId="8" fillId="0" borderId="37" xfId="0" applyNumberFormat="1" applyFont="1" applyBorder="1" applyAlignment="1">
      <alignment horizontal="center" vertical="center"/>
    </xf>
    <xf numFmtId="0" fontId="25" fillId="0" borderId="0" xfId="0" applyFont="1" applyAlignment="1">
      <alignment vertical="center"/>
    </xf>
    <xf numFmtId="0" fontId="8" fillId="0" borderId="40" xfId="0" applyFont="1" applyBorder="1" applyAlignment="1">
      <alignment vertical="center"/>
    </xf>
    <xf numFmtId="165" fontId="10" fillId="0" borderId="40" xfId="0" applyNumberFormat="1" applyFont="1" applyBorder="1" applyAlignment="1">
      <alignment horizontal="center" vertical="center"/>
    </xf>
    <xf numFmtId="165" fontId="8" fillId="0" borderId="40" xfId="0" applyNumberFormat="1" applyFont="1" applyBorder="1" applyAlignment="1">
      <alignment horizontal="center" vertical="center"/>
    </xf>
    <xf numFmtId="9" fontId="8" fillId="0" borderId="40" xfId="0" applyNumberFormat="1" applyFont="1" applyBorder="1" applyAlignment="1">
      <alignment horizontal="center" vertical="center"/>
    </xf>
    <xf numFmtId="0" fontId="8" fillId="0" borderId="73" xfId="0" applyFont="1" applyBorder="1" applyAlignment="1">
      <alignment vertical="center"/>
    </xf>
    <xf numFmtId="165" fontId="10" fillId="0" borderId="75" xfId="0" applyNumberFormat="1" applyFont="1" applyBorder="1" applyAlignment="1">
      <alignment horizontal="center" vertical="center"/>
    </xf>
    <xf numFmtId="9" fontId="8" fillId="0" borderId="73" xfId="0" applyNumberFormat="1" applyFont="1" applyBorder="1" applyAlignment="1">
      <alignment horizontal="center" vertical="center"/>
    </xf>
    <xf numFmtId="165" fontId="10" fillId="0" borderId="38" xfId="0" applyNumberFormat="1" applyFont="1" applyBorder="1" applyAlignment="1">
      <alignment horizontal="center" vertical="center"/>
    </xf>
    <xf numFmtId="0" fontId="10" fillId="0" borderId="37" xfId="0" applyFont="1" applyBorder="1" applyAlignment="1" applyProtection="1">
      <alignment horizontal="justify" vertical="center" wrapText="1"/>
      <protection locked="0"/>
    </xf>
    <xf numFmtId="0" fontId="8" fillId="0" borderId="37" xfId="0" quotePrefix="1" applyFont="1" applyBorder="1" applyAlignment="1">
      <alignment horizontal="justify" vertical="center" wrapText="1"/>
    </xf>
    <xf numFmtId="14" fontId="8" fillId="0" borderId="37" xfId="0" applyNumberFormat="1" applyFont="1" applyBorder="1" applyAlignment="1">
      <alignment horizontal="center" vertical="center"/>
    </xf>
    <xf numFmtId="0" fontId="8" fillId="0" borderId="37" xfId="0" applyFont="1" applyBorder="1" applyAlignment="1">
      <alignment vertical="top" wrapText="1"/>
    </xf>
    <xf numFmtId="9" fontId="8" fillId="0" borderId="37" xfId="2" applyFont="1" applyBorder="1" applyAlignment="1">
      <alignment horizontal="center" vertical="center"/>
    </xf>
    <xf numFmtId="0" fontId="8" fillId="11" borderId="37" xfId="0" applyFont="1" applyFill="1" applyBorder="1" applyAlignment="1">
      <alignment wrapText="1"/>
    </xf>
    <xf numFmtId="0" fontId="8" fillId="0" borderId="50" xfId="0" applyFont="1" applyBorder="1" applyAlignment="1">
      <alignment horizontal="center" vertical="center"/>
    </xf>
    <xf numFmtId="0" fontId="43" fillId="0" borderId="37" xfId="0" applyFont="1" applyBorder="1" applyAlignment="1">
      <alignment vertical="top" wrapText="1"/>
    </xf>
    <xf numFmtId="0" fontId="43" fillId="0" borderId="37" xfId="0" applyFont="1" applyBorder="1" applyAlignment="1">
      <alignment horizontal="left" vertical="center" wrapText="1"/>
    </xf>
    <xf numFmtId="0" fontId="43" fillId="0" borderId="37" xfId="0" applyFont="1" applyBorder="1" applyAlignment="1">
      <alignment vertical="center" wrapText="1"/>
    </xf>
    <xf numFmtId="0" fontId="8" fillId="0" borderId="37" xfId="0" applyFont="1" applyBorder="1" applyAlignment="1">
      <alignment wrapText="1"/>
    </xf>
    <xf numFmtId="0" fontId="29" fillId="0" borderId="37" xfId="0" applyFont="1" applyBorder="1" applyAlignment="1">
      <alignment vertical="center" wrapText="1"/>
    </xf>
    <xf numFmtId="0" fontId="15" fillId="0" borderId="0" xfId="0" applyFont="1" applyAlignment="1">
      <alignment horizontal="center"/>
    </xf>
    <xf numFmtId="0" fontId="15" fillId="0" borderId="37" xfId="0" applyFont="1" applyBorder="1" applyAlignment="1">
      <alignment vertical="center"/>
    </xf>
    <xf numFmtId="0" fontId="15" fillId="0" borderId="37" xfId="0" applyFont="1" applyBorder="1"/>
    <xf numFmtId="0" fontId="15" fillId="0" borderId="36" xfId="0" applyFont="1" applyBorder="1" applyAlignment="1">
      <alignment vertical="center"/>
    </xf>
    <xf numFmtId="0" fontId="15" fillId="0" borderId="65" xfId="0" applyFont="1" applyBorder="1" applyAlignment="1">
      <alignment horizontal="center"/>
    </xf>
    <xf numFmtId="0" fontId="15" fillId="0" borderId="6" xfId="0" applyFont="1" applyBorder="1" applyAlignment="1">
      <alignment horizontal="justify" vertical="center"/>
    </xf>
    <xf numFmtId="0" fontId="15" fillId="0" borderId="9" xfId="0" applyFont="1" applyBorder="1" applyAlignment="1">
      <alignment horizontal="justify" vertical="center"/>
    </xf>
    <xf numFmtId="0" fontId="25" fillId="0" borderId="6" xfId="0" applyFont="1" applyBorder="1"/>
    <xf numFmtId="0" fontId="25" fillId="0" borderId="9" xfId="0" applyFont="1" applyBorder="1"/>
    <xf numFmtId="0" fontId="15" fillId="0" borderId="36" xfId="0" applyFont="1" applyBorder="1"/>
    <xf numFmtId="0" fontId="39" fillId="0" borderId="37" xfId="0" applyFont="1" applyBorder="1" applyAlignment="1">
      <alignment horizontal="center"/>
    </xf>
    <xf numFmtId="0" fontId="39" fillId="0" borderId="43" xfId="0" applyFont="1" applyBorder="1" applyAlignment="1">
      <alignment horizontal="center" vertical="center"/>
    </xf>
    <xf numFmtId="0" fontId="39" fillId="0" borderId="66" xfId="0" applyFont="1" applyBorder="1" applyAlignment="1">
      <alignment horizontal="center"/>
    </xf>
    <xf numFmtId="0" fontId="21" fillId="13" borderId="40" xfId="3" applyFont="1" applyFill="1" applyBorder="1" applyAlignment="1">
      <alignment horizontal="center" vertical="center" wrapText="1"/>
    </xf>
    <xf numFmtId="0" fontId="21" fillId="5" borderId="40" xfId="3" applyFont="1" applyFill="1" applyBorder="1" applyAlignment="1">
      <alignment horizontal="center" vertical="center" wrapText="1"/>
    </xf>
    <xf numFmtId="14" fontId="8" fillId="0" borderId="40" xfId="0" applyNumberFormat="1" applyFont="1" applyBorder="1" applyAlignment="1">
      <alignment horizontal="center" vertical="center"/>
    </xf>
    <xf numFmtId="9" fontId="8" fillId="0" borderId="40" xfId="2" applyFont="1" applyBorder="1" applyAlignment="1">
      <alignment horizontal="center" vertical="center"/>
    </xf>
    <xf numFmtId="0" fontId="10" fillId="15" borderId="37" xfId="0" applyFont="1" applyFill="1" applyBorder="1" applyAlignment="1">
      <alignment horizontal="center" vertical="center"/>
    </xf>
    <xf numFmtId="14" fontId="8" fillId="0" borderId="59" xfId="0" applyNumberFormat="1" applyFont="1" applyBorder="1" applyAlignment="1">
      <alignment horizontal="center" vertical="center" wrapText="1"/>
    </xf>
    <xf numFmtId="0" fontId="8" fillId="0" borderId="59" xfId="0" applyFont="1" applyBorder="1" applyAlignment="1">
      <alignment horizontal="justify" vertical="top" wrapText="1"/>
    </xf>
    <xf numFmtId="0" fontId="10" fillId="15" borderId="59" xfId="0" applyFont="1" applyFill="1" applyBorder="1" applyAlignment="1">
      <alignment horizontal="center" vertical="center"/>
    </xf>
    <xf numFmtId="14" fontId="8" fillId="0" borderId="73" xfId="0" applyNumberFormat="1" applyFont="1" applyBorder="1" applyAlignment="1">
      <alignment horizontal="center" vertical="center"/>
    </xf>
    <xf numFmtId="9" fontId="8" fillId="0" borderId="73" xfId="2" applyFont="1" applyBorder="1" applyAlignment="1">
      <alignment horizontal="center" vertical="center"/>
    </xf>
    <xf numFmtId="0" fontId="10" fillId="15" borderId="73" xfId="0" applyFont="1" applyFill="1" applyBorder="1" applyAlignment="1">
      <alignment horizontal="center" vertical="center"/>
    </xf>
    <xf numFmtId="0" fontId="10" fillId="15" borderId="40" xfId="0" applyFont="1" applyFill="1" applyBorder="1" applyAlignment="1">
      <alignment horizontal="center" vertical="center"/>
    </xf>
    <xf numFmtId="15" fontId="8" fillId="0" borderId="73" xfId="0" applyNumberFormat="1" applyFont="1" applyBorder="1" applyAlignment="1">
      <alignment horizontal="center" vertical="center"/>
    </xf>
    <xf numFmtId="15" fontId="8" fillId="0" borderId="40" xfId="0" applyNumberFormat="1" applyFont="1" applyBorder="1" applyAlignment="1">
      <alignment horizontal="center" vertical="center"/>
    </xf>
    <xf numFmtId="0" fontId="23" fillId="0" borderId="37" xfId="0" applyFont="1" applyBorder="1" applyAlignment="1">
      <alignment vertical="top" wrapText="1"/>
    </xf>
    <xf numFmtId="0" fontId="8" fillId="11" borderId="73" xfId="0" applyFont="1" applyFill="1" applyBorder="1" applyAlignment="1">
      <alignment horizontal="justify" vertical="center" wrapText="1"/>
    </xf>
    <xf numFmtId="0" fontId="30" fillId="0" borderId="37" xfId="0" applyFont="1" applyBorder="1" applyAlignment="1">
      <alignment vertical="top" wrapText="1"/>
    </xf>
    <xf numFmtId="0" fontId="15" fillId="0" borderId="0" xfId="0" applyFont="1" applyAlignment="1">
      <alignment horizontal="center" vertical="center"/>
    </xf>
    <xf numFmtId="0" fontId="15" fillId="0" borderId="37" xfId="0" applyFont="1" applyBorder="1" applyAlignment="1">
      <alignment horizontal="center" vertical="center"/>
    </xf>
    <xf numFmtId="0" fontId="39" fillId="0" borderId="37" xfId="0" applyFont="1" applyBorder="1" applyAlignment="1">
      <alignment horizontal="center" vertical="center"/>
    </xf>
    <xf numFmtId="0" fontId="10" fillId="0" borderId="37" xfId="0" applyFont="1" applyBorder="1" applyAlignment="1">
      <alignment horizontal="left" vertical="center"/>
    </xf>
    <xf numFmtId="15" fontId="8" fillId="0" borderId="37" xfId="0" applyNumberFormat="1" applyFont="1" applyBorder="1" applyAlignment="1">
      <alignment horizontal="center" vertical="center" wrapText="1"/>
    </xf>
    <xf numFmtId="15" fontId="29" fillId="0" borderId="37" xfId="0" applyNumberFormat="1" applyFont="1" applyBorder="1" applyAlignment="1">
      <alignment horizontal="left" vertical="center" wrapText="1"/>
    </xf>
    <xf numFmtId="9" fontId="8" fillId="0" borderId="37" xfId="0" applyNumberFormat="1" applyFont="1" applyBorder="1" applyAlignment="1">
      <alignment vertical="center"/>
    </xf>
    <xf numFmtId="0" fontId="45" fillId="0" borderId="37" xfId="0" applyFont="1" applyBorder="1" applyAlignment="1">
      <alignment horizontal="center" vertical="center"/>
    </xf>
    <xf numFmtId="0" fontId="45" fillId="0" borderId="0" xfId="0" applyFont="1" applyAlignment="1">
      <alignment vertical="center"/>
    </xf>
    <xf numFmtId="0" fontId="45" fillId="0" borderId="37" xfId="0" applyFont="1" applyBorder="1" applyAlignment="1">
      <alignment horizontal="center" vertical="center" wrapText="1"/>
    </xf>
    <xf numFmtId="0" fontId="47" fillId="0" borderId="37" xfId="0" applyFont="1" applyBorder="1" applyAlignment="1">
      <alignment vertical="center"/>
    </xf>
    <xf numFmtId="0" fontId="47" fillId="0" borderId="37" xfId="0" applyFont="1" applyBorder="1"/>
    <xf numFmtId="0" fontId="46" fillId="0" borderId="37" xfId="0" applyFont="1" applyBorder="1" applyAlignment="1">
      <alignment vertical="center"/>
    </xf>
    <xf numFmtId="0" fontId="46" fillId="0" borderId="37" xfId="0" applyFont="1" applyBorder="1"/>
    <xf numFmtId="0" fontId="47" fillId="0" borderId="0" xfId="0" applyFont="1" applyAlignment="1">
      <alignment horizontal="justify" vertical="center"/>
    </xf>
    <xf numFmtId="0" fontId="8" fillId="0" borderId="0" xfId="4" applyFont="1"/>
    <xf numFmtId="0" fontId="23" fillId="13" borderId="40" xfId="3" applyFont="1" applyFill="1" applyBorder="1" applyAlignment="1">
      <alignment horizontal="center" vertical="center" wrapText="1"/>
    </xf>
    <xf numFmtId="0" fontId="23" fillId="20" borderId="40" xfId="3" applyFont="1" applyFill="1" applyBorder="1" applyAlignment="1">
      <alignment horizontal="center" vertical="center" wrapText="1"/>
    </xf>
    <xf numFmtId="49" fontId="8" fillId="2" borderId="73" xfId="4" applyNumberFormat="1" applyFont="1" applyFill="1" applyBorder="1" applyAlignment="1">
      <alignment horizontal="center" vertical="center"/>
    </xf>
    <xf numFmtId="0" fontId="8" fillId="2" borderId="73" xfId="4" applyFont="1" applyFill="1" applyBorder="1" applyAlignment="1">
      <alignment horizontal="center" vertical="center" wrapText="1"/>
    </xf>
    <xf numFmtId="0" fontId="8" fillId="2" borderId="73" xfId="4" applyFont="1" applyFill="1" applyBorder="1" applyAlignment="1">
      <alignment horizontal="justify" vertical="center" wrapText="1"/>
    </xf>
    <xf numFmtId="0" fontId="8" fillId="2" borderId="0" xfId="4" applyFont="1" applyFill="1"/>
    <xf numFmtId="49" fontId="8" fillId="0" borderId="40" xfId="4" applyNumberFormat="1" applyFont="1" applyBorder="1" applyAlignment="1">
      <alignment horizontal="center" vertical="center"/>
    </xf>
    <xf numFmtId="0" fontId="8" fillId="0" borderId="40" xfId="4" applyFont="1" applyBorder="1" applyAlignment="1">
      <alignment horizontal="center" vertical="center" wrapText="1"/>
    </xf>
    <xf numFmtId="0" fontId="8" fillId="0" borderId="40" xfId="4" applyFont="1" applyBorder="1" applyAlignment="1">
      <alignment horizontal="justify" vertical="center" wrapText="1"/>
    </xf>
    <xf numFmtId="0" fontId="8" fillId="17" borderId="0" xfId="4" applyFont="1" applyFill="1" applyAlignment="1">
      <alignment vertical="center"/>
    </xf>
    <xf numFmtId="0" fontId="10" fillId="0" borderId="73" xfId="4" applyFont="1" applyBorder="1" applyAlignment="1" applyProtection="1">
      <alignment horizontal="justify" vertical="center" wrapText="1"/>
      <protection locked="0"/>
    </xf>
    <xf numFmtId="0" fontId="10" fillId="0" borderId="73" xfId="4" applyFont="1" applyBorder="1" applyAlignment="1" applyProtection="1">
      <alignment horizontal="center" vertical="center" wrapText="1"/>
      <protection locked="0"/>
    </xf>
    <xf numFmtId="0" fontId="8" fillId="0" borderId="73" xfId="4" applyFont="1" applyBorder="1" applyAlignment="1">
      <alignment horizontal="center" vertical="center"/>
    </xf>
    <xf numFmtId="0" fontId="8" fillId="0" borderId="73" xfId="4" applyFont="1" applyBorder="1" applyAlignment="1">
      <alignment horizontal="center" vertical="center" wrapText="1"/>
    </xf>
    <xf numFmtId="165" fontId="10" fillId="0" borderId="75" xfId="4" applyNumberFormat="1" applyFont="1" applyBorder="1" applyAlignment="1">
      <alignment horizontal="center" vertical="center"/>
    </xf>
    <xf numFmtId="49" fontId="8" fillId="0" borderId="73" xfId="4" applyNumberFormat="1" applyFont="1" applyBorder="1" applyAlignment="1">
      <alignment horizontal="center" vertical="center"/>
    </xf>
    <xf numFmtId="0" fontId="8" fillId="0" borderId="73" xfId="4" applyFont="1" applyBorder="1" applyAlignment="1">
      <alignment horizontal="justify" vertical="center" wrapText="1"/>
    </xf>
    <xf numFmtId="9" fontId="8" fillId="0" borderId="73" xfId="5" applyFont="1" applyFill="1" applyBorder="1" applyAlignment="1">
      <alignment horizontal="center" vertical="center"/>
    </xf>
    <xf numFmtId="0" fontId="10" fillId="3" borderId="73" xfId="4" applyFont="1" applyFill="1" applyBorder="1" applyAlignment="1">
      <alignment horizontal="center" vertical="center"/>
    </xf>
    <xf numFmtId="0" fontId="8" fillId="0" borderId="73" xfId="4" applyFont="1" applyBorder="1" applyAlignment="1">
      <alignment horizontal="justify" vertical="center"/>
    </xf>
    <xf numFmtId="49" fontId="8" fillId="0" borderId="37" xfId="4" applyNumberFormat="1" applyFont="1" applyBorder="1" applyAlignment="1">
      <alignment horizontal="center" vertical="center"/>
    </xf>
    <xf numFmtId="0" fontId="8" fillId="0" borderId="37" xfId="4" applyFont="1" applyBorder="1" applyAlignment="1">
      <alignment horizontal="justify" vertical="center" wrapText="1"/>
    </xf>
    <xf numFmtId="9" fontId="8" fillId="0" borderId="37" xfId="5" applyFont="1" applyFill="1" applyBorder="1" applyAlignment="1">
      <alignment horizontal="center" vertical="center"/>
    </xf>
    <xf numFmtId="0" fontId="10" fillId="0" borderId="37" xfId="4" applyFont="1" applyBorder="1" applyAlignment="1" applyProtection="1">
      <alignment horizontal="justify" vertical="center" wrapText="1"/>
      <protection locked="0"/>
    </xf>
    <xf numFmtId="0" fontId="8" fillId="0" borderId="37" xfId="4" applyFont="1" applyBorder="1" applyAlignment="1">
      <alignment horizontal="center" vertical="center"/>
    </xf>
    <xf numFmtId="0" fontId="8" fillId="0" borderId="37" xfId="4" applyFont="1" applyBorder="1" applyAlignment="1">
      <alignment horizontal="center" vertical="center" wrapText="1"/>
    </xf>
    <xf numFmtId="165" fontId="10" fillId="0" borderId="38" xfId="4" applyNumberFormat="1" applyFont="1" applyBorder="1" applyAlignment="1">
      <alignment horizontal="center" vertical="center"/>
    </xf>
    <xf numFmtId="49" fontId="8" fillId="0" borderId="37" xfId="4" applyNumberFormat="1" applyFont="1" applyBorder="1" applyAlignment="1">
      <alignment vertical="center"/>
    </xf>
    <xf numFmtId="9" fontId="8" fillId="0" borderId="37" xfId="5" applyFont="1" applyBorder="1" applyAlignment="1">
      <alignment horizontal="center" vertical="center"/>
    </xf>
    <xf numFmtId="0" fontId="10" fillId="3" borderId="37" xfId="4" applyFont="1" applyFill="1" applyBorder="1" applyAlignment="1">
      <alignment horizontal="center" vertical="center"/>
    </xf>
    <xf numFmtId="0" fontId="8" fillId="0" borderId="37" xfId="4" applyFont="1" applyBorder="1" applyAlignment="1">
      <alignment horizontal="justify" vertical="center"/>
    </xf>
    <xf numFmtId="49" fontId="8" fillId="2" borderId="37" xfId="4" applyNumberFormat="1" applyFont="1" applyFill="1" applyBorder="1" applyAlignment="1">
      <alignment vertical="center"/>
    </xf>
    <xf numFmtId="0" fontId="8" fillId="2" borderId="37" xfId="4" applyFont="1" applyFill="1" applyBorder="1" applyAlignment="1">
      <alignment horizontal="justify" vertical="center" wrapText="1"/>
    </xf>
    <xf numFmtId="0" fontId="10" fillId="15" borderId="37" xfId="4" applyFont="1" applyFill="1" applyBorder="1" applyAlignment="1">
      <alignment horizontal="center" vertical="center"/>
    </xf>
    <xf numFmtId="0" fontId="10" fillId="0" borderId="72" xfId="4" applyFont="1" applyBorder="1" applyAlignment="1" applyProtection="1">
      <alignment horizontal="justify" vertical="center" wrapText="1"/>
      <protection locked="0"/>
    </xf>
    <xf numFmtId="0" fontId="8" fillId="0" borderId="38" xfId="4" applyFont="1" applyBorder="1" applyAlignment="1">
      <alignment horizontal="justify" vertical="center" wrapText="1"/>
    </xf>
    <xf numFmtId="0" fontId="8" fillId="0" borderId="38" xfId="4" applyFont="1" applyBorder="1" applyAlignment="1">
      <alignment horizontal="justify" vertical="center"/>
    </xf>
    <xf numFmtId="165" fontId="8" fillId="2" borderId="37" xfId="4" applyNumberFormat="1" applyFont="1" applyFill="1" applyBorder="1" applyAlignment="1">
      <alignment horizontal="left" vertical="center"/>
    </xf>
    <xf numFmtId="0" fontId="8" fillId="2" borderId="37" xfId="4" applyFont="1" applyFill="1" applyBorder="1" applyAlignment="1">
      <alignment horizontal="justify" vertical="center"/>
    </xf>
    <xf numFmtId="49" fontId="8" fillId="0" borderId="37" xfId="4" applyNumberFormat="1" applyFont="1" applyBorder="1" applyAlignment="1">
      <alignment horizontal="left" vertical="center"/>
    </xf>
    <xf numFmtId="0" fontId="8" fillId="3" borderId="0" xfId="4" applyFont="1" applyFill="1" applyAlignment="1">
      <alignment vertical="center"/>
    </xf>
    <xf numFmtId="0" fontId="10" fillId="0" borderId="37" xfId="4" applyFont="1" applyBorder="1" applyAlignment="1">
      <alignment horizontal="center" vertical="center" wrapText="1"/>
    </xf>
    <xf numFmtId="165" fontId="8" fillId="0" borderId="37" xfId="4" applyNumberFormat="1" applyFont="1" applyBorder="1" applyAlignment="1">
      <alignment horizontal="center" vertical="center"/>
    </xf>
    <xf numFmtId="165" fontId="8" fillId="2" borderId="37" xfId="4" applyNumberFormat="1" applyFont="1" applyFill="1" applyBorder="1" applyAlignment="1">
      <alignment horizontal="center" vertical="center"/>
    </xf>
    <xf numFmtId="0" fontId="10" fillId="2" borderId="37" xfId="4" applyFont="1" applyFill="1" applyBorder="1" applyAlignment="1">
      <alignment horizontal="justify" vertical="center" wrapText="1"/>
    </xf>
    <xf numFmtId="9" fontId="8" fillId="2" borderId="37" xfId="5" applyFont="1" applyFill="1" applyBorder="1" applyAlignment="1">
      <alignment horizontal="center" vertical="center"/>
    </xf>
    <xf numFmtId="0" fontId="10" fillId="0" borderId="40" xfId="4" applyFont="1" applyBorder="1" applyAlignment="1" applyProtection="1">
      <alignment horizontal="justify" vertical="center" wrapText="1"/>
      <protection locked="0"/>
    </xf>
    <xf numFmtId="0" fontId="8" fillId="0" borderId="40" xfId="4" applyFont="1" applyBorder="1" applyAlignment="1">
      <alignment horizontal="center" vertical="center"/>
    </xf>
    <xf numFmtId="0" fontId="10" fillId="0" borderId="40" xfId="4" applyFont="1" applyBorder="1" applyAlignment="1">
      <alignment horizontal="center" vertical="center" wrapText="1"/>
    </xf>
    <xf numFmtId="165" fontId="10" fillId="0" borderId="41" xfId="4" applyNumberFormat="1" applyFont="1" applyBorder="1" applyAlignment="1">
      <alignment horizontal="center" vertical="center"/>
    </xf>
    <xf numFmtId="165" fontId="8" fillId="0" borderId="40" xfId="4" applyNumberFormat="1" applyFont="1" applyBorder="1" applyAlignment="1">
      <alignment horizontal="center" vertical="center"/>
    </xf>
    <xf numFmtId="165" fontId="10" fillId="0" borderId="37" xfId="4" applyNumberFormat="1" applyFont="1" applyBorder="1" applyAlignment="1">
      <alignment horizontal="center" vertical="center"/>
    </xf>
    <xf numFmtId="0" fontId="10" fillId="0" borderId="37" xfId="4" applyFont="1" applyBorder="1" applyAlignment="1" applyProtection="1">
      <alignment horizontal="center" vertical="center" wrapText="1"/>
      <protection locked="0"/>
    </xf>
    <xf numFmtId="0" fontId="8" fillId="0" borderId="37" xfId="4" applyFont="1" applyBorder="1" applyAlignment="1">
      <alignment wrapText="1"/>
    </xf>
    <xf numFmtId="0" fontId="8" fillId="0" borderId="37" xfId="4" applyFont="1" applyBorder="1" applyAlignment="1">
      <alignment horizontal="left" vertical="center" wrapText="1"/>
    </xf>
    <xf numFmtId="14" fontId="8" fillId="0" borderId="37" xfId="4" applyNumberFormat="1" applyFont="1" applyBorder="1" applyAlignment="1">
      <alignment horizontal="center" vertical="center"/>
    </xf>
    <xf numFmtId="0" fontId="8" fillId="0" borderId="37" xfId="6" applyFont="1" applyBorder="1" applyAlignment="1">
      <alignment horizontal="center" vertical="center"/>
    </xf>
    <xf numFmtId="0" fontId="8" fillId="0" borderId="37" xfId="6" applyFont="1" applyBorder="1" applyAlignment="1">
      <alignment horizontal="center" vertical="center" wrapText="1"/>
    </xf>
    <xf numFmtId="0" fontId="8" fillId="0" borderId="37" xfId="6" applyFont="1" applyBorder="1" applyAlignment="1">
      <alignment vertical="center" wrapText="1"/>
    </xf>
    <xf numFmtId="9" fontId="8" fillId="0" borderId="37" xfId="7" applyFont="1" applyBorder="1" applyAlignment="1">
      <alignment horizontal="center" vertical="center"/>
    </xf>
    <xf numFmtId="0" fontId="8" fillId="0" borderId="37" xfId="4" applyFont="1" applyBorder="1" applyAlignment="1">
      <alignment vertical="center" wrapText="1"/>
    </xf>
    <xf numFmtId="0" fontId="8" fillId="0" borderId="40" xfId="4" applyFont="1" applyBorder="1" applyAlignment="1">
      <alignment vertical="center" wrapText="1"/>
    </xf>
    <xf numFmtId="0" fontId="8" fillId="2" borderId="40" xfId="4" applyFont="1" applyFill="1" applyBorder="1" applyAlignment="1">
      <alignment horizontal="center" vertical="center"/>
    </xf>
    <xf numFmtId="0" fontId="8" fillId="0" borderId="37" xfId="4" applyFont="1" applyBorder="1" applyAlignment="1">
      <alignment vertical="center"/>
    </xf>
    <xf numFmtId="0" fontId="8" fillId="0" borderId="0" xfId="4" applyFont="1" applyAlignment="1">
      <alignment horizontal="left" vertical="center"/>
    </xf>
    <xf numFmtId="0" fontId="8" fillId="0" borderId="37" xfId="4" applyFont="1" applyBorder="1" applyAlignment="1">
      <alignment horizontal="left" vertical="center"/>
    </xf>
    <xf numFmtId="14" fontId="8" fillId="0" borderId="37" xfId="4" applyNumberFormat="1" applyFont="1" applyBorder="1" applyAlignment="1">
      <alignment horizontal="center" vertical="center" wrapText="1"/>
    </xf>
    <xf numFmtId="14" fontId="8" fillId="0" borderId="72" xfId="4" applyNumberFormat="1" applyFont="1" applyBorder="1" applyAlignment="1">
      <alignment horizontal="center" vertical="center" wrapText="1"/>
    </xf>
    <xf numFmtId="0" fontId="8" fillId="2" borderId="37" xfId="4" applyFont="1" applyFill="1" applyBorder="1" applyAlignment="1">
      <alignment horizontal="center" vertical="center"/>
    </xf>
    <xf numFmtId="0" fontId="8" fillId="0" borderId="0" xfId="4" applyFont="1" applyAlignment="1">
      <alignment horizontal="center" vertical="center" wrapText="1"/>
    </xf>
    <xf numFmtId="0" fontId="8" fillId="0" borderId="0" xfId="4" applyFont="1" applyAlignment="1">
      <alignment horizontal="center"/>
    </xf>
    <xf numFmtId="0" fontId="8" fillId="0" borderId="0" xfId="6" applyFont="1" applyAlignment="1">
      <alignment horizontal="center"/>
    </xf>
    <xf numFmtId="0" fontId="8" fillId="0" borderId="37" xfId="6" applyFont="1" applyBorder="1" applyAlignment="1">
      <alignment horizontal="center"/>
    </xf>
    <xf numFmtId="0" fontId="8" fillId="0" borderId="36" xfId="6" applyFont="1" applyBorder="1" applyAlignment="1">
      <alignment horizontal="center" vertical="center"/>
    </xf>
    <xf numFmtId="0" fontId="8" fillId="0" borderId="65" xfId="6" applyFont="1" applyBorder="1" applyAlignment="1">
      <alignment horizontal="center"/>
    </xf>
    <xf numFmtId="0" fontId="29" fillId="0" borderId="37" xfId="6" applyFont="1" applyBorder="1" applyAlignment="1">
      <alignment horizontal="center" vertical="center"/>
    </xf>
    <xf numFmtId="0" fontId="29" fillId="0" borderId="37" xfId="6" applyFont="1" applyBorder="1" applyAlignment="1">
      <alignment horizontal="center"/>
    </xf>
    <xf numFmtId="0" fontId="29" fillId="0" borderId="36" xfId="6" applyFont="1" applyBorder="1" applyAlignment="1">
      <alignment horizontal="center" vertical="center"/>
    </xf>
    <xf numFmtId="0" fontId="29" fillId="0" borderId="65" xfId="6" applyFont="1" applyBorder="1" applyAlignment="1">
      <alignment horizontal="center"/>
    </xf>
    <xf numFmtId="0" fontId="8" fillId="0" borderId="6" xfId="6" applyFont="1" applyBorder="1" applyAlignment="1">
      <alignment horizontal="justify" vertical="center"/>
    </xf>
    <xf numFmtId="0" fontId="8" fillId="0" borderId="9" xfId="6" applyFont="1" applyBorder="1" applyAlignment="1">
      <alignment horizontal="justify" vertical="center"/>
    </xf>
    <xf numFmtId="0" fontId="8" fillId="0" borderId="9" xfId="6" applyFont="1" applyBorder="1"/>
    <xf numFmtId="0" fontId="8" fillId="0" borderId="6" xfId="6" applyFont="1" applyBorder="1" applyAlignment="1">
      <alignment horizontal="center" vertical="center"/>
    </xf>
    <xf numFmtId="0" fontId="8" fillId="0" borderId="36" xfId="6" applyFont="1" applyBorder="1" applyAlignment="1">
      <alignment horizontal="center"/>
    </xf>
    <xf numFmtId="0" fontId="29" fillId="0" borderId="43" xfId="6" applyFont="1" applyBorder="1" applyAlignment="1">
      <alignment horizontal="center" vertical="center"/>
    </xf>
    <xf numFmtId="0" fontId="29" fillId="0" borderId="66" xfId="6" applyFont="1" applyBorder="1" applyAlignment="1">
      <alignment horizontal="center"/>
    </xf>
    <xf numFmtId="0" fontId="8" fillId="0" borderId="0" xfId="6" applyFont="1"/>
    <xf numFmtId="0" fontId="23" fillId="24" borderId="37" xfId="3" applyFont="1" applyFill="1" applyBorder="1" applyAlignment="1">
      <alignment horizontal="center" vertical="center" wrapText="1"/>
    </xf>
    <xf numFmtId="0" fontId="10" fillId="0" borderId="37" xfId="6" applyFont="1" applyBorder="1" applyAlignment="1" applyProtection="1">
      <alignment horizontal="center" vertical="center" wrapText="1"/>
      <protection locked="0"/>
    </xf>
    <xf numFmtId="0" fontId="10" fillId="2" borderId="37" xfId="6" applyFont="1" applyFill="1" applyBorder="1" applyAlignment="1" applyProtection="1">
      <alignment horizontal="center" vertical="center" wrapText="1"/>
      <protection locked="0"/>
    </xf>
    <xf numFmtId="0" fontId="8" fillId="0" borderId="40" xfId="6" applyFont="1" applyBorder="1" applyAlignment="1">
      <alignment horizontal="justify" vertical="center"/>
    </xf>
    <xf numFmtId="165" fontId="10" fillId="0" borderId="37" xfId="6" applyNumberFormat="1" applyFont="1" applyBorder="1" applyAlignment="1">
      <alignment horizontal="center" vertical="center" wrapText="1"/>
    </xf>
    <xf numFmtId="14" fontId="8" fillId="0" borderId="37" xfId="6" applyNumberFormat="1" applyFont="1" applyBorder="1" applyAlignment="1">
      <alignment horizontal="center" vertical="center"/>
    </xf>
    <xf numFmtId="0" fontId="10" fillId="0" borderId="37" xfId="6" applyFont="1" applyBorder="1" applyAlignment="1">
      <alignment horizontal="justify" vertical="center" wrapText="1"/>
    </xf>
    <xf numFmtId="9" fontId="8" fillId="0" borderId="37" xfId="6" applyNumberFormat="1" applyFont="1" applyBorder="1" applyAlignment="1">
      <alignment horizontal="center" vertical="center"/>
    </xf>
    <xf numFmtId="0" fontId="8" fillId="0" borderId="37" xfId="6" applyFont="1" applyBorder="1" applyAlignment="1">
      <alignment horizontal="justify" vertical="top" wrapText="1"/>
    </xf>
    <xf numFmtId="0" fontId="10" fillId="0" borderId="40" xfId="6" applyFont="1" applyBorder="1" applyAlignment="1" applyProtection="1">
      <alignment horizontal="center" vertical="center" wrapText="1"/>
      <protection locked="0"/>
    </xf>
    <xf numFmtId="0" fontId="10" fillId="2" borderId="40" xfId="6" applyFont="1" applyFill="1" applyBorder="1" applyAlignment="1" applyProtection="1">
      <alignment horizontal="center" vertical="center" wrapText="1"/>
      <protection locked="0"/>
    </xf>
    <xf numFmtId="0" fontId="8" fillId="0" borderId="40" xfId="6" applyFont="1" applyBorder="1" applyAlignment="1">
      <alignment horizontal="center" vertical="center"/>
    </xf>
    <xf numFmtId="14" fontId="8" fillId="0" borderId="40" xfId="6" applyNumberFormat="1" applyFont="1" applyBorder="1" applyAlignment="1">
      <alignment horizontal="center" vertical="center" wrapText="1"/>
    </xf>
    <xf numFmtId="0" fontId="8" fillId="0" borderId="40" xfId="6" applyFont="1" applyBorder="1" applyAlignment="1">
      <alignment horizontal="center" vertical="center" wrapText="1"/>
    </xf>
    <xf numFmtId="9" fontId="8" fillId="0" borderId="40" xfId="6" applyNumberFormat="1" applyFont="1" applyBorder="1" applyAlignment="1">
      <alignment horizontal="center" vertical="center"/>
    </xf>
    <xf numFmtId="0" fontId="10" fillId="0" borderId="40" xfId="4" applyFont="1" applyBorder="1" applyAlignment="1">
      <alignment horizontal="center" vertical="center"/>
    </xf>
    <xf numFmtId="0" fontId="8" fillId="0" borderId="40" xfId="6" applyFont="1" applyBorder="1" applyAlignment="1">
      <alignment horizontal="justify" vertical="center" wrapText="1"/>
    </xf>
    <xf numFmtId="0" fontId="10" fillId="0" borderId="40" xfId="6" applyFont="1" applyBorder="1" applyAlignment="1" applyProtection="1">
      <alignment horizontal="justify" vertical="center" wrapText="1"/>
      <protection locked="0"/>
    </xf>
    <xf numFmtId="0" fontId="10" fillId="2" borderId="40" xfId="6" applyFont="1" applyFill="1" applyBorder="1" applyAlignment="1">
      <alignment horizontal="justify" vertical="center" wrapText="1"/>
    </xf>
    <xf numFmtId="14" fontId="8" fillId="0" borderId="37" xfId="6" applyNumberFormat="1" applyFont="1" applyBorder="1" applyAlignment="1">
      <alignment horizontal="center" vertical="center" wrapText="1"/>
    </xf>
    <xf numFmtId="0" fontId="10" fillId="0" borderId="37" xfId="4" applyFont="1" applyBorder="1" applyAlignment="1">
      <alignment horizontal="center" vertical="center"/>
    </xf>
    <xf numFmtId="0" fontId="10" fillId="0" borderId="37" xfId="6" applyFont="1" applyBorder="1" applyAlignment="1">
      <alignment horizontal="center" vertical="center"/>
    </xf>
    <xf numFmtId="0" fontId="10" fillId="0" borderId="73" xfId="6" applyFont="1" applyBorder="1" applyAlignment="1" applyProtection="1">
      <alignment horizontal="justify" vertical="center" wrapText="1"/>
      <protection locked="0"/>
    </xf>
    <xf numFmtId="0" fontId="8" fillId="0" borderId="73" xfId="6" applyFont="1" applyBorder="1" applyAlignment="1">
      <alignment horizontal="justify" vertical="center" wrapText="1"/>
    </xf>
    <xf numFmtId="0" fontId="8" fillId="0" borderId="73" xfId="6" applyFont="1" applyBorder="1" applyAlignment="1">
      <alignment horizontal="center" vertical="center"/>
    </xf>
    <xf numFmtId="0" fontId="8" fillId="0" borderId="73" xfId="6" applyFont="1" applyBorder="1" applyAlignment="1">
      <alignment horizontal="justify" vertical="center"/>
    </xf>
    <xf numFmtId="165" fontId="10" fillId="0" borderId="73" xfId="6" applyNumberFormat="1" applyFont="1" applyBorder="1" applyAlignment="1">
      <alignment horizontal="center" vertical="center" wrapText="1"/>
    </xf>
    <xf numFmtId="14" fontId="8" fillId="0" borderId="73" xfId="6" applyNumberFormat="1" applyFont="1" applyBorder="1" applyAlignment="1">
      <alignment horizontal="center" vertical="center"/>
    </xf>
    <xf numFmtId="9" fontId="8" fillId="0" borderId="73" xfId="7" applyFont="1" applyBorder="1" applyAlignment="1">
      <alignment horizontal="center" vertical="center"/>
    </xf>
    <xf numFmtId="0" fontId="10" fillId="14" borderId="73" xfId="4" applyFont="1" applyFill="1" applyBorder="1" applyAlignment="1">
      <alignment horizontal="center" vertical="center"/>
    </xf>
    <xf numFmtId="0" fontId="8" fillId="14" borderId="59" xfId="6" applyFont="1" applyFill="1" applyBorder="1" applyAlignment="1">
      <alignment horizontal="center" vertical="center"/>
    </xf>
    <xf numFmtId="0" fontId="10" fillId="0" borderId="37" xfId="6" applyFont="1" applyBorder="1" applyAlignment="1" applyProtection="1">
      <alignment horizontal="justify" vertical="center" wrapText="1"/>
      <protection locked="0"/>
    </xf>
    <xf numFmtId="0" fontId="10" fillId="2" borderId="37" xfId="6" applyFont="1" applyFill="1" applyBorder="1" applyAlignment="1" applyProtection="1">
      <alignment horizontal="justify" vertical="center" wrapText="1"/>
      <protection locked="0"/>
    </xf>
    <xf numFmtId="0" fontId="8" fillId="0" borderId="37" xfId="6" applyFont="1" applyBorder="1" applyAlignment="1">
      <alignment horizontal="justify" vertical="center"/>
    </xf>
    <xf numFmtId="0" fontId="10" fillId="15" borderId="37" xfId="4" applyFont="1" applyFill="1" applyBorder="1" applyAlignment="1">
      <alignment horizontal="center" vertical="center" wrapText="1"/>
    </xf>
    <xf numFmtId="0" fontId="8" fillId="0" borderId="37" xfId="6" applyFont="1" applyBorder="1" applyAlignment="1">
      <alignment horizontal="justify" vertical="center" wrapText="1"/>
    </xf>
    <xf numFmtId="0" fontId="8" fillId="0" borderId="59" xfId="6" applyFont="1" applyBorder="1" applyAlignment="1">
      <alignment horizontal="center" vertical="center"/>
    </xf>
    <xf numFmtId="0" fontId="10" fillId="0" borderId="41" xfId="6" applyFont="1" applyBorder="1" applyAlignment="1">
      <alignment horizontal="center" vertical="center"/>
    </xf>
    <xf numFmtId="0" fontId="10" fillId="0" borderId="40" xfId="6" applyFont="1" applyBorder="1" applyAlignment="1">
      <alignment horizontal="justify" vertical="center" wrapText="1"/>
    </xf>
    <xf numFmtId="0" fontId="10" fillId="2" borderId="40" xfId="6" applyFont="1" applyFill="1" applyBorder="1" applyAlignment="1" applyProtection="1">
      <alignment horizontal="justify" vertical="center" wrapText="1"/>
      <protection locked="0"/>
    </xf>
    <xf numFmtId="0" fontId="8" fillId="0" borderId="50" xfId="6" applyFont="1" applyBorder="1" applyAlignment="1">
      <alignment horizontal="center" vertical="center"/>
    </xf>
    <xf numFmtId="0" fontId="10" fillId="0" borderId="38" xfId="6" applyFont="1" applyBorder="1" applyAlignment="1">
      <alignment horizontal="center" vertical="center"/>
    </xf>
    <xf numFmtId="0" fontId="8" fillId="12" borderId="37" xfId="6" applyFont="1" applyFill="1" applyBorder="1" applyAlignment="1">
      <alignment horizontal="center" vertical="center"/>
    </xf>
    <xf numFmtId="0" fontId="29" fillId="0" borderId="37" xfId="6" applyFont="1" applyBorder="1" applyAlignment="1">
      <alignment horizontal="justify" vertical="top" wrapText="1"/>
    </xf>
    <xf numFmtId="0" fontId="10" fillId="25" borderId="37" xfId="6" applyFont="1" applyFill="1" applyBorder="1" applyAlignment="1" applyProtection="1">
      <alignment horizontal="justify" vertical="center" wrapText="1"/>
      <protection locked="0"/>
    </xf>
    <xf numFmtId="0" fontId="10" fillId="0" borderId="50" xfId="6" applyFont="1" applyBorder="1" applyAlignment="1">
      <alignment horizontal="center" vertical="center" wrapText="1"/>
    </xf>
    <xf numFmtId="0" fontId="10" fillId="2" borderId="50" xfId="6" applyFont="1" applyFill="1" applyBorder="1" applyAlignment="1" applyProtection="1">
      <alignment horizontal="center" vertical="center" wrapText="1"/>
      <protection locked="0"/>
    </xf>
    <xf numFmtId="0" fontId="8" fillId="2" borderId="50" xfId="6" applyFont="1" applyFill="1" applyBorder="1" applyAlignment="1">
      <alignment horizontal="justify" vertical="center" wrapText="1"/>
    </xf>
    <xf numFmtId="0" fontId="10" fillId="0" borderId="37" xfId="6" applyFont="1" applyBorder="1" applyAlignment="1">
      <alignment horizontal="justify" vertical="center"/>
    </xf>
    <xf numFmtId="0" fontId="10" fillId="2" borderId="37" xfId="6" applyFont="1" applyFill="1" applyBorder="1" applyAlignment="1">
      <alignment horizontal="justify" vertical="center"/>
    </xf>
    <xf numFmtId="0" fontId="8" fillId="2" borderId="37" xfId="6" applyFont="1" applyFill="1" applyBorder="1" applyAlignment="1">
      <alignment horizontal="justify" vertical="center" wrapText="1"/>
    </xf>
    <xf numFmtId="0" fontId="8" fillId="2" borderId="37" xfId="6" applyFont="1" applyFill="1" applyBorder="1" applyAlignment="1">
      <alignment horizontal="justify" vertical="center"/>
    </xf>
    <xf numFmtId="0" fontId="8" fillId="2" borderId="37" xfId="6" applyFont="1" applyFill="1" applyBorder="1" applyAlignment="1">
      <alignment horizontal="center" vertical="center"/>
    </xf>
    <xf numFmtId="0" fontId="8" fillId="2" borderId="37" xfId="6" applyFont="1" applyFill="1" applyBorder="1" applyAlignment="1">
      <alignment horizontal="center" vertical="center" wrapText="1"/>
    </xf>
    <xf numFmtId="0" fontId="8" fillId="0" borderId="50" xfId="6" applyFont="1" applyBorder="1" applyAlignment="1">
      <alignment horizontal="justify" vertical="top" wrapText="1"/>
    </xf>
    <xf numFmtId="0" fontId="10" fillId="2" borderId="37" xfId="6" applyFont="1" applyFill="1" applyBorder="1" applyAlignment="1">
      <alignment horizontal="justify" vertical="center" wrapText="1"/>
    </xf>
    <xf numFmtId="0" fontId="8" fillId="0" borderId="40" xfId="6" applyFont="1" applyBorder="1" applyAlignment="1">
      <alignment horizontal="justify" vertical="top" wrapText="1"/>
    </xf>
    <xf numFmtId="0" fontId="8" fillId="21" borderId="0" xfId="6" applyFont="1" applyFill="1"/>
    <xf numFmtId="164" fontId="8" fillId="0" borderId="37" xfId="6" applyNumberFormat="1" applyFont="1" applyBorder="1" applyAlignment="1">
      <alignment horizontal="center" vertical="center"/>
    </xf>
    <xf numFmtId="9" fontId="8" fillId="0" borderId="37" xfId="7" applyFont="1" applyFill="1" applyBorder="1" applyAlignment="1">
      <alignment horizontal="center" vertical="center"/>
    </xf>
    <xf numFmtId="0" fontId="10" fillId="15" borderId="40" xfId="4" applyFont="1" applyFill="1" applyBorder="1" applyAlignment="1">
      <alignment horizontal="center" vertical="center"/>
    </xf>
    <xf numFmtId="0" fontId="10" fillId="0" borderId="37" xfId="6" applyFont="1" applyBorder="1" applyAlignment="1">
      <alignment vertical="center" wrapText="1"/>
    </xf>
    <xf numFmtId="0" fontId="10" fillId="2" borderId="37" xfId="6" applyFont="1" applyFill="1" applyBorder="1" applyAlignment="1">
      <alignment vertical="center" wrapText="1"/>
    </xf>
    <xf numFmtId="0" fontId="8" fillId="0" borderId="50" xfId="6" applyFont="1" applyBorder="1" applyAlignment="1">
      <alignment horizontal="center" vertical="center" wrapText="1"/>
    </xf>
    <xf numFmtId="9" fontId="8" fillId="0" borderId="50" xfId="7" applyFont="1" applyBorder="1" applyAlignment="1">
      <alignment horizontal="center" vertical="center"/>
    </xf>
    <xf numFmtId="0" fontId="8" fillId="0" borderId="50" xfId="6" applyFont="1" applyBorder="1" applyAlignment="1">
      <alignment horizontal="justify" vertical="center" wrapText="1"/>
    </xf>
    <xf numFmtId="0" fontId="10" fillId="2" borderId="37" xfId="6" applyFont="1" applyFill="1" applyBorder="1" applyAlignment="1">
      <alignment horizontal="center" vertical="center" wrapText="1"/>
    </xf>
    <xf numFmtId="9" fontId="8" fillId="0" borderId="40" xfId="7" applyFont="1" applyBorder="1" applyAlignment="1">
      <alignment horizontal="center" vertical="center"/>
    </xf>
    <xf numFmtId="15" fontId="8" fillId="0" borderId="37" xfId="6" applyNumberFormat="1" applyFont="1" applyBorder="1" applyAlignment="1">
      <alignment horizontal="center" vertical="center" wrapText="1"/>
    </xf>
    <xf numFmtId="9" fontId="8" fillId="0" borderId="38" xfId="7" applyFont="1" applyBorder="1" applyAlignment="1">
      <alignment horizontal="center" vertical="center"/>
    </xf>
    <xf numFmtId="0" fontId="27" fillId="0" borderId="37" xfId="6" applyFont="1" applyBorder="1" applyAlignment="1">
      <alignment horizontal="center" vertical="center" wrapText="1"/>
    </xf>
    <xf numFmtId="0" fontId="10" fillId="2" borderId="40" xfId="6" applyFont="1" applyFill="1" applyBorder="1" applyAlignment="1">
      <alignment horizontal="center" vertical="center" wrapText="1"/>
    </xf>
    <xf numFmtId="0" fontId="10" fillId="15" borderId="73" xfId="4" applyFont="1" applyFill="1" applyBorder="1" applyAlignment="1">
      <alignment horizontal="center" vertical="center" wrapText="1"/>
    </xf>
    <xf numFmtId="0" fontId="10" fillId="0" borderId="37" xfId="6" applyFont="1" applyBorder="1" applyAlignment="1">
      <alignment horizontal="center" vertical="center" wrapText="1"/>
    </xf>
    <xf numFmtId="0" fontId="8" fillId="18" borderId="0" xfId="6" applyFont="1" applyFill="1" applyAlignment="1">
      <alignment horizontal="center" vertical="center" wrapText="1"/>
    </xf>
    <xf numFmtId="0" fontId="10" fillId="0" borderId="0" xfId="6" applyFont="1" applyAlignment="1">
      <alignment vertical="center" wrapText="1"/>
    </xf>
    <xf numFmtId="0" fontId="36" fillId="0" borderId="37" xfId="3" applyFont="1" applyBorder="1" applyAlignment="1">
      <alignment horizontal="left" vertical="center" wrapText="1"/>
    </xf>
    <xf numFmtId="0" fontId="8" fillId="0" borderId="37" xfId="6" applyFont="1" applyBorder="1" applyAlignment="1">
      <alignment horizontal="left" vertical="center" wrapText="1"/>
    </xf>
    <xf numFmtId="0" fontId="8" fillId="0" borderId="0" xfId="6" applyFont="1" applyAlignment="1">
      <alignment horizontal="left" vertical="center"/>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vertical="center" wrapText="1"/>
    </xf>
    <xf numFmtId="0" fontId="8" fillId="0" borderId="0" xfId="6" applyFont="1" applyAlignment="1">
      <alignment horizontal="justify" vertical="center"/>
    </xf>
    <xf numFmtId="0" fontId="36" fillId="0" borderId="0" xfId="3" applyFont="1" applyAlignment="1">
      <alignment horizontal="left" vertical="center" wrapText="1"/>
    </xf>
    <xf numFmtId="0" fontId="10" fillId="0" borderId="0" xfId="6" applyFont="1"/>
    <xf numFmtId="0" fontId="10" fillId="2" borderId="0" xfId="6" applyFont="1" applyFill="1"/>
    <xf numFmtId="0" fontId="8" fillId="0" borderId="0" xfId="6" applyFont="1" applyAlignment="1">
      <alignment horizontal="justify"/>
    </xf>
    <xf numFmtId="0" fontId="49" fillId="0" borderId="0" xfId="6" applyFont="1" applyAlignment="1">
      <alignment horizontal="center"/>
    </xf>
    <xf numFmtId="0" fontId="25" fillId="0" borderId="37" xfId="6" applyBorder="1" applyAlignment="1">
      <alignment horizontal="center" vertical="center"/>
    </xf>
    <xf numFmtId="0" fontId="25" fillId="0" borderId="37" xfId="6" applyBorder="1" applyAlignment="1">
      <alignment horizontal="center"/>
    </xf>
    <xf numFmtId="0" fontId="25" fillId="0" borderId="36" xfId="6" applyBorder="1" applyAlignment="1">
      <alignment horizontal="center" vertical="center"/>
    </xf>
    <xf numFmtId="0" fontId="25" fillId="0" borderId="65" xfId="6" applyBorder="1" applyAlignment="1">
      <alignment horizontal="center"/>
    </xf>
    <xf numFmtId="0" fontId="49" fillId="0" borderId="36" xfId="6" applyFont="1" applyBorder="1" applyAlignment="1">
      <alignment horizontal="center" vertical="center"/>
    </xf>
    <xf numFmtId="0" fontId="49" fillId="2" borderId="65" xfId="6" applyFont="1" applyFill="1" applyBorder="1" applyAlignment="1">
      <alignment horizontal="center"/>
    </xf>
    <xf numFmtId="0" fontId="1" fillId="0" borderId="37" xfId="6" applyFont="1" applyBorder="1" applyAlignment="1">
      <alignment horizontal="center" vertical="center"/>
    </xf>
    <xf numFmtId="0" fontId="1" fillId="0" borderId="37" xfId="6" applyFont="1" applyBorder="1" applyAlignment="1">
      <alignment horizontal="center"/>
    </xf>
    <xf numFmtId="0" fontId="1" fillId="0" borderId="36" xfId="6" applyFont="1" applyBorder="1" applyAlignment="1">
      <alignment horizontal="center" vertical="center"/>
    </xf>
    <xf numFmtId="0" fontId="1" fillId="0" borderId="65" xfId="6" applyFont="1" applyBorder="1" applyAlignment="1">
      <alignment horizontal="center"/>
    </xf>
    <xf numFmtId="0" fontId="5" fillId="0" borderId="36" xfId="6" applyFont="1" applyBorder="1" applyAlignment="1">
      <alignment horizontal="center" vertical="center"/>
    </xf>
    <xf numFmtId="0" fontId="5" fillId="2" borderId="65" xfId="6" applyFont="1" applyFill="1" applyBorder="1" applyAlignment="1">
      <alignment horizontal="center"/>
    </xf>
    <xf numFmtId="0" fontId="25" fillId="0" borderId="0" xfId="6" applyAlignment="1">
      <alignment horizontal="center"/>
    </xf>
    <xf numFmtId="0" fontId="15" fillId="0" borderId="36" xfId="6" applyFont="1" applyBorder="1" applyAlignment="1">
      <alignment horizontal="justify" vertical="center"/>
    </xf>
    <xf numFmtId="0" fontId="15" fillId="0" borderId="65" xfId="6" applyFont="1" applyBorder="1" applyAlignment="1">
      <alignment horizontal="justify" vertical="center"/>
    </xf>
    <xf numFmtId="0" fontId="51" fillId="0" borderId="36" xfId="6" applyFont="1" applyBorder="1" applyAlignment="1">
      <alignment horizontal="justify" vertical="center"/>
    </xf>
    <xf numFmtId="0" fontId="51" fillId="2" borderId="65" xfId="6" applyFont="1" applyFill="1" applyBorder="1"/>
    <xf numFmtId="0" fontId="15" fillId="0" borderId="36" xfId="6" applyFont="1" applyBorder="1" applyAlignment="1">
      <alignment horizontal="center"/>
    </xf>
    <xf numFmtId="0" fontId="51" fillId="0" borderId="36" xfId="6" applyFont="1" applyBorder="1" applyAlignment="1">
      <alignment horizontal="center"/>
    </xf>
    <xf numFmtId="0" fontId="10" fillId="0" borderId="36" xfId="6" applyFont="1" applyBorder="1" applyAlignment="1">
      <alignment horizontal="center"/>
    </xf>
    <xf numFmtId="0" fontId="10" fillId="2" borderId="65" xfId="6" applyFont="1" applyFill="1" applyBorder="1" applyAlignment="1">
      <alignment horizontal="center"/>
    </xf>
    <xf numFmtId="0" fontId="1" fillId="0" borderId="43" xfId="6" applyFont="1" applyBorder="1" applyAlignment="1">
      <alignment horizontal="center" vertical="center"/>
    </xf>
    <xf numFmtId="0" fontId="1" fillId="0" borderId="66" xfId="6" applyFont="1" applyBorder="1" applyAlignment="1">
      <alignment horizontal="center"/>
    </xf>
    <xf numFmtId="0" fontId="5" fillId="0" borderId="43" xfId="6" applyFont="1" applyBorder="1" applyAlignment="1">
      <alignment horizontal="center" vertical="center"/>
    </xf>
    <xf numFmtId="0" fontId="5" fillId="2" borderId="66" xfId="6" applyFont="1" applyFill="1" applyBorder="1" applyAlignment="1">
      <alignment horizontal="center"/>
    </xf>
    <xf numFmtId="0" fontId="15" fillId="0" borderId="65" xfId="6" applyFont="1" applyBorder="1"/>
    <xf numFmtId="0" fontId="10" fillId="15" borderId="37" xfId="0" applyFont="1" applyFill="1" applyBorder="1" applyAlignment="1">
      <alignment horizontal="center" vertical="center" wrapText="1"/>
    </xf>
    <xf numFmtId="0" fontId="55" fillId="0" borderId="37" xfId="0" applyFont="1" applyBorder="1" applyAlignment="1">
      <alignment horizontal="justify" vertical="center" wrapText="1"/>
    </xf>
    <xf numFmtId="0" fontId="8" fillId="0" borderId="0" xfId="0" applyFont="1" applyAlignment="1">
      <alignment horizontal="center" vertical="center" wrapText="1"/>
    </xf>
    <xf numFmtId="0" fontId="15" fillId="0" borderId="0" xfId="6" applyFont="1" applyAlignment="1">
      <alignment horizontal="justify" vertical="center"/>
    </xf>
    <xf numFmtId="0" fontId="15" fillId="0" borderId="37" xfId="6" applyFont="1" applyBorder="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45" fillId="0" borderId="37" xfId="0" applyFont="1" applyBorder="1" applyAlignment="1">
      <alignment horizontal="justify" vertical="center"/>
    </xf>
    <xf numFmtId="165" fontId="45" fillId="0" borderId="37" xfId="0" applyNumberFormat="1" applyFont="1" applyBorder="1" applyAlignment="1">
      <alignment horizontal="center" vertical="center"/>
    </xf>
    <xf numFmtId="165" fontId="45" fillId="0" borderId="37" xfId="0" applyNumberFormat="1" applyFont="1" applyBorder="1" applyAlignment="1">
      <alignment horizontal="center" vertical="center" wrapText="1"/>
    </xf>
    <xf numFmtId="0" fontId="45" fillId="0" borderId="37" xfId="0" applyFont="1" applyBorder="1" applyAlignment="1">
      <alignment horizontal="justify" vertical="center" wrapText="1"/>
    </xf>
    <xf numFmtId="0" fontId="45" fillId="0" borderId="37" xfId="0" applyFont="1" applyBorder="1" applyAlignment="1">
      <alignment horizontal="justify" vertical="top" wrapText="1"/>
    </xf>
    <xf numFmtId="9" fontId="45" fillId="0" borderId="37" xfId="2" applyFont="1" applyFill="1" applyBorder="1" applyAlignment="1">
      <alignment horizontal="center" vertical="center"/>
    </xf>
    <xf numFmtId="9" fontId="45" fillId="0" borderId="38" xfId="2" applyFont="1" applyFill="1" applyBorder="1" applyAlignment="1">
      <alignment horizontal="center" vertical="center"/>
    </xf>
    <xf numFmtId="0" fontId="45" fillId="0" borderId="0" xfId="0" applyFont="1"/>
    <xf numFmtId="0" fontId="45" fillId="24" borderId="37" xfId="0" applyFont="1" applyFill="1" applyBorder="1" applyAlignment="1">
      <alignment horizontal="justify" vertical="top" wrapText="1"/>
    </xf>
    <xf numFmtId="0" fontId="45" fillId="0" borderId="37" xfId="0" applyFont="1" applyBorder="1" applyAlignment="1">
      <alignment horizontal="justify" vertical="top"/>
    </xf>
    <xf numFmtId="0" fontId="45" fillId="11" borderId="37" xfId="0" applyFont="1" applyFill="1" applyBorder="1" applyAlignment="1">
      <alignment horizontal="justify" vertical="center"/>
    </xf>
    <xf numFmtId="0" fontId="45" fillId="0" borderId="37" xfId="0" applyFont="1" applyBorder="1" applyAlignment="1">
      <alignment vertical="center" wrapText="1"/>
    </xf>
    <xf numFmtId="0" fontId="45" fillId="11" borderId="37" xfId="0" applyFont="1" applyFill="1" applyBorder="1" applyAlignment="1">
      <alignment vertical="center" wrapText="1"/>
    </xf>
    <xf numFmtId="0" fontId="45" fillId="0" borderId="37" xfId="0" applyFont="1" applyBorder="1" applyAlignment="1">
      <alignment vertical="center"/>
    </xf>
    <xf numFmtId="0" fontId="47" fillId="0" borderId="37" xfId="0" applyFont="1" applyBorder="1" applyAlignment="1">
      <alignment horizontal="center" vertical="center"/>
    </xf>
    <xf numFmtId="0" fontId="25" fillId="0" borderId="37" xfId="0" applyFont="1" applyBorder="1" applyAlignment="1">
      <alignment horizontal="center" vertical="center"/>
    </xf>
    <xf numFmtId="0" fontId="45" fillId="11" borderId="37" xfId="0" applyFont="1" applyFill="1" applyBorder="1" applyAlignment="1">
      <alignment horizontal="justify" vertical="center" wrapText="1"/>
    </xf>
    <xf numFmtId="0" fontId="60" fillId="0" borderId="0" xfId="0" applyFont="1"/>
    <xf numFmtId="0" fontId="47" fillId="0" borderId="0" xfId="0" applyFont="1"/>
    <xf numFmtId="0" fontId="47" fillId="0" borderId="37" xfId="0" applyFont="1" applyBorder="1" applyAlignment="1">
      <alignment horizontal="center"/>
    </xf>
    <xf numFmtId="0" fontId="46" fillId="0" borderId="37" xfId="0" applyFont="1" applyBorder="1" applyAlignment="1">
      <alignment horizontal="center"/>
    </xf>
    <xf numFmtId="0" fontId="0" fillId="0" borderId="0" xfId="0" applyAlignment="1">
      <alignment horizontal="justify" vertical="top" wrapText="1"/>
    </xf>
    <xf numFmtId="0" fontId="10" fillId="0" borderId="40" xfId="0" applyFont="1" applyBorder="1" applyAlignment="1" applyProtection="1">
      <alignment horizontal="justify" vertical="top" wrapText="1"/>
      <protection locked="0"/>
    </xf>
    <xf numFmtId="0" fontId="10" fillId="0" borderId="40" xfId="0" applyFont="1" applyBorder="1" applyAlignment="1" applyProtection="1">
      <alignment horizontal="justify" vertical="center" wrapText="1"/>
      <protection locked="0"/>
    </xf>
    <xf numFmtId="0" fontId="10" fillId="0" borderId="40" xfId="0" applyFont="1" applyBorder="1" applyAlignment="1" applyProtection="1">
      <alignment horizontal="center" vertical="center" wrapText="1"/>
      <protection locked="0"/>
    </xf>
    <xf numFmtId="14" fontId="8" fillId="2" borderId="37" xfId="2" applyNumberFormat="1" applyFont="1" applyFill="1" applyBorder="1" applyAlignment="1">
      <alignment horizontal="center" vertical="center" wrapText="1"/>
    </xf>
    <xf numFmtId="9" fontId="8" fillId="2" borderId="37" xfId="2" applyFont="1" applyFill="1" applyBorder="1" applyAlignment="1">
      <alignment horizontal="justify" vertical="center" wrapText="1"/>
    </xf>
    <xf numFmtId="9" fontId="8" fillId="2" borderId="40" xfId="2" applyFont="1" applyFill="1" applyBorder="1" applyAlignment="1">
      <alignment horizontal="center" vertical="center" wrapText="1"/>
    </xf>
    <xf numFmtId="0" fontId="10" fillId="15" borderId="40" xfId="0" applyFont="1" applyFill="1" applyBorder="1" applyAlignment="1">
      <alignment horizontal="center" vertical="center" wrapText="1"/>
    </xf>
    <xf numFmtId="165" fontId="10" fillId="0" borderId="37" xfId="0" applyNumberFormat="1" applyFont="1" applyBorder="1" applyAlignment="1">
      <alignment vertical="center"/>
    </xf>
    <xf numFmtId="9" fontId="8" fillId="2" borderId="40" xfId="0" applyNumberFormat="1" applyFont="1" applyFill="1" applyBorder="1" applyAlignment="1">
      <alignment horizontal="center" vertical="center" wrapText="1"/>
    </xf>
    <xf numFmtId="0" fontId="10" fillId="0" borderId="37" xfId="0" applyFont="1" applyBorder="1" applyAlignment="1" applyProtection="1">
      <alignment vertical="center" wrapText="1"/>
      <protection locked="0"/>
    </xf>
    <xf numFmtId="0" fontId="10" fillId="0" borderId="37" xfId="0" applyFont="1" applyBorder="1" applyAlignment="1" applyProtection="1">
      <alignment vertical="top" wrapText="1"/>
      <protection locked="0"/>
    </xf>
    <xf numFmtId="0" fontId="10" fillId="0" borderId="37" xfId="0" applyFont="1" applyBorder="1" applyAlignment="1" applyProtection="1">
      <alignment horizontal="justify" vertical="top" wrapText="1"/>
      <protection locked="0"/>
    </xf>
    <xf numFmtId="0" fontId="10" fillId="0" borderId="37" xfId="0" applyFont="1" applyBorder="1" applyAlignment="1" applyProtection="1">
      <alignment horizontal="center" vertical="center" wrapText="1"/>
      <protection locked="0"/>
    </xf>
    <xf numFmtId="9" fontId="8" fillId="2" borderId="37" xfId="0" applyNumberFormat="1" applyFont="1" applyFill="1" applyBorder="1" applyAlignment="1">
      <alignment horizontal="center" vertical="center" wrapText="1"/>
    </xf>
    <xf numFmtId="0" fontId="10" fillId="0" borderId="50" xfId="0" applyFont="1" applyBorder="1" applyAlignment="1" applyProtection="1">
      <alignment horizontal="justify" vertical="center" wrapText="1"/>
      <protection locked="0"/>
    </xf>
    <xf numFmtId="0" fontId="8" fillId="0" borderId="50" xfId="0" applyFont="1" applyBorder="1" applyAlignment="1">
      <alignment horizontal="center" vertical="center" wrapText="1"/>
    </xf>
    <xf numFmtId="166" fontId="8" fillId="2" borderId="37" xfId="2" applyNumberFormat="1" applyFont="1" applyFill="1" applyBorder="1" applyAlignment="1">
      <alignment horizontal="center" vertical="center" wrapText="1"/>
    </xf>
    <xf numFmtId="9" fontId="8" fillId="2" borderId="74" xfId="2" applyFont="1" applyFill="1" applyBorder="1" applyAlignment="1">
      <alignment horizontal="center" vertical="center"/>
    </xf>
    <xf numFmtId="0" fontId="8" fillId="2" borderId="40" xfId="0" applyFont="1" applyFill="1" applyBorder="1" applyAlignment="1">
      <alignment vertical="center"/>
    </xf>
    <xf numFmtId="0" fontId="8" fillId="2" borderId="40" xfId="0" applyFont="1" applyFill="1" applyBorder="1" applyAlignment="1">
      <alignment vertical="center" wrapText="1"/>
    </xf>
    <xf numFmtId="0" fontId="8" fillId="2" borderId="37" xfId="0" applyFont="1" applyFill="1" applyBorder="1" applyAlignment="1">
      <alignment horizontal="center" vertical="center"/>
    </xf>
    <xf numFmtId="0" fontId="10" fillId="0" borderId="41" xfId="0" applyFont="1" applyBorder="1" applyAlignment="1" applyProtection="1">
      <alignment vertical="center" wrapText="1"/>
      <protection locked="0"/>
    </xf>
    <xf numFmtId="0" fontId="10" fillId="0" borderId="40" xfId="0" applyFont="1" applyBorder="1" applyAlignment="1" applyProtection="1">
      <alignment vertical="center" wrapText="1"/>
      <protection locked="0"/>
    </xf>
    <xf numFmtId="14" fontId="8" fillId="0" borderId="37" xfId="0" applyNumberFormat="1" applyFont="1" applyBorder="1" applyAlignment="1">
      <alignment vertical="center" wrapText="1"/>
    </xf>
    <xf numFmtId="0" fontId="0" fillId="0" borderId="8" xfId="0" applyBorder="1" applyAlignment="1">
      <alignment vertical="center" wrapText="1"/>
    </xf>
    <xf numFmtId="0" fontId="10" fillId="0" borderId="50" xfId="0" applyFont="1" applyBorder="1" applyAlignment="1">
      <alignment horizontal="center" vertical="center" wrapText="1"/>
    </xf>
    <xf numFmtId="9" fontId="8" fillId="2" borderId="41" xfId="2" applyFont="1" applyFill="1" applyBorder="1" applyAlignment="1">
      <alignment horizontal="center" vertical="center"/>
    </xf>
    <xf numFmtId="0" fontId="10" fillId="15" borderId="78" xfId="0" applyFont="1" applyFill="1" applyBorder="1" applyAlignment="1">
      <alignment horizontal="center" vertical="center" wrapText="1"/>
    </xf>
    <xf numFmtId="0" fontId="10" fillId="0" borderId="46" xfId="0" applyFont="1" applyBorder="1" applyAlignment="1">
      <alignment horizontal="center" vertical="center" wrapText="1"/>
    </xf>
    <xf numFmtId="0" fontId="0" fillId="0" borderId="0" xfId="0" applyAlignment="1">
      <alignment horizontal="left" vertical="center" wrapText="1"/>
    </xf>
    <xf numFmtId="0" fontId="10" fillId="15" borderId="74" xfId="0" applyFont="1" applyFill="1" applyBorder="1" applyAlignment="1">
      <alignment horizontal="center" vertical="center" wrapText="1"/>
    </xf>
    <xf numFmtId="14" fontId="8" fillId="0" borderId="41" xfId="0" applyNumberFormat="1" applyFont="1" applyBorder="1" applyAlignment="1">
      <alignment horizontal="center" vertical="center" wrapText="1"/>
    </xf>
    <xf numFmtId="0" fontId="0" fillId="0" borderId="0" xfId="0" applyAlignment="1">
      <alignment horizontal="left" vertical="top" wrapText="1"/>
    </xf>
    <xf numFmtId="0" fontId="8" fillId="0" borderId="37" xfId="0" applyFont="1" applyBorder="1" applyAlignment="1">
      <alignment horizontal="justify" vertical="top" wrapText="1"/>
    </xf>
    <xf numFmtId="0" fontId="27" fillId="0" borderId="37" xfId="0" applyFont="1" applyBorder="1" applyAlignment="1">
      <alignment horizontal="justify" vertical="top" wrapText="1"/>
    </xf>
    <xf numFmtId="0" fontId="13" fillId="0" borderId="0" xfId="0" applyFont="1" applyAlignment="1">
      <alignment horizontal="left" vertical="center" wrapText="1"/>
    </xf>
    <xf numFmtId="0" fontId="8" fillId="2" borderId="37" xfId="0" applyFont="1" applyFill="1" applyBorder="1" applyAlignment="1">
      <alignment vertical="center"/>
    </xf>
    <xf numFmtId="14" fontId="8" fillId="0" borderId="37" xfId="0" applyNumberFormat="1" applyFont="1" applyBorder="1" applyAlignment="1">
      <alignment vertical="center"/>
    </xf>
    <xf numFmtId="0" fontId="15" fillId="0" borderId="37" xfId="0" applyFont="1" applyBorder="1" applyAlignment="1">
      <alignment horizontal="left" vertical="center"/>
    </xf>
    <xf numFmtId="0" fontId="15" fillId="0" borderId="36" xfId="0" applyFont="1" applyBorder="1" applyAlignment="1">
      <alignment horizontal="center" vertical="center"/>
    </xf>
    <xf numFmtId="0" fontId="15" fillId="0" borderId="36" xfId="0" applyFont="1" applyBorder="1" applyAlignment="1">
      <alignment horizontal="center"/>
    </xf>
    <xf numFmtId="0" fontId="39" fillId="0" borderId="36" xfId="0" applyFont="1" applyBorder="1" applyAlignment="1">
      <alignment horizontal="center" vertical="center"/>
    </xf>
    <xf numFmtId="0" fontId="39" fillId="0" borderId="65" xfId="0" applyFont="1" applyBorder="1" applyAlignment="1">
      <alignment horizontal="center"/>
    </xf>
    <xf numFmtId="0" fontId="39" fillId="0" borderId="36" xfId="0" applyFont="1" applyBorder="1" applyAlignment="1">
      <alignment horizont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xf>
    <xf numFmtId="0" fontId="15" fillId="0" borderId="9" xfId="0" applyFont="1" applyBorder="1" applyAlignment="1">
      <alignment horizontal="center"/>
    </xf>
    <xf numFmtId="0" fontId="1" fillId="0" borderId="43" xfId="0" applyFont="1" applyBorder="1" applyAlignment="1">
      <alignment horizontal="center" vertical="center"/>
    </xf>
    <xf numFmtId="0" fontId="1" fillId="0" borderId="66" xfId="0" applyFont="1" applyBorder="1" applyAlignment="1">
      <alignment horizontal="center" vertical="center"/>
    </xf>
    <xf numFmtId="0" fontId="1" fillId="0" borderId="43" xfId="0" applyFont="1" applyBorder="1" applyAlignment="1">
      <alignment horizontal="center"/>
    </xf>
    <xf numFmtId="0" fontId="1" fillId="0" borderId="66" xfId="0" applyFont="1" applyBorder="1" applyAlignment="1">
      <alignment horizontal="center"/>
    </xf>
    <xf numFmtId="0" fontId="0" fillId="0" borderId="0" xfId="0" applyAlignment="1">
      <alignment horizontal="justify" vertical="center"/>
    </xf>
    <xf numFmtId="0" fontId="0" fillId="0" borderId="0" xfId="0" applyAlignment="1">
      <alignment horizontal="justify"/>
    </xf>
    <xf numFmtId="0" fontId="21" fillId="14" borderId="40" xfId="3" applyFont="1" applyFill="1" applyBorder="1" applyAlignment="1">
      <alignment horizontal="center" vertical="center" wrapText="1"/>
    </xf>
    <xf numFmtId="0" fontId="8" fillId="0" borderId="73" xfId="0" applyFont="1" applyBorder="1" applyAlignment="1">
      <alignment horizontal="left" vertical="center" wrapText="1"/>
    </xf>
    <xf numFmtId="0" fontId="8" fillId="0" borderId="73" xfId="0" applyFont="1" applyBorder="1" applyAlignment="1">
      <alignment horizontal="left" vertical="center"/>
    </xf>
    <xf numFmtId="0" fontId="8" fillId="0" borderId="73" xfId="6" applyFont="1" applyBorder="1" applyAlignment="1">
      <alignment horizontal="center" vertical="center" wrapText="1"/>
    </xf>
    <xf numFmtId="0" fontId="8" fillId="0" borderId="73" xfId="6" applyFont="1" applyBorder="1" applyAlignment="1">
      <alignment vertical="center" wrapText="1"/>
    </xf>
    <xf numFmtId="0" fontId="10" fillId="15" borderId="73" xfId="0" applyFont="1" applyFill="1" applyBorder="1" applyAlignment="1">
      <alignment vertical="center"/>
    </xf>
    <xf numFmtId="0" fontId="0" fillId="0" borderId="0" xfId="0" applyAlignment="1">
      <alignment horizontal="left" vertical="center"/>
    </xf>
    <xf numFmtId="0" fontId="10" fillId="15" borderId="40" xfId="0" applyFont="1" applyFill="1" applyBorder="1" applyAlignment="1">
      <alignment vertical="center"/>
    </xf>
    <xf numFmtId="0" fontId="8" fillId="0" borderId="40" xfId="6" applyFont="1" applyBorder="1" applyAlignment="1">
      <alignment vertical="center" wrapText="1"/>
    </xf>
    <xf numFmtId="0" fontId="8" fillId="0" borderId="59" xfId="0" applyFont="1" applyBorder="1" applyAlignment="1">
      <alignment vertical="center"/>
    </xf>
    <xf numFmtId="0" fontId="8" fillId="0" borderId="59" xfId="0" applyFont="1" applyBorder="1"/>
    <xf numFmtId="0" fontId="8" fillId="0" borderId="59" xfId="6" applyFont="1" applyBorder="1" applyAlignment="1">
      <alignment vertical="center" wrapText="1"/>
    </xf>
    <xf numFmtId="9" fontId="8" fillId="0" borderId="59" xfId="0" applyNumberFormat="1" applyFont="1" applyBorder="1" applyAlignment="1">
      <alignment horizontal="center" vertical="center"/>
    </xf>
    <xf numFmtId="0" fontId="8" fillId="0" borderId="73" xfId="6" applyFont="1" applyBorder="1" applyAlignment="1">
      <alignment horizontal="justify" vertical="top" wrapText="1"/>
    </xf>
    <xf numFmtId="0" fontId="61" fillId="0" borderId="37" xfId="0" applyFont="1" applyBorder="1" applyAlignment="1">
      <alignment horizontal="justify" vertical="center" wrapText="1"/>
    </xf>
    <xf numFmtId="0" fontId="29" fillId="0" borderId="37" xfId="0" applyFont="1" applyBorder="1" applyAlignment="1">
      <alignment horizontal="justify" vertical="center" wrapText="1"/>
    </xf>
    <xf numFmtId="9" fontId="8" fillId="0" borderId="37" xfId="0" applyNumberFormat="1" applyFont="1" applyBorder="1" applyAlignment="1">
      <alignment horizontal="center" vertical="center" wrapText="1"/>
    </xf>
    <xf numFmtId="0" fontId="61" fillId="0" borderId="40" xfId="0" applyFont="1" applyBorder="1" applyAlignment="1">
      <alignment horizontal="justify" vertical="center" wrapText="1"/>
    </xf>
    <xf numFmtId="0" fontId="27" fillId="0" borderId="37" xfId="0" applyFont="1" applyBorder="1" applyAlignment="1">
      <alignment horizontal="left" vertical="center" wrapText="1"/>
    </xf>
    <xf numFmtId="0" fontId="25" fillId="0" borderId="8" xfId="0" applyFont="1" applyBorder="1"/>
    <xf numFmtId="0" fontId="23" fillId="20" borderId="41" xfId="3" applyFont="1" applyFill="1" applyBorder="1" applyAlignment="1">
      <alignment horizontal="center" vertical="center" wrapText="1"/>
    </xf>
    <xf numFmtId="0" fontId="36" fillId="3" borderId="61" xfId="3" applyFont="1" applyFill="1" applyBorder="1" applyAlignment="1">
      <alignment horizontal="center" vertical="center" wrapText="1"/>
    </xf>
    <xf numFmtId="0" fontId="10" fillId="0" borderId="73" xfId="0" applyFont="1" applyBorder="1" applyAlignment="1" applyProtection="1">
      <alignment horizontal="justify" vertical="center" wrapText="1"/>
      <protection locked="0"/>
    </xf>
    <xf numFmtId="0" fontId="0" fillId="0" borderId="0" xfId="0" applyAlignment="1">
      <alignment horizontal="justify" vertical="center" wrapText="1"/>
    </xf>
    <xf numFmtId="0" fontId="10" fillId="0" borderId="73" xfId="0" applyFont="1" applyBorder="1" applyAlignment="1" applyProtection="1">
      <alignment horizontal="center" vertical="center" wrapText="1"/>
      <protection locked="0"/>
    </xf>
    <xf numFmtId="15" fontId="8" fillId="0" borderId="73" xfId="0" applyNumberFormat="1" applyFont="1" applyBorder="1" applyAlignment="1">
      <alignment horizontal="center" vertical="center" wrapText="1"/>
    </xf>
    <xf numFmtId="15" fontId="8" fillId="0" borderId="73" xfId="0" applyNumberFormat="1" applyFont="1" applyBorder="1" applyAlignment="1">
      <alignment horizontal="justify" vertical="center" wrapText="1"/>
    </xf>
    <xf numFmtId="9" fontId="8" fillId="2" borderId="73" xfId="0" applyNumberFormat="1" applyFont="1" applyFill="1" applyBorder="1" applyAlignment="1">
      <alignment horizontal="center" vertical="center"/>
    </xf>
    <xf numFmtId="15" fontId="8" fillId="0" borderId="40" xfId="0" applyNumberFormat="1" applyFont="1" applyBorder="1" applyAlignment="1">
      <alignment horizontal="center" vertical="center" wrapText="1"/>
    </xf>
    <xf numFmtId="15" fontId="8" fillId="0" borderId="40" xfId="0" applyNumberFormat="1" applyFont="1" applyBorder="1" applyAlignment="1">
      <alignment horizontal="justify" vertical="center" wrapText="1"/>
    </xf>
    <xf numFmtId="9" fontId="8" fillId="2" borderId="40" xfId="0" applyNumberFormat="1" applyFont="1" applyFill="1" applyBorder="1" applyAlignment="1">
      <alignment horizontal="center" vertical="center"/>
    </xf>
    <xf numFmtId="165" fontId="10" fillId="0" borderId="37" xfId="0" applyNumberFormat="1" applyFont="1" applyBorder="1" applyAlignment="1">
      <alignment horizontal="justify" vertical="center" wrapText="1"/>
    </xf>
    <xf numFmtId="15" fontId="8" fillId="0" borderId="37" xfId="0" applyNumberFormat="1" applyFont="1" applyBorder="1" applyAlignment="1">
      <alignment horizontal="justify" vertical="center" wrapText="1"/>
    </xf>
    <xf numFmtId="15" fontId="29" fillId="0" borderId="37" xfId="0" applyNumberFormat="1" applyFont="1" applyBorder="1" applyAlignment="1">
      <alignment horizontal="justify" vertical="center" wrapText="1"/>
    </xf>
    <xf numFmtId="165" fontId="10" fillId="0" borderId="37" xfId="0" applyNumberFormat="1" applyFont="1" applyBorder="1" applyAlignment="1">
      <alignment vertical="center" wrapText="1"/>
    </xf>
    <xf numFmtId="165" fontId="10" fillId="2" borderId="37" xfId="0" applyNumberFormat="1" applyFont="1" applyFill="1" applyBorder="1" applyAlignment="1">
      <alignment horizontal="center" vertical="center" wrapText="1"/>
    </xf>
    <xf numFmtId="9" fontId="8" fillId="2" borderId="37" xfId="0" applyNumberFormat="1" applyFont="1" applyFill="1" applyBorder="1" applyAlignment="1">
      <alignment horizontal="center" vertical="center"/>
    </xf>
    <xf numFmtId="0" fontId="0" fillId="0" borderId="37" xfId="0" applyBorder="1" applyAlignment="1">
      <alignment horizontal="justify" vertical="center" wrapText="1"/>
    </xf>
    <xf numFmtId="9" fontId="10" fillId="2" borderId="37" xfId="2" applyFont="1" applyFill="1" applyBorder="1" applyAlignment="1">
      <alignment horizontal="center" vertical="center"/>
    </xf>
    <xf numFmtId="0" fontId="23" fillId="0" borderId="37" xfId="0" applyFont="1" applyBorder="1" applyAlignment="1">
      <alignment horizontal="justify" vertical="center" wrapText="1"/>
    </xf>
    <xf numFmtId="0" fontId="25" fillId="0" borderId="37" xfId="0" applyFont="1" applyBorder="1" applyAlignment="1">
      <alignment vertical="center"/>
    </xf>
    <xf numFmtId="0" fontId="8" fillId="2" borderId="37" xfId="0" applyFont="1" applyFill="1" applyBorder="1" applyAlignment="1">
      <alignment vertical="top" wrapText="1"/>
    </xf>
    <xf numFmtId="0" fontId="8" fillId="2" borderId="41" xfId="0" applyFont="1" applyFill="1" applyBorder="1" applyAlignment="1">
      <alignment horizontal="center" vertical="center"/>
    </xf>
    <xf numFmtId="0" fontId="23" fillId="20" borderId="38" xfId="3" applyFont="1" applyFill="1" applyBorder="1" applyAlignment="1">
      <alignment horizontal="center" vertical="center" wrapText="1"/>
    </xf>
    <xf numFmtId="0" fontId="8" fillId="11" borderId="37" xfId="0" applyFont="1" applyFill="1" applyBorder="1" applyAlignment="1">
      <alignment horizontal="justify" vertical="center" wrapText="1"/>
    </xf>
    <xf numFmtId="0" fontId="63" fillId="0" borderId="79" xfId="0" applyFont="1" applyBorder="1" applyAlignment="1">
      <alignment vertical="top" wrapText="1"/>
    </xf>
    <xf numFmtId="0" fontId="63" fillId="0" borderId="37" xfId="0" applyFont="1" applyBorder="1" applyAlignment="1">
      <alignment vertical="top" wrapText="1"/>
    </xf>
    <xf numFmtId="0" fontId="64" fillId="0" borderId="37" xfId="0" applyFont="1" applyBorder="1" applyAlignment="1">
      <alignment vertical="top" wrapText="1"/>
    </xf>
    <xf numFmtId="0" fontId="8" fillId="2" borderId="80" xfId="0" applyFont="1" applyFill="1" applyBorder="1" applyAlignment="1">
      <alignment vertical="center" wrapText="1"/>
    </xf>
    <xf numFmtId="0" fontId="8" fillId="0" borderId="37" xfId="0" applyFont="1" applyBorder="1" applyAlignment="1">
      <alignment horizontal="left" vertical="top" wrapText="1"/>
    </xf>
    <xf numFmtId="0" fontId="8" fillId="26" borderId="37" xfId="0" applyFont="1" applyFill="1" applyBorder="1" applyAlignment="1">
      <alignment horizontal="center" vertical="center"/>
    </xf>
    <xf numFmtId="0" fontId="8" fillId="15" borderId="37" xfId="0" applyFont="1" applyFill="1" applyBorder="1" applyAlignment="1">
      <alignment horizontal="center" vertical="center"/>
    </xf>
    <xf numFmtId="0" fontId="45" fillId="2" borderId="37" xfId="0" applyFont="1" applyFill="1" applyBorder="1" applyAlignment="1">
      <alignment horizontal="justify" vertical="center" wrapText="1"/>
    </xf>
    <xf numFmtId="0" fontId="8" fillId="2" borderId="80" xfId="0" applyFont="1" applyFill="1" applyBorder="1" applyAlignment="1">
      <alignment horizontal="justify" vertical="center" wrapText="1"/>
    </xf>
    <xf numFmtId="0" fontId="8" fillId="2" borderId="37" xfId="0" applyFont="1" applyFill="1" applyBorder="1" applyAlignment="1">
      <alignment vertical="center" wrapText="1"/>
    </xf>
    <xf numFmtId="0" fontId="0" fillId="0" borderId="0" xfId="0" applyAlignment="1">
      <alignment vertical="center" wrapText="1"/>
    </xf>
    <xf numFmtId="0" fontId="8" fillId="2" borderId="80" xfId="0" applyFont="1" applyFill="1" applyBorder="1" applyAlignment="1">
      <alignment vertical="top" wrapText="1"/>
    </xf>
    <xf numFmtId="0" fontId="8" fillId="2" borderId="38" xfId="0" applyFont="1" applyFill="1" applyBorder="1" applyAlignment="1">
      <alignment horizontal="center" vertical="center"/>
    </xf>
    <xf numFmtId="0" fontId="8" fillId="0" borderId="8" xfId="0" applyFont="1" applyBorder="1" applyAlignment="1">
      <alignment vertical="center"/>
    </xf>
    <xf numFmtId="0" fontId="25" fillId="0" borderId="8" xfId="0" applyFont="1" applyBorder="1" applyAlignment="1">
      <alignment vertical="center"/>
    </xf>
    <xf numFmtId="0" fontId="8" fillId="0" borderId="65" xfId="6" applyFont="1" applyBorder="1" applyAlignment="1">
      <alignment horizontal="center" vertical="center"/>
    </xf>
    <xf numFmtId="0" fontId="29" fillId="0" borderId="65" xfId="6" applyFont="1" applyBorder="1" applyAlignment="1">
      <alignment horizontal="center" vertical="center"/>
    </xf>
    <xf numFmtId="0" fontId="8" fillId="0" borderId="39" xfId="6" applyFont="1" applyBorder="1" applyAlignment="1">
      <alignment horizontal="center" vertical="center"/>
    </xf>
    <xf numFmtId="0" fontId="8" fillId="0" borderId="81" xfId="6" applyFont="1" applyBorder="1" applyAlignment="1">
      <alignment horizontal="center" vertical="center"/>
    </xf>
    <xf numFmtId="0" fontId="29" fillId="0" borderId="66" xfId="6" applyFont="1" applyBorder="1" applyAlignment="1">
      <alignment horizontal="center" vertical="center"/>
    </xf>
    <xf numFmtId="0" fontId="10" fillId="15" borderId="73" xfId="0" applyFont="1" applyFill="1" applyBorder="1" applyAlignment="1">
      <alignment horizontal="center" vertical="center" wrapText="1"/>
    </xf>
    <xf numFmtId="0" fontId="8" fillId="0" borderId="0" xfId="0" applyFont="1" applyAlignment="1">
      <alignment horizontal="center" wrapText="1"/>
    </xf>
    <xf numFmtId="0" fontId="29" fillId="0" borderId="37" xfId="0" applyFont="1" applyBorder="1" applyAlignment="1">
      <alignment vertical="center"/>
    </xf>
    <xf numFmtId="0" fontId="29" fillId="0" borderId="37" xfId="0" applyFont="1" applyBorder="1"/>
    <xf numFmtId="0" fontId="25" fillId="0" borderId="0" xfId="0" applyFont="1" applyAlignment="1">
      <alignment horizontal="center" wrapText="1"/>
    </xf>
    <xf numFmtId="0" fontId="10" fillId="2" borderId="37" xfId="3" applyFont="1" applyFill="1" applyBorder="1" applyAlignment="1">
      <alignment horizontal="justify" vertical="center" wrapText="1"/>
    </xf>
    <xf numFmtId="0" fontId="10" fillId="0" borderId="37" xfId="3" applyFont="1" applyBorder="1" applyAlignment="1">
      <alignment horizontal="justify" vertical="center" wrapText="1"/>
    </xf>
    <xf numFmtId="0" fontId="17" fillId="2" borderId="37" xfId="3" applyFont="1" applyFill="1" applyBorder="1" applyAlignment="1">
      <alignment horizontal="center" vertical="center" wrapText="1"/>
    </xf>
    <xf numFmtId="14" fontId="10" fillId="2" borderId="37" xfId="3" applyNumberFormat="1" applyFont="1" applyFill="1" applyBorder="1" applyAlignment="1">
      <alignment horizontal="center" vertical="center" wrapText="1"/>
    </xf>
    <xf numFmtId="0" fontId="10" fillId="2" borderId="37" xfId="3" applyFont="1" applyFill="1" applyBorder="1" applyAlignment="1">
      <alignment horizontal="center" vertical="center" wrapText="1"/>
    </xf>
    <xf numFmtId="9" fontId="17" fillId="2" borderId="37" xfId="3" applyNumberFormat="1" applyFont="1" applyFill="1" applyBorder="1" applyAlignment="1">
      <alignment horizontal="center" vertical="center" wrapText="1"/>
    </xf>
    <xf numFmtId="0" fontId="12" fillId="2" borderId="0" xfId="0" applyFont="1" applyFill="1"/>
    <xf numFmtId="0" fontId="10" fillId="0" borderId="78" xfId="0" applyFont="1" applyBorder="1" applyAlignment="1" applyProtection="1">
      <alignment horizontal="justify" vertical="center" wrapText="1"/>
      <protection locked="0"/>
    </xf>
    <xf numFmtId="0" fontId="10" fillId="0" borderId="40" xfId="0" applyFont="1" applyBorder="1" applyAlignment="1" applyProtection="1">
      <alignment horizontal="left" vertical="center" wrapText="1"/>
      <protection locked="0"/>
    </xf>
    <xf numFmtId="0" fontId="17" fillId="2" borderId="40" xfId="3" applyFont="1" applyFill="1" applyBorder="1" applyAlignment="1">
      <alignment horizontal="center" vertical="center" wrapText="1"/>
    </xf>
    <xf numFmtId="165" fontId="10" fillId="0" borderId="41" xfId="0" applyNumberFormat="1" applyFont="1" applyBorder="1" applyAlignment="1">
      <alignment horizontal="center" vertical="center"/>
    </xf>
    <xf numFmtId="14" fontId="10" fillId="2" borderId="40" xfId="3" applyNumberFormat="1"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7" fillId="0" borderId="73" xfId="3" applyFont="1" applyBorder="1" applyAlignment="1">
      <alignment horizontal="center" vertical="center" wrapText="1"/>
    </xf>
    <xf numFmtId="14" fontId="10" fillId="2" borderId="73" xfId="3" applyNumberFormat="1" applyFont="1" applyFill="1" applyBorder="1" applyAlignment="1">
      <alignment horizontal="center" vertical="center" wrapText="1"/>
    </xf>
    <xf numFmtId="0" fontId="10" fillId="2" borderId="73" xfId="3" applyFont="1" applyFill="1" applyBorder="1" applyAlignment="1">
      <alignment horizontal="center" vertical="center" wrapText="1"/>
    </xf>
    <xf numFmtId="0" fontId="17" fillId="0" borderId="37" xfId="3" applyFont="1" applyBorder="1" applyAlignment="1">
      <alignment horizontal="center" vertical="center" wrapText="1"/>
    </xf>
    <xf numFmtId="165" fontId="10" fillId="0" borderId="73" xfId="0" applyNumberFormat="1" applyFont="1" applyBorder="1" applyAlignment="1">
      <alignment horizontal="center" vertical="center"/>
    </xf>
    <xf numFmtId="0" fontId="10" fillId="24" borderId="73" xfId="0" applyFont="1" applyFill="1" applyBorder="1" applyAlignment="1">
      <alignment horizontal="center" vertical="center" wrapText="1"/>
    </xf>
    <xf numFmtId="0" fontId="8" fillId="0" borderId="72" xfId="0" applyFont="1" applyBorder="1" applyAlignment="1">
      <alignment horizontal="justify" vertical="center" wrapText="1"/>
    </xf>
    <xf numFmtId="0" fontId="27" fillId="0" borderId="73" xfId="0" applyFont="1" applyBorder="1" applyAlignment="1">
      <alignment horizontal="justify" vertical="center" wrapText="1"/>
    </xf>
    <xf numFmtId="14" fontId="8" fillId="0" borderId="73" xfId="0" applyNumberFormat="1" applyFont="1" applyBorder="1" applyAlignment="1">
      <alignment vertical="center" wrapText="1"/>
    </xf>
    <xf numFmtId="0" fontId="27" fillId="0" borderId="40" xfId="0" applyFont="1" applyBorder="1" applyAlignment="1">
      <alignment horizontal="justify" vertical="center" wrapText="1"/>
    </xf>
    <xf numFmtId="14" fontId="8" fillId="0" borderId="40" xfId="0" applyNumberFormat="1" applyFont="1" applyBorder="1" applyAlignment="1">
      <alignment vertical="center" wrapText="1"/>
    </xf>
    <xf numFmtId="0" fontId="8" fillId="0" borderId="37" xfId="0" applyFont="1" applyBorder="1" applyAlignment="1">
      <alignment horizontal="center"/>
    </xf>
    <xf numFmtId="0" fontId="29" fillId="0" borderId="37" xfId="0" applyFont="1" applyBorder="1" applyAlignment="1">
      <alignment horizontal="left" vertical="center" wrapText="1"/>
    </xf>
    <xf numFmtId="9" fontId="8" fillId="0" borderId="37" xfId="0" applyNumberFormat="1" applyFont="1" applyBorder="1" applyAlignment="1">
      <alignment horizontal="center"/>
    </xf>
    <xf numFmtId="0" fontId="8" fillId="0" borderId="36" xfId="0" applyFont="1" applyBorder="1" applyAlignment="1">
      <alignment vertical="center"/>
    </xf>
    <xf numFmtId="0" fontId="8" fillId="0" borderId="65" xfId="0" applyFont="1" applyBorder="1" applyAlignment="1">
      <alignment horizontal="center"/>
    </xf>
    <xf numFmtId="0" fontId="29" fillId="0" borderId="36" xfId="0" applyFont="1" applyBorder="1" applyAlignment="1">
      <alignment vertical="center"/>
    </xf>
    <xf numFmtId="0" fontId="29" fillId="0" borderId="65" xfId="0" applyFont="1" applyBorder="1" applyAlignment="1">
      <alignment horizontal="center"/>
    </xf>
    <xf numFmtId="0" fontId="8" fillId="0" borderId="9" xfId="0" applyFont="1" applyBorder="1"/>
    <xf numFmtId="0" fontId="8" fillId="0" borderId="65" xfId="0" applyFont="1" applyBorder="1"/>
    <xf numFmtId="0" fontId="8" fillId="0" borderId="66" xfId="0" applyFont="1" applyBorder="1"/>
    <xf numFmtId="0" fontId="8" fillId="0" borderId="66" xfId="0" applyFont="1" applyBorder="1" applyAlignment="1">
      <alignment horizontal="center"/>
    </xf>
    <xf numFmtId="0" fontId="8" fillId="0" borderId="59" xfId="0" applyFont="1" applyBorder="1" applyAlignment="1">
      <alignment horizontal="left" vertical="center" wrapText="1"/>
    </xf>
    <xf numFmtId="0" fontId="8" fillId="2" borderId="59" xfId="0" applyFont="1" applyFill="1" applyBorder="1" applyAlignment="1">
      <alignment horizontal="justify" vertical="center" wrapText="1"/>
    </xf>
    <xf numFmtId="0" fontId="10" fillId="2" borderId="40" xfId="0" applyFont="1" applyFill="1" applyBorder="1" applyAlignment="1">
      <alignment horizontal="justify" vertical="center" wrapText="1"/>
    </xf>
    <xf numFmtId="0" fontId="10" fillId="2" borderId="73" xfId="0" applyFont="1" applyFill="1" applyBorder="1" applyAlignment="1">
      <alignment horizontal="justify" vertical="center" wrapText="1"/>
    </xf>
    <xf numFmtId="0" fontId="10" fillId="0" borderId="40" xfId="0" applyFont="1" applyBorder="1" applyAlignment="1">
      <alignment horizontal="center" vertical="center"/>
    </xf>
    <xf numFmtId="0" fontId="10" fillId="0" borderId="59" xfId="0" applyFont="1" applyBorder="1" applyAlignment="1">
      <alignment horizontal="center" vertical="center"/>
    </xf>
    <xf numFmtId="9" fontId="10" fillId="0" borderId="73" xfId="2" applyFont="1" applyFill="1" applyBorder="1" applyAlignment="1">
      <alignment horizontal="center" vertical="center"/>
    </xf>
    <xf numFmtId="0" fontId="14" fillId="0" borderId="63" xfId="1" applyFont="1" applyFill="1" applyBorder="1" applyAlignment="1">
      <alignment horizontal="center" vertical="center" wrapText="1"/>
    </xf>
    <xf numFmtId="0" fontId="8" fillId="0" borderId="27" xfId="0" applyFont="1" applyBorder="1" applyAlignment="1">
      <alignment horizontal="center" vertical="center"/>
    </xf>
    <xf numFmtId="0" fontId="10" fillId="0" borderId="27" xfId="0" applyFont="1" applyBorder="1" applyAlignment="1">
      <alignment horizontal="center" vertical="center"/>
    </xf>
    <xf numFmtId="0" fontId="14" fillId="0" borderId="21" xfId="1" applyFont="1" applyFill="1" applyBorder="1" applyAlignment="1">
      <alignment horizontal="center" vertical="center" wrapText="1"/>
    </xf>
    <xf numFmtId="0" fontId="14" fillId="0" borderId="29" xfId="1" applyFont="1" applyFill="1" applyBorder="1" applyAlignment="1">
      <alignment horizontal="center" vertical="center" wrapText="1"/>
    </xf>
    <xf numFmtId="0" fontId="14" fillId="0" borderId="32" xfId="1" applyFont="1" applyFill="1" applyBorder="1" applyAlignment="1">
      <alignment horizontal="center" vertical="center" wrapText="1"/>
    </xf>
    <xf numFmtId="0" fontId="14" fillId="23" borderId="21" xfId="1" quotePrefix="1" applyFont="1" applyFill="1" applyBorder="1" applyAlignment="1">
      <alignment horizontal="center" vertical="center" wrapText="1"/>
    </xf>
    <xf numFmtId="0" fontId="8" fillId="23" borderId="22" xfId="0" applyFont="1" applyFill="1" applyBorder="1" applyAlignment="1">
      <alignment horizontal="center" vertical="center" wrapText="1"/>
    </xf>
    <xf numFmtId="0" fontId="10" fillId="23" borderId="22" xfId="0" applyFont="1" applyFill="1" applyBorder="1" applyAlignment="1">
      <alignment horizontal="center" vertical="center" wrapText="1"/>
    </xf>
    <xf numFmtId="0" fontId="8" fillId="23" borderId="22" xfId="0" applyFont="1" applyFill="1" applyBorder="1" applyAlignment="1">
      <alignment horizontal="center" vertical="center"/>
    </xf>
    <xf numFmtId="0" fontId="10" fillId="23" borderId="22" xfId="0" applyFont="1" applyFill="1" applyBorder="1" applyAlignment="1">
      <alignment horizontal="center" vertical="center"/>
    </xf>
    <xf numFmtId="0" fontId="14" fillId="23" borderId="29" xfId="1" quotePrefix="1" applyFont="1" applyFill="1" applyBorder="1" applyAlignment="1">
      <alignment horizontal="center" vertical="center" wrapText="1"/>
    </xf>
    <xf numFmtId="0" fontId="8" fillId="23" borderId="30" xfId="0" applyFont="1" applyFill="1" applyBorder="1" applyAlignment="1">
      <alignment horizontal="center" vertical="center" wrapText="1"/>
    </xf>
    <xf numFmtId="0" fontId="10" fillId="23" borderId="30" xfId="0" applyFont="1" applyFill="1" applyBorder="1" applyAlignment="1">
      <alignment horizontal="center" vertical="center" wrapText="1"/>
    </xf>
    <xf numFmtId="0" fontId="8" fillId="23" borderId="30" xfId="0" applyFont="1" applyFill="1" applyBorder="1" applyAlignment="1">
      <alignment horizontal="center" vertical="center"/>
    </xf>
    <xf numFmtId="0" fontId="10" fillId="23" borderId="30" xfId="0" applyFont="1" applyFill="1" applyBorder="1" applyAlignment="1">
      <alignment horizontal="center" vertical="center"/>
    </xf>
    <xf numFmtId="9" fontId="0" fillId="0" borderId="0" xfId="2" applyFont="1" applyAlignment="1">
      <alignment vertical="center"/>
    </xf>
    <xf numFmtId="0" fontId="66" fillId="0" borderId="0" xfId="0" applyFont="1" applyAlignment="1">
      <alignment horizontal="left"/>
    </xf>
    <xf numFmtId="0" fontId="6" fillId="9" borderId="1" xfId="0" applyFont="1" applyFill="1" applyBorder="1"/>
    <xf numFmtId="0" fontId="6" fillId="9" borderId="4" xfId="0" applyFont="1" applyFill="1" applyBorder="1"/>
    <xf numFmtId="0" fontId="6" fillId="9" borderId="5" xfId="0" applyFont="1" applyFill="1" applyBorder="1"/>
    <xf numFmtId="0" fontId="6" fillId="8" borderId="10" xfId="0" applyFont="1" applyFill="1" applyBorder="1" applyAlignment="1">
      <alignment vertical="center"/>
    </xf>
    <xf numFmtId="0" fontId="6" fillId="8" borderId="13" xfId="0" applyFont="1" applyFill="1" applyBorder="1" applyAlignment="1">
      <alignment vertical="center"/>
    </xf>
    <xf numFmtId="0" fontId="6" fillId="5" borderId="0" xfId="0" applyFont="1" applyFill="1" applyAlignment="1">
      <alignment vertical="center"/>
    </xf>
    <xf numFmtId="0" fontId="6" fillId="7" borderId="0" xfId="0" applyFont="1" applyFill="1" applyAlignment="1">
      <alignment vertical="center"/>
    </xf>
    <xf numFmtId="0" fontId="6" fillId="6" borderId="4" xfId="0" applyFont="1" applyFill="1" applyBorder="1" applyAlignment="1">
      <alignment vertical="center"/>
    </xf>
    <xf numFmtId="9" fontId="23" fillId="13" borderId="37" xfId="2" applyFont="1" applyFill="1" applyBorder="1" applyAlignment="1">
      <alignment horizontal="center" vertical="center" wrapText="1"/>
    </xf>
    <xf numFmtId="15" fontId="8" fillId="0" borderId="59" xfId="0" applyNumberFormat="1" applyFont="1" applyBorder="1" applyAlignment="1">
      <alignment horizontal="center" vertical="center"/>
    </xf>
    <xf numFmtId="165" fontId="10" fillId="0" borderId="59" xfId="0" applyNumberFormat="1" applyFont="1" applyBorder="1" applyAlignment="1">
      <alignment horizontal="center" vertical="center" wrapText="1"/>
    </xf>
    <xf numFmtId="9" fontId="10" fillId="0" borderId="59" xfId="2" applyFont="1" applyFill="1" applyBorder="1" applyAlignment="1">
      <alignment horizontal="center" vertical="center"/>
    </xf>
    <xf numFmtId="0" fontId="10" fillId="14" borderId="59" xfId="0" applyFont="1" applyFill="1" applyBorder="1" applyAlignment="1">
      <alignment horizontal="center" vertical="center" wrapText="1"/>
    </xf>
    <xf numFmtId="0" fontId="10" fillId="14" borderId="73" xfId="0" applyFont="1" applyFill="1" applyBorder="1" applyAlignment="1">
      <alignment horizontal="center" vertical="center" wrapText="1"/>
    </xf>
    <xf numFmtId="0" fontId="8" fillId="0" borderId="40" xfId="0" applyFont="1" applyBorder="1" applyAlignment="1">
      <alignment horizontal="justify" vertical="center"/>
    </xf>
    <xf numFmtId="0" fontId="8" fillId="2" borderId="40" xfId="0" applyFont="1" applyFill="1" applyBorder="1" applyAlignment="1">
      <alignment horizontal="justify" vertical="center" wrapText="1"/>
    </xf>
    <xf numFmtId="0" fontId="8" fillId="0" borderId="59" xfId="0" applyFont="1" applyBorder="1" applyAlignment="1">
      <alignment horizontal="justify" vertical="center"/>
    </xf>
    <xf numFmtId="164" fontId="8" fillId="2" borderId="73" xfId="0" applyNumberFormat="1" applyFont="1" applyFill="1" applyBorder="1" applyAlignment="1">
      <alignment horizontal="center" vertical="center"/>
    </xf>
    <xf numFmtId="0" fontId="8" fillId="2" borderId="73" xfId="0" applyFont="1" applyFill="1" applyBorder="1" applyAlignment="1">
      <alignment horizontal="justify" vertical="center"/>
    </xf>
    <xf numFmtId="0" fontId="8" fillId="2" borderId="73" xfId="0" applyFont="1" applyFill="1" applyBorder="1" applyAlignment="1">
      <alignment horizontal="justify" vertical="center" wrapText="1"/>
    </xf>
    <xf numFmtId="9" fontId="8" fillId="0" borderId="73" xfId="2" applyFont="1" applyFill="1" applyBorder="1" applyAlignment="1">
      <alignment horizontal="center" vertical="center"/>
    </xf>
    <xf numFmtId="0" fontId="8" fillId="14" borderId="59" xfId="0" applyFont="1" applyFill="1" applyBorder="1" applyAlignment="1">
      <alignment horizontal="center" vertical="center"/>
    </xf>
    <xf numFmtId="164" fontId="8" fillId="0" borderId="37" xfId="0" applyNumberFormat="1" applyFont="1" applyBorder="1" applyAlignment="1">
      <alignment horizontal="center" vertical="center"/>
    </xf>
    <xf numFmtId="0" fontId="10" fillId="14" borderId="37" xfId="0" applyFont="1" applyFill="1" applyBorder="1" applyAlignment="1">
      <alignment horizontal="center" vertical="center" wrapText="1"/>
    </xf>
    <xf numFmtId="164" fontId="8" fillId="2" borderId="37" xfId="0" applyNumberFormat="1" applyFont="1" applyFill="1" applyBorder="1" applyAlignment="1">
      <alignment horizontal="center" vertical="center"/>
    </xf>
    <xf numFmtId="9" fontId="8" fillId="0" borderId="37" xfId="2" applyFont="1" applyFill="1" applyBorder="1" applyAlignment="1">
      <alignment horizontal="center" vertical="center"/>
    </xf>
    <xf numFmtId="165" fontId="10" fillId="2" borderId="40" xfId="0" applyNumberFormat="1" applyFont="1" applyFill="1" applyBorder="1" applyAlignment="1">
      <alignment horizontal="center" vertical="center"/>
    </xf>
    <xf numFmtId="0" fontId="10" fillId="2" borderId="40" xfId="0" applyFont="1" applyFill="1" applyBorder="1" applyAlignment="1">
      <alignment horizontal="justify" vertical="center"/>
    </xf>
    <xf numFmtId="9" fontId="8" fillId="0" borderId="40" xfId="2" applyFont="1" applyFill="1" applyBorder="1" applyAlignment="1">
      <alignment horizontal="center" vertical="center"/>
    </xf>
    <xf numFmtId="0" fontId="10" fillId="0" borderId="59" xfId="0" applyFont="1" applyBorder="1" applyAlignment="1">
      <alignment horizontal="left" vertical="center" wrapText="1"/>
    </xf>
    <xf numFmtId="164" fontId="8" fillId="0" borderId="37" xfId="0" applyNumberFormat="1" applyFont="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73" xfId="0" applyNumberFormat="1" applyFont="1" applyFill="1" applyBorder="1" applyAlignment="1">
      <alignment horizontal="center" vertical="center"/>
    </xf>
    <xf numFmtId="0" fontId="10" fillId="2" borderId="73" xfId="0" applyFont="1" applyFill="1" applyBorder="1" applyAlignment="1">
      <alignment horizontal="justify" vertical="center"/>
    </xf>
    <xf numFmtId="164" fontId="8" fillId="2" borderId="37" xfId="0" applyNumberFormat="1" applyFont="1" applyFill="1" applyBorder="1" applyAlignment="1">
      <alignment horizontal="center" vertical="center" wrapText="1"/>
    </xf>
    <xf numFmtId="164" fontId="10" fillId="2" borderId="37" xfId="0" applyNumberFormat="1" applyFont="1" applyFill="1" applyBorder="1" applyAlignment="1">
      <alignment horizontal="center" vertical="center"/>
    </xf>
    <xf numFmtId="164" fontId="10" fillId="2" borderId="37"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xf>
    <xf numFmtId="0" fontId="8" fillId="0" borderId="73" xfId="0" applyFont="1" applyBorder="1" applyAlignment="1">
      <alignment vertical="center" wrapText="1"/>
    </xf>
    <xf numFmtId="0" fontId="10" fillId="2" borderId="73" xfId="0" applyFont="1" applyFill="1" applyBorder="1" applyAlignment="1">
      <alignment vertical="center" wrapText="1"/>
    </xf>
    <xf numFmtId="0" fontId="10" fillId="2" borderId="40" xfId="0" applyFont="1" applyFill="1" applyBorder="1" applyAlignment="1">
      <alignment vertical="center" wrapText="1"/>
    </xf>
    <xf numFmtId="164" fontId="8" fillId="2" borderId="40" xfId="0" applyNumberFormat="1" applyFont="1" applyFill="1" applyBorder="1" applyAlignment="1">
      <alignment horizontal="center" vertical="center"/>
    </xf>
    <xf numFmtId="0" fontId="8" fillId="2" borderId="40" xfId="0" applyFont="1" applyFill="1" applyBorder="1" applyAlignment="1">
      <alignment horizontal="justify" vertical="center"/>
    </xf>
    <xf numFmtId="17" fontId="8" fillId="0" borderId="73" xfId="0" applyNumberFormat="1" applyFont="1" applyBorder="1" applyAlignment="1">
      <alignment horizontal="center" vertical="center"/>
    </xf>
    <xf numFmtId="17" fontId="8" fillId="0" borderId="40" xfId="0" applyNumberFormat="1" applyFont="1" applyBorder="1" applyAlignment="1">
      <alignment horizontal="center" vertical="center"/>
    </xf>
    <xf numFmtId="9" fontId="10" fillId="0" borderId="40" xfId="2" applyFont="1" applyBorder="1" applyAlignment="1">
      <alignment horizontal="center" vertical="center"/>
    </xf>
    <xf numFmtId="0" fontId="29" fillId="0" borderId="59" xfId="0" applyFont="1" applyBorder="1" applyAlignment="1">
      <alignment horizontal="justify" vertical="center" wrapText="1"/>
    </xf>
    <xf numFmtId="0" fontId="10" fillId="27" borderId="59" xfId="0" applyFont="1" applyFill="1" applyBorder="1" applyAlignment="1">
      <alignment horizontal="center" vertical="center" wrapText="1"/>
    </xf>
    <xf numFmtId="17" fontId="8" fillId="0" borderId="59" xfId="0" applyNumberFormat="1" applyFont="1" applyBorder="1" applyAlignment="1">
      <alignment horizontal="center" vertical="center"/>
    </xf>
    <xf numFmtId="14" fontId="10" fillId="0" borderId="59" xfId="0" applyNumberFormat="1" applyFont="1" applyBorder="1" applyAlignment="1">
      <alignment horizontal="center" vertical="center" wrapText="1"/>
    </xf>
    <xf numFmtId="0" fontId="0" fillId="0" borderId="37" xfId="0" applyBorder="1" applyAlignment="1">
      <alignment wrapText="1"/>
    </xf>
    <xf numFmtId="0" fontId="0" fillId="0" borderId="37" xfId="0" applyBorder="1" applyAlignment="1">
      <alignment horizontal="center" wrapText="1"/>
    </xf>
    <xf numFmtId="14" fontId="0" fillId="0" borderId="37" xfId="0" applyNumberFormat="1" applyBorder="1" applyAlignment="1">
      <alignment horizontal="center" vertical="center"/>
    </xf>
    <xf numFmtId="0" fontId="0" fillId="0" borderId="37" xfId="0" applyBorder="1"/>
    <xf numFmtId="9" fontId="0" fillId="0" borderId="37" xfId="2" applyFont="1" applyBorder="1" applyAlignment="1">
      <alignment horizontal="center" vertical="center"/>
    </xf>
    <xf numFmtId="0" fontId="0" fillId="0" borderId="37" xfId="0" applyBorder="1" applyAlignment="1">
      <alignment horizontal="left" vertical="center" wrapText="1"/>
    </xf>
    <xf numFmtId="0" fontId="0" fillId="0" borderId="37" xfId="0" applyBorder="1" applyAlignment="1">
      <alignment vertical="center"/>
    </xf>
    <xf numFmtId="0" fontId="25" fillId="0" borderId="37" xfId="0" applyFont="1" applyBorder="1" applyAlignment="1">
      <alignment horizontal="center"/>
    </xf>
    <xf numFmtId="0" fontId="1" fillId="0" borderId="37" xfId="0" applyFont="1" applyBorder="1" applyAlignment="1">
      <alignment vertical="center"/>
    </xf>
    <xf numFmtId="0" fontId="1" fillId="0" borderId="37" xfId="0" applyFont="1" applyBorder="1"/>
    <xf numFmtId="0" fontId="27" fillId="0" borderId="37" xfId="0" applyFont="1" applyBorder="1" applyAlignment="1">
      <alignment horizontal="center" vertical="center"/>
    </xf>
    <xf numFmtId="164" fontId="10" fillId="0" borderId="37" xfId="0" applyNumberFormat="1" applyFont="1" applyBorder="1" applyAlignment="1">
      <alignment horizontal="center" vertical="center"/>
    </xf>
    <xf numFmtId="0" fontId="30" fillId="0" borderId="37" xfId="0" applyFont="1" applyBorder="1" applyAlignment="1">
      <alignment horizontal="justify" vertical="top" wrapText="1"/>
    </xf>
    <xf numFmtId="0" fontId="0" fillId="0" borderId="36" xfId="0" applyBorder="1" applyAlignment="1">
      <alignment vertical="center"/>
    </xf>
    <xf numFmtId="0" fontId="25" fillId="0" borderId="65" xfId="0" applyFont="1" applyBorder="1" applyAlignment="1">
      <alignment horizontal="center"/>
    </xf>
    <xf numFmtId="0" fontId="0" fillId="0" borderId="65" xfId="0" applyBorder="1" applyAlignment="1">
      <alignment horizontal="center"/>
    </xf>
    <xf numFmtId="0" fontId="25" fillId="0" borderId="66" xfId="0" applyFont="1" applyBorder="1" applyAlignment="1">
      <alignment horizontal="center"/>
    </xf>
    <xf numFmtId="9" fontId="0" fillId="0" borderId="0" xfId="2" applyFont="1"/>
    <xf numFmtId="0" fontId="10" fillId="10" borderId="33" xfId="0" applyFont="1" applyFill="1" applyBorder="1" applyAlignment="1">
      <alignment horizontal="left" vertical="center" wrapText="1"/>
    </xf>
    <xf numFmtId="0" fontId="10" fillId="10" borderId="34" xfId="0" applyFont="1" applyFill="1" applyBorder="1" applyAlignment="1">
      <alignment horizontal="left" vertical="center" wrapText="1"/>
    </xf>
    <xf numFmtId="0" fontId="10" fillId="10" borderId="64" xfId="0" applyFont="1" applyFill="1" applyBorder="1" applyAlignment="1">
      <alignment horizontal="left" vertical="center" wrapText="1"/>
    </xf>
    <xf numFmtId="0" fontId="10" fillId="10" borderId="43" xfId="0" applyFont="1" applyFill="1" applyBorder="1" applyAlignment="1">
      <alignment horizontal="left" vertical="center" wrapText="1"/>
    </xf>
    <xf numFmtId="0" fontId="10" fillId="10" borderId="44" xfId="0" applyFont="1" applyFill="1" applyBorder="1" applyAlignment="1">
      <alignment horizontal="left" vertical="center" wrapText="1"/>
    </xf>
    <xf numFmtId="0" fontId="10" fillId="10" borderId="66" xfId="0" applyFont="1" applyFill="1" applyBorder="1" applyAlignment="1">
      <alignment horizontal="left" vertical="center" wrapText="1"/>
    </xf>
    <xf numFmtId="0" fontId="10" fillId="23" borderId="36" xfId="0" applyFont="1" applyFill="1" applyBorder="1" applyAlignment="1">
      <alignment horizontal="left" vertical="center"/>
    </xf>
    <xf numFmtId="0" fontId="10" fillId="23" borderId="37" xfId="0" applyFont="1" applyFill="1" applyBorder="1" applyAlignment="1">
      <alignment horizontal="left" vertical="center"/>
    </xf>
    <xf numFmtId="0" fontId="10" fillId="23" borderId="65" xfId="0" applyFont="1" applyFill="1" applyBorder="1" applyAlignment="1">
      <alignment horizontal="left" vertical="center"/>
    </xf>
    <xf numFmtId="0" fontId="10" fillId="23" borderId="43" xfId="0" applyFont="1" applyFill="1" applyBorder="1" applyAlignment="1">
      <alignment horizontal="left" vertical="center"/>
    </xf>
    <xf numFmtId="0" fontId="10" fillId="23" borderId="44" xfId="0" applyFont="1" applyFill="1" applyBorder="1" applyAlignment="1">
      <alignment horizontal="left" vertical="center"/>
    </xf>
    <xf numFmtId="0" fontId="10" fillId="23" borderId="66" xfId="0" applyFont="1" applyFill="1" applyBorder="1" applyAlignment="1">
      <alignment horizontal="left"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64"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65" xfId="0" applyFont="1" applyBorder="1" applyAlignment="1">
      <alignment horizontal="left" vertical="center" wrapText="1"/>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66"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0" borderId="3" xfId="0" applyFont="1" applyBorder="1" applyAlignment="1">
      <alignment horizontal="left" vertical="center" wrapText="1"/>
    </xf>
    <xf numFmtId="0" fontId="10" fillId="3" borderId="33"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52" xfId="0" applyFont="1" applyBorder="1" applyAlignment="1">
      <alignment horizontal="left" vertical="center" wrapText="1"/>
    </xf>
    <xf numFmtId="0" fontId="10" fillId="3" borderId="58"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4" fillId="3" borderId="27"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0" borderId="35"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12" xfId="0" applyFont="1" applyBorder="1" applyAlignment="1">
      <alignment horizontal="left" vertical="center" wrapText="1"/>
    </xf>
    <xf numFmtId="0" fontId="10" fillId="3" borderId="24"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48"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4" fillId="5" borderId="28"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3" borderId="0" xfId="0" applyFont="1" applyFill="1" applyAlignment="1">
      <alignment horizontal="center" vertical="center"/>
    </xf>
    <xf numFmtId="0" fontId="1" fillId="3" borderId="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11" borderId="18" xfId="0" applyFont="1" applyFill="1" applyBorder="1" applyAlignment="1">
      <alignment horizontal="center" vertical="center" wrapText="1"/>
    </xf>
    <xf numFmtId="0" fontId="4" fillId="11" borderId="19"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35" fillId="0" borderId="37" xfId="3" applyFont="1" applyBorder="1" applyAlignment="1">
      <alignment horizontal="center" vertical="center" wrapText="1"/>
    </xf>
    <xf numFmtId="0" fontId="18" fillId="0" borderId="38" xfId="3" applyFont="1" applyBorder="1" applyAlignment="1">
      <alignment horizontal="center" vertical="center" wrapText="1"/>
    </xf>
    <xf numFmtId="0" fontId="19" fillId="0" borderId="21" xfId="3" applyFont="1" applyBorder="1" applyAlignment="1">
      <alignment horizontal="center" vertical="center" wrapText="1"/>
    </xf>
    <xf numFmtId="0" fontId="19" fillId="0" borderId="72" xfId="3" applyFont="1" applyBorder="1" applyAlignment="1">
      <alignment horizontal="center" vertical="center" wrapText="1"/>
    </xf>
    <xf numFmtId="0" fontId="35" fillId="0" borderId="38" xfId="3" applyFont="1" applyBorder="1" applyAlignment="1">
      <alignment horizontal="center" vertical="center" wrapText="1"/>
    </xf>
    <xf numFmtId="0" fontId="35" fillId="0" borderId="21" xfId="3" applyFont="1" applyBorder="1" applyAlignment="1">
      <alignment horizontal="center" vertical="center" wrapText="1"/>
    </xf>
    <xf numFmtId="0" fontId="35" fillId="0" borderId="72" xfId="3" applyFont="1" applyBorder="1" applyAlignment="1">
      <alignment horizontal="center" vertical="center" wrapText="1"/>
    </xf>
    <xf numFmtId="0" fontId="21" fillId="16" borderId="38" xfId="3" applyFont="1" applyFill="1" applyBorder="1" applyAlignment="1">
      <alignment horizontal="center" vertical="center" wrapText="1"/>
    </xf>
    <xf numFmtId="0" fontId="21" fillId="16" borderId="72" xfId="3" applyFont="1" applyFill="1" applyBorder="1" applyAlignment="1">
      <alignment horizontal="center" vertical="center" wrapText="1"/>
    </xf>
    <xf numFmtId="0" fontId="17" fillId="0" borderId="38" xfId="3" applyFont="1" applyBorder="1" applyAlignment="1">
      <alignment horizontal="center" vertical="center" wrapText="1"/>
    </xf>
    <xf numFmtId="0" fontId="17" fillId="0" borderId="72" xfId="3" applyFont="1" applyBorder="1" applyAlignment="1">
      <alignment horizontal="center" vertical="center" wrapText="1"/>
    </xf>
    <xf numFmtId="0" fontId="21" fillId="16" borderId="21" xfId="3" applyFont="1" applyFill="1" applyBorder="1" applyAlignment="1">
      <alignment horizontal="center" vertical="center" wrapText="1"/>
    </xf>
    <xf numFmtId="0" fontId="17" fillId="0" borderId="37" xfId="3" applyFont="1" applyBorder="1" applyAlignment="1">
      <alignment horizontal="center" vertical="center" wrapText="1"/>
    </xf>
    <xf numFmtId="0" fontId="17" fillId="0" borderId="38" xfId="0" applyFont="1" applyBorder="1" applyAlignment="1">
      <alignment horizontal="center" vertical="center"/>
    </xf>
    <xf numFmtId="0" fontId="17" fillId="0" borderId="21" xfId="0" applyFont="1" applyBorder="1" applyAlignment="1">
      <alignment horizontal="center" vertical="center"/>
    </xf>
    <xf numFmtId="0" fontId="17" fillId="0" borderId="72" xfId="0" applyFont="1" applyBorder="1" applyAlignment="1">
      <alignment horizontal="center" vertical="center"/>
    </xf>
    <xf numFmtId="0" fontId="21" fillId="3" borderId="37" xfId="3" applyFont="1" applyFill="1" applyBorder="1" applyAlignment="1">
      <alignment horizontal="center" vertical="center" wrapText="1"/>
    </xf>
    <xf numFmtId="0" fontId="21" fillId="13" borderId="37" xfId="3" applyFont="1" applyFill="1" applyBorder="1" applyAlignment="1">
      <alignment horizontal="center" vertical="center" wrapText="1"/>
    </xf>
    <xf numFmtId="0" fontId="8" fillId="18" borderId="18" xfId="0" applyFont="1" applyFill="1" applyBorder="1" applyAlignment="1">
      <alignment horizontal="center" vertical="center"/>
    </xf>
    <xf numFmtId="0" fontId="8" fillId="18" borderId="19" xfId="0" applyFont="1" applyFill="1" applyBorder="1" applyAlignment="1">
      <alignment horizontal="center" vertical="center"/>
    </xf>
    <xf numFmtId="0" fontId="8" fillId="18" borderId="20" xfId="0" applyFont="1" applyFill="1" applyBorder="1" applyAlignment="1">
      <alignment horizontal="center" vertical="center"/>
    </xf>
    <xf numFmtId="0" fontId="8" fillId="0" borderId="59" xfId="0" applyFont="1" applyBorder="1" applyAlignment="1">
      <alignment horizontal="center" vertical="center"/>
    </xf>
    <xf numFmtId="0" fontId="8" fillId="0" borderId="59" xfId="0" applyFont="1" applyBorder="1" applyAlignment="1">
      <alignment horizontal="center" vertical="center" wrapText="1"/>
    </xf>
    <xf numFmtId="0" fontId="8" fillId="0" borderId="59" xfId="0" applyFont="1" applyBorder="1" applyAlignment="1">
      <alignment horizontal="justify" vertical="center" wrapText="1"/>
    </xf>
    <xf numFmtId="0" fontId="10" fillId="0" borderId="59" xfId="0" applyFont="1" applyBorder="1" applyAlignment="1">
      <alignment horizontal="center" vertical="center" wrapText="1"/>
    </xf>
    <xf numFmtId="0" fontId="36" fillId="3" borderId="18" xfId="3" applyFont="1" applyFill="1" applyBorder="1" applyAlignment="1">
      <alignment horizontal="left" vertical="center" wrapText="1"/>
    </xf>
    <xf numFmtId="0" fontId="36" fillId="3" borderId="19" xfId="3" applyFont="1" applyFill="1" applyBorder="1" applyAlignment="1">
      <alignment horizontal="left" vertical="center" wrapText="1"/>
    </xf>
    <xf numFmtId="0" fontId="36" fillId="3" borderId="20" xfId="3" applyFont="1" applyFill="1" applyBorder="1" applyAlignment="1">
      <alignment horizontal="left" vertical="center" wrapText="1"/>
    </xf>
    <xf numFmtId="0" fontId="8" fillId="0" borderId="40" xfId="0" applyFont="1" applyBorder="1" applyAlignment="1">
      <alignment horizontal="center" vertical="center"/>
    </xf>
    <xf numFmtId="0" fontId="8" fillId="0" borderId="40" xfId="0" applyFont="1" applyBorder="1" applyAlignment="1">
      <alignment horizontal="center" vertical="center" wrapText="1"/>
    </xf>
    <xf numFmtId="0" fontId="10" fillId="2" borderId="40" xfId="3" applyFont="1" applyFill="1" applyBorder="1" applyAlignment="1">
      <alignment horizontal="justify" vertical="center" wrapText="1"/>
    </xf>
    <xf numFmtId="0" fontId="10" fillId="2" borderId="59" xfId="3" applyFont="1" applyFill="1" applyBorder="1" applyAlignment="1">
      <alignment horizontal="justify" vertical="center" wrapText="1"/>
    </xf>
    <xf numFmtId="0" fontId="10" fillId="0" borderId="40" xfId="0" applyFont="1" applyBorder="1" applyAlignment="1">
      <alignment horizontal="center" vertical="center" wrapText="1"/>
    </xf>
    <xf numFmtId="0" fontId="8" fillId="18" borderId="38" xfId="0" applyFont="1" applyFill="1" applyBorder="1" applyAlignment="1">
      <alignment horizontal="center" vertical="center"/>
    </xf>
    <xf numFmtId="0" fontId="8" fillId="18" borderId="21" xfId="0" applyFont="1" applyFill="1" applyBorder="1" applyAlignment="1">
      <alignment horizontal="center" vertical="center"/>
    </xf>
    <xf numFmtId="0" fontId="8" fillId="18" borderId="72" xfId="0" applyFont="1" applyFill="1" applyBorder="1" applyAlignment="1">
      <alignment horizontal="center" vertical="center"/>
    </xf>
    <xf numFmtId="0" fontId="8" fillId="0" borderId="40" xfId="0" applyFont="1" applyBorder="1" applyAlignment="1">
      <alignment horizontal="justify" vertical="center" wrapText="1"/>
    </xf>
    <xf numFmtId="0" fontId="8" fillId="0" borderId="73" xfId="0" applyFont="1" applyBorder="1" applyAlignment="1">
      <alignment horizontal="center" vertical="center"/>
    </xf>
    <xf numFmtId="0" fontId="8" fillId="0" borderId="73" xfId="0" applyFont="1" applyBorder="1" applyAlignment="1">
      <alignment horizontal="center" vertical="center" wrapText="1"/>
    </xf>
    <xf numFmtId="0" fontId="8" fillId="0" borderId="73" xfId="0" applyFont="1" applyBorder="1" applyAlignment="1">
      <alignment horizontal="justify" vertical="center" wrapText="1"/>
    </xf>
    <xf numFmtId="0" fontId="10" fillId="0" borderId="73" xfId="0" applyFont="1" applyBorder="1" applyAlignment="1">
      <alignment horizontal="center" vertical="center" wrapText="1"/>
    </xf>
    <xf numFmtId="0" fontId="10" fillId="0" borderId="59" xfId="0" applyFont="1" applyBorder="1" applyAlignment="1">
      <alignment horizontal="justify" vertical="center" wrapText="1"/>
    </xf>
    <xf numFmtId="0" fontId="8" fillId="18" borderId="0" xfId="0" applyFont="1" applyFill="1" applyAlignment="1">
      <alignment horizontal="center" vertical="center"/>
    </xf>
    <xf numFmtId="0" fontId="8" fillId="0" borderId="37" xfId="0" applyFont="1" applyBorder="1" applyAlignment="1">
      <alignment horizontal="center" vertical="center"/>
    </xf>
    <xf numFmtId="0" fontId="8" fillId="0" borderId="37" xfId="0" applyFont="1" applyBorder="1" applyAlignment="1">
      <alignment horizontal="justify" vertical="center" wrapText="1"/>
    </xf>
    <xf numFmtId="0" fontId="8" fillId="21" borderId="18" xfId="0" applyFont="1" applyFill="1" applyBorder="1" applyAlignment="1">
      <alignment horizontal="center" vertical="center"/>
    </xf>
    <xf numFmtId="0" fontId="8" fillId="21" borderId="19" xfId="0" applyFont="1" applyFill="1" applyBorder="1" applyAlignment="1">
      <alignment horizontal="center" vertical="center"/>
    </xf>
    <xf numFmtId="0" fontId="8" fillId="21" borderId="20" xfId="0" applyFont="1" applyFill="1" applyBorder="1" applyAlignment="1">
      <alignment horizontal="center" vertical="center"/>
    </xf>
    <xf numFmtId="0" fontId="36" fillId="3" borderId="4" xfId="3" applyFont="1" applyFill="1" applyBorder="1" applyAlignment="1">
      <alignment horizontal="left" vertical="center" wrapText="1"/>
    </xf>
    <xf numFmtId="0" fontId="8" fillId="0" borderId="72" xfId="0" applyFont="1" applyBorder="1" applyAlignment="1">
      <alignment horizontal="justify" vertical="center" wrapText="1"/>
    </xf>
    <xf numFmtId="0" fontId="8" fillId="0" borderId="78" xfId="0" applyFont="1" applyBorder="1" applyAlignment="1">
      <alignment horizontal="justify" vertical="center" wrapText="1"/>
    </xf>
    <xf numFmtId="0" fontId="8" fillId="18" borderId="13" xfId="0" applyFont="1" applyFill="1" applyBorder="1" applyAlignment="1">
      <alignment horizontal="center" vertical="center"/>
    </xf>
    <xf numFmtId="0" fontId="8" fillId="18" borderId="14" xfId="0" applyFont="1" applyFill="1" applyBorder="1" applyAlignment="1">
      <alignment horizontal="center" vertical="center"/>
    </xf>
    <xf numFmtId="0" fontId="8" fillId="18" borderId="1" xfId="0" applyFont="1" applyFill="1" applyBorder="1" applyAlignment="1">
      <alignment horizontal="center" vertical="center"/>
    </xf>
    <xf numFmtId="0" fontId="8" fillId="18" borderId="4" xfId="0" applyFont="1" applyFill="1" applyBorder="1" applyAlignment="1">
      <alignment horizontal="center" vertical="center"/>
    </xf>
    <xf numFmtId="0" fontId="8" fillId="18" borderId="5" xfId="0" applyFont="1" applyFill="1" applyBorder="1" applyAlignment="1">
      <alignment horizontal="center" vertical="center"/>
    </xf>
    <xf numFmtId="0" fontId="8" fillId="0" borderId="37" xfId="0" applyFont="1" applyBorder="1" applyAlignment="1">
      <alignment horizontal="center" vertical="center" wrapText="1"/>
    </xf>
    <xf numFmtId="0" fontId="8" fillId="0" borderId="46" xfId="0" applyFont="1" applyBorder="1" applyAlignment="1">
      <alignment horizontal="center" vertical="center"/>
    </xf>
    <xf numFmtId="0" fontId="8" fillId="21" borderId="13" xfId="0" applyFont="1" applyFill="1" applyBorder="1" applyAlignment="1">
      <alignment horizontal="center" vertical="center"/>
    </xf>
    <xf numFmtId="0" fontId="36" fillId="3" borderId="1" xfId="3" applyFont="1" applyFill="1" applyBorder="1" applyAlignment="1">
      <alignment horizontal="left" vertical="center" wrapText="1"/>
    </xf>
    <xf numFmtId="0" fontId="36" fillId="3" borderId="5" xfId="3" applyFont="1" applyFill="1" applyBorder="1" applyAlignment="1">
      <alignment horizontal="left" vertical="center" wrapText="1"/>
    </xf>
    <xf numFmtId="0" fontId="8" fillId="0" borderId="40" xfId="0" applyFont="1" applyBorder="1" applyAlignment="1">
      <alignment horizontal="left" vertical="center" wrapText="1"/>
    </xf>
    <xf numFmtId="0" fontId="8" fillId="0" borderId="73" xfId="0" applyFont="1" applyBorder="1" applyAlignment="1">
      <alignment horizontal="left" vertical="center" wrapText="1"/>
    </xf>
    <xf numFmtId="0" fontId="10" fillId="0" borderId="37" xfId="0" applyFont="1" applyBorder="1" applyAlignment="1">
      <alignment horizontal="center" vertical="center" wrapText="1"/>
    </xf>
    <xf numFmtId="0" fontId="0" fillId="0" borderId="37" xfId="0" applyBorder="1" applyAlignment="1">
      <alignment horizontal="center" vertical="center" wrapText="1"/>
    </xf>
    <xf numFmtId="0" fontId="0" fillId="0" borderId="40" xfId="0" applyBorder="1" applyAlignment="1">
      <alignment horizontal="center" vertical="center" wrapText="1"/>
    </xf>
    <xf numFmtId="0" fontId="0" fillId="0" borderId="73" xfId="0" applyBorder="1" applyAlignment="1">
      <alignment horizontal="center" vertical="center" wrapText="1"/>
    </xf>
    <xf numFmtId="0" fontId="29" fillId="19" borderId="33" xfId="0" applyFont="1" applyFill="1" applyBorder="1" applyAlignment="1">
      <alignment horizontal="center"/>
    </xf>
    <xf numFmtId="0" fontId="29" fillId="19" borderId="64" xfId="0" applyFont="1" applyFill="1" applyBorder="1" applyAlignment="1">
      <alignment horizontal="center"/>
    </xf>
    <xf numFmtId="0" fontId="29" fillId="19" borderId="36" xfId="0" applyFont="1" applyFill="1" applyBorder="1" applyAlignment="1">
      <alignment horizontal="center"/>
    </xf>
    <xf numFmtId="0" fontId="29" fillId="19" borderId="65" xfId="0" applyFont="1" applyFill="1" applyBorder="1" applyAlignment="1">
      <alignment horizontal="center"/>
    </xf>
    <xf numFmtId="0" fontId="29" fillId="19" borderId="37" xfId="0" applyFont="1" applyFill="1" applyBorder="1" applyAlignment="1">
      <alignment horizontal="center"/>
    </xf>
    <xf numFmtId="0" fontId="62" fillId="0" borderId="37" xfId="3" applyFont="1" applyBorder="1" applyAlignment="1">
      <alignment horizontal="center" vertical="center" wrapText="1"/>
    </xf>
    <xf numFmtId="0" fontId="23" fillId="0" borderId="38" xfId="3" applyFont="1" applyBorder="1" applyAlignment="1">
      <alignment horizontal="center" vertical="center" wrapText="1"/>
    </xf>
    <xf numFmtId="0" fontId="10" fillId="0" borderId="21" xfId="3" applyFont="1" applyBorder="1" applyAlignment="1">
      <alignment horizontal="center" vertical="center" wrapText="1"/>
    </xf>
    <xf numFmtId="0" fontId="10" fillId="0" borderId="72" xfId="3" applyFont="1" applyBorder="1" applyAlignment="1">
      <alignment horizontal="center" vertical="center" wrapText="1"/>
    </xf>
    <xf numFmtId="0" fontId="62" fillId="0" borderId="38" xfId="3" applyFont="1" applyBorder="1" applyAlignment="1">
      <alignment horizontal="center" vertical="center" wrapText="1"/>
    </xf>
    <xf numFmtId="0" fontId="62" fillId="0" borderId="21" xfId="3" applyFont="1" applyBorder="1" applyAlignment="1">
      <alignment horizontal="center" vertical="center" wrapText="1"/>
    </xf>
    <xf numFmtId="0" fontId="62" fillId="0" borderId="72" xfId="3" applyFont="1" applyBorder="1" applyAlignment="1">
      <alignment horizontal="center" vertical="center" wrapText="1"/>
    </xf>
    <xf numFmtId="0" fontId="23" fillId="16" borderId="38" xfId="3" applyFont="1" applyFill="1" applyBorder="1" applyAlignment="1">
      <alignment horizontal="center" vertical="center" wrapText="1"/>
    </xf>
    <xf numFmtId="0" fontId="23" fillId="16" borderId="72" xfId="3" applyFont="1" applyFill="1" applyBorder="1" applyAlignment="1">
      <alignment horizontal="center" vertical="center" wrapText="1"/>
    </xf>
    <xf numFmtId="0" fontId="10" fillId="0" borderId="38" xfId="3" applyFont="1" applyBorder="1" applyAlignment="1">
      <alignment horizontal="center" vertical="center" wrapText="1"/>
    </xf>
    <xf numFmtId="0" fontId="23" fillId="16" borderId="21" xfId="3" applyFont="1" applyFill="1" applyBorder="1" applyAlignment="1">
      <alignment horizontal="center" vertical="center" wrapText="1"/>
    </xf>
    <xf numFmtId="0" fontId="10" fillId="0" borderId="37" xfId="3" applyFont="1" applyBorder="1" applyAlignment="1">
      <alignment horizontal="center" vertical="center" wrapText="1"/>
    </xf>
    <xf numFmtId="0" fontId="10" fillId="0" borderId="38" xfId="0" applyFont="1" applyBorder="1" applyAlignment="1">
      <alignment horizontal="center" vertical="center"/>
    </xf>
    <xf numFmtId="0" fontId="10" fillId="0" borderId="21" xfId="0" applyFont="1" applyBorder="1" applyAlignment="1">
      <alignment horizontal="center" vertical="center"/>
    </xf>
    <xf numFmtId="0" fontId="10" fillId="0" borderId="72" xfId="0" applyFont="1" applyBorder="1" applyAlignment="1">
      <alignment horizontal="center" vertical="center"/>
    </xf>
    <xf numFmtId="0" fontId="23" fillId="3" borderId="37"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3" fillId="13" borderId="37" xfId="3" applyFont="1" applyFill="1" applyBorder="1" applyAlignment="1">
      <alignment horizontal="center" vertical="center" wrapText="1"/>
    </xf>
    <xf numFmtId="0" fontId="29" fillId="18" borderId="18" xfId="0" applyFont="1" applyFill="1" applyBorder="1" applyAlignment="1">
      <alignment horizontal="center" vertical="center" wrapText="1"/>
    </xf>
    <xf numFmtId="0" fontId="29" fillId="18" borderId="19" xfId="0" applyFont="1" applyFill="1" applyBorder="1" applyAlignment="1">
      <alignment horizontal="center" vertical="center" wrapText="1"/>
    </xf>
    <xf numFmtId="0" fontId="29" fillId="0" borderId="73" xfId="0" applyFont="1" applyBorder="1" applyAlignment="1">
      <alignment horizontal="center" vertical="center"/>
    </xf>
    <xf numFmtId="0" fontId="29" fillId="0" borderId="37" xfId="0" applyFont="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29" fillId="0" borderId="73" xfId="0" applyFont="1" applyBorder="1" applyAlignment="1">
      <alignment horizontal="center" vertical="center" wrapText="1"/>
    </xf>
    <xf numFmtId="0" fontId="29" fillId="0" borderId="40"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46" xfId="0" applyFont="1" applyBorder="1" applyAlignment="1">
      <alignment horizontal="justify" vertical="center" wrapText="1"/>
    </xf>
    <xf numFmtId="0" fontId="29" fillId="0" borderId="37" xfId="0" applyFont="1" applyBorder="1" applyAlignment="1">
      <alignment horizontal="center" vertical="center" wrapText="1"/>
    </xf>
    <xf numFmtId="0" fontId="10" fillId="0" borderId="37" xfId="0" applyFont="1" applyBorder="1" applyAlignment="1" applyProtection="1">
      <alignment horizontal="center" vertical="center" wrapText="1"/>
      <protection locked="0"/>
    </xf>
    <xf numFmtId="0" fontId="10" fillId="0" borderId="37" xfId="0" applyFont="1" applyBorder="1" applyAlignment="1" applyProtection="1">
      <alignment horizontal="justify" vertical="center" wrapText="1"/>
      <protection locked="0"/>
    </xf>
    <xf numFmtId="0" fontId="8" fillId="2" borderId="41" xfId="0" applyFont="1" applyFill="1" applyBorder="1" applyAlignment="1">
      <alignment horizontal="center" vertical="center"/>
    </xf>
    <xf numFmtId="0" fontId="29" fillId="18" borderId="10" xfId="0" applyFont="1" applyFill="1" applyBorder="1" applyAlignment="1">
      <alignment horizontal="center" vertical="center" wrapText="1"/>
    </xf>
    <xf numFmtId="0" fontId="29" fillId="18" borderId="13" xfId="0" applyFont="1" applyFill="1" applyBorder="1" applyAlignment="1">
      <alignment horizontal="center" vertical="center" wrapText="1"/>
    </xf>
    <xf numFmtId="0" fontId="8" fillId="0" borderId="50" xfId="0" applyFont="1" applyBorder="1" applyAlignment="1">
      <alignment horizontal="left" vertical="center" wrapText="1"/>
    </xf>
    <xf numFmtId="0" fontId="8" fillId="0" borderId="59" xfId="0" applyFont="1" applyBorder="1" applyAlignment="1">
      <alignment horizontal="left" vertical="center" wrapText="1"/>
    </xf>
    <xf numFmtId="0" fontId="8" fillId="0" borderId="46" xfId="0" applyFont="1" applyBorder="1" applyAlignment="1">
      <alignment horizontal="left" vertical="center" wrapText="1"/>
    </xf>
    <xf numFmtId="0" fontId="8" fillId="2" borderId="75" xfId="0" applyFont="1" applyFill="1" applyBorder="1" applyAlignment="1">
      <alignment horizontal="center" vertical="center"/>
    </xf>
    <xf numFmtId="0" fontId="29" fillId="18" borderId="1" xfId="0" applyFont="1" applyFill="1" applyBorder="1" applyAlignment="1">
      <alignment horizontal="center" vertical="center" wrapText="1"/>
    </xf>
    <xf numFmtId="0" fontId="29" fillId="18" borderId="4" xfId="0" applyFont="1" applyFill="1" applyBorder="1" applyAlignment="1">
      <alignment horizontal="center" vertical="center" wrapText="1"/>
    </xf>
    <xf numFmtId="0" fontId="8" fillId="2" borderId="50"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46" xfId="0" applyFont="1" applyFill="1" applyBorder="1" applyAlignment="1">
      <alignment horizontal="center" vertical="center"/>
    </xf>
    <xf numFmtId="0" fontId="10" fillId="0" borderId="40" xfId="0" applyFont="1" applyBorder="1" applyAlignment="1" applyProtection="1">
      <alignment horizontal="center" vertical="center" wrapText="1"/>
      <protection locked="0"/>
    </xf>
    <xf numFmtId="0" fontId="10" fillId="0" borderId="73" xfId="0" applyFont="1" applyBorder="1" applyAlignment="1" applyProtection="1">
      <alignment horizontal="center" vertical="center" wrapText="1"/>
      <protection locked="0"/>
    </xf>
    <xf numFmtId="0" fontId="10" fillId="0" borderId="40" xfId="0" applyFont="1" applyBorder="1" applyAlignment="1" applyProtection="1">
      <alignment horizontal="justify" vertical="center" wrapText="1"/>
      <protection locked="0"/>
    </xf>
    <xf numFmtId="0" fontId="10" fillId="0" borderId="73" xfId="0" applyFont="1" applyBorder="1" applyAlignment="1" applyProtection="1">
      <alignment horizontal="justify" vertical="center" wrapText="1"/>
      <protection locked="0"/>
    </xf>
    <xf numFmtId="0" fontId="10" fillId="0" borderId="59" xfId="0" applyFont="1" applyBorder="1" applyAlignment="1" applyProtection="1">
      <alignment horizontal="justify" vertical="center" wrapText="1"/>
      <protection locked="0"/>
    </xf>
    <xf numFmtId="0" fontId="29" fillId="21" borderId="18" xfId="0" applyFont="1" applyFill="1" applyBorder="1" applyAlignment="1">
      <alignment horizontal="center" vertical="center" wrapText="1"/>
    </xf>
    <xf numFmtId="0" fontId="29" fillId="21" borderId="19" xfId="0" applyFont="1" applyFill="1" applyBorder="1" applyAlignment="1">
      <alignment horizontal="center" vertical="center" wrapText="1"/>
    </xf>
    <xf numFmtId="0" fontId="23" fillId="13" borderId="38" xfId="3" applyFont="1" applyFill="1" applyBorder="1" applyAlignment="1">
      <alignment horizontal="center" vertical="center" wrapText="1"/>
    </xf>
    <xf numFmtId="0" fontId="28" fillId="0" borderId="37" xfId="0" applyFont="1" applyBorder="1" applyAlignment="1" applyProtection="1">
      <alignment horizontal="justify" vertical="center" wrapText="1"/>
      <protection locked="0"/>
    </xf>
    <xf numFmtId="0" fontId="8" fillId="0" borderId="37" xfId="0" applyFont="1" applyBorder="1" applyAlignment="1">
      <alignment horizontal="left" vertical="center" wrapText="1"/>
    </xf>
    <xf numFmtId="0" fontId="8" fillId="2" borderId="4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11" borderId="37" xfId="0" applyFont="1" applyFill="1" applyBorder="1" applyAlignment="1">
      <alignment horizontal="justify" vertical="center" wrapText="1"/>
    </xf>
    <xf numFmtId="0" fontId="8" fillId="11" borderId="37" xfId="0" applyFont="1" applyFill="1" applyBorder="1" applyAlignment="1">
      <alignment horizontal="justify" vertical="center"/>
    </xf>
    <xf numFmtId="0" fontId="8" fillId="0" borderId="37" xfId="0" applyFont="1" applyBorder="1" applyAlignment="1">
      <alignment horizontal="justify" vertical="center"/>
    </xf>
    <xf numFmtId="14" fontId="29" fillId="18" borderId="18" xfId="0" applyNumberFormat="1" applyFont="1" applyFill="1" applyBorder="1" applyAlignment="1">
      <alignment horizontal="center" vertical="center" wrapText="1"/>
    </xf>
    <xf numFmtId="0" fontId="29" fillId="19" borderId="15" xfId="6" applyFont="1" applyFill="1" applyBorder="1" applyAlignment="1">
      <alignment horizontal="center" vertical="center"/>
    </xf>
    <xf numFmtId="0" fontId="29" fillId="19" borderId="54" xfId="6" applyFont="1" applyFill="1" applyBorder="1" applyAlignment="1">
      <alignment horizontal="center" vertical="center"/>
    </xf>
    <xf numFmtId="0" fontId="29" fillId="19" borderId="17" xfId="6" applyFont="1" applyFill="1" applyBorder="1" applyAlignment="1">
      <alignment horizontal="center" vertical="center"/>
    </xf>
    <xf numFmtId="0" fontId="29" fillId="19" borderId="56" xfId="6" applyFont="1" applyFill="1" applyBorder="1" applyAlignment="1">
      <alignment horizontal="center" vertical="center"/>
    </xf>
    <xf numFmtId="0" fontId="29" fillId="19" borderId="28" xfId="6" applyFont="1" applyFill="1" applyBorder="1" applyAlignment="1">
      <alignment horizontal="center" vertical="center"/>
    </xf>
    <xf numFmtId="0" fontId="21" fillId="3" borderId="37" xfId="3" applyFont="1" applyFill="1" applyBorder="1" applyAlignment="1">
      <alignment horizontal="justify" vertical="center" wrapText="1"/>
    </xf>
    <xf numFmtId="0" fontId="8" fillId="2" borderId="50"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0" borderId="46" xfId="0" applyFont="1" applyBorder="1" applyAlignment="1">
      <alignment horizontal="center" vertical="center" wrapText="1"/>
    </xf>
    <xf numFmtId="0" fontId="10" fillId="0" borderId="50" xfId="0" applyFont="1" applyBorder="1" applyAlignment="1" applyProtection="1">
      <alignment horizontal="justify" vertical="center" wrapText="1"/>
      <protection locked="0"/>
    </xf>
    <xf numFmtId="0" fontId="10" fillId="0" borderId="50" xfId="0" applyFont="1" applyBorder="1" applyAlignment="1" applyProtection="1">
      <alignment horizontal="center" vertical="center" wrapText="1"/>
      <protection locked="0"/>
    </xf>
    <xf numFmtId="0" fontId="8" fillId="18" borderId="10" xfId="0" applyFont="1" applyFill="1" applyBorder="1" applyAlignment="1">
      <alignment horizontal="center" vertical="center" wrapText="1"/>
    </xf>
    <xf numFmtId="0" fontId="8" fillId="18" borderId="13" xfId="0" applyFont="1" applyFill="1" applyBorder="1" applyAlignment="1">
      <alignment horizontal="center" vertical="center" wrapText="1"/>
    </xf>
    <xf numFmtId="0" fontId="8" fillId="18" borderId="0" xfId="0" applyFont="1" applyFill="1" applyAlignment="1">
      <alignment horizontal="center" vertical="center" wrapText="1"/>
    </xf>
    <xf numFmtId="0" fontId="8" fillId="18" borderId="4" xfId="0" applyFont="1" applyFill="1" applyBorder="1" applyAlignment="1">
      <alignment horizontal="center" vertical="center" wrapText="1"/>
    </xf>
    <xf numFmtId="0" fontId="8" fillId="18" borderId="19" xfId="0" applyFont="1" applyFill="1" applyBorder="1" applyAlignment="1">
      <alignment horizontal="center" vertical="center" wrapText="1"/>
    </xf>
    <xf numFmtId="0" fontId="8" fillId="18" borderId="20" xfId="0" applyFont="1" applyFill="1" applyBorder="1" applyAlignment="1">
      <alignment horizontal="center" vertical="center" wrapText="1"/>
    </xf>
    <xf numFmtId="0" fontId="10" fillId="0" borderId="46" xfId="0" applyFont="1" applyBorder="1" applyAlignment="1" applyProtection="1">
      <alignment horizontal="center" vertical="center" wrapText="1"/>
      <protection locked="0"/>
    </xf>
    <xf numFmtId="0" fontId="10" fillId="15" borderId="50" xfId="0" applyFont="1" applyFill="1" applyBorder="1" applyAlignment="1">
      <alignment horizontal="center" vertical="center" wrapText="1"/>
    </xf>
    <xf numFmtId="0" fontId="10" fillId="15" borderId="73"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40" xfId="0" applyFont="1" applyFill="1" applyBorder="1" applyAlignment="1">
      <alignment horizontal="center" vertical="center" wrapText="1"/>
    </xf>
    <xf numFmtId="0" fontId="8" fillId="2" borderId="73" xfId="0" applyFont="1" applyFill="1" applyBorder="1" applyAlignment="1">
      <alignment horizontal="center" vertical="center" wrapText="1"/>
    </xf>
    <xf numFmtId="165" fontId="10" fillId="0" borderId="50" xfId="0" applyNumberFormat="1" applyFont="1" applyBorder="1" applyAlignment="1">
      <alignment horizontal="center" vertical="center"/>
    </xf>
    <xf numFmtId="165" fontId="10" fillId="0" borderId="73" xfId="0" applyNumberFormat="1" applyFont="1" applyBorder="1" applyAlignment="1">
      <alignment horizontal="center" vertical="center"/>
    </xf>
    <xf numFmtId="14" fontId="8" fillId="2" borderId="50" xfId="2" applyNumberFormat="1" applyFont="1" applyFill="1" applyBorder="1" applyAlignment="1">
      <alignment horizontal="center" vertical="center" wrapText="1"/>
    </xf>
    <xf numFmtId="14" fontId="8" fillId="2" borderId="73" xfId="2" applyNumberFormat="1" applyFont="1" applyFill="1" applyBorder="1" applyAlignment="1">
      <alignment horizontal="center" vertical="center" wrapText="1"/>
    </xf>
    <xf numFmtId="9" fontId="8" fillId="2" borderId="50" xfId="2" applyFont="1" applyFill="1" applyBorder="1" applyAlignment="1">
      <alignment horizontal="center" vertical="center" wrapText="1"/>
    </xf>
    <xf numFmtId="9" fontId="8" fillId="2" borderId="73" xfId="2" applyFont="1" applyFill="1" applyBorder="1" applyAlignment="1">
      <alignment horizontal="center" vertical="center" wrapText="1"/>
    </xf>
    <xf numFmtId="0" fontId="8" fillId="18" borderId="18" xfId="0" applyFont="1" applyFill="1" applyBorder="1" applyAlignment="1">
      <alignment horizontal="center" vertical="center" wrapText="1"/>
    </xf>
    <xf numFmtId="0" fontId="8" fillId="2" borderId="50" xfId="0" applyFont="1" applyFill="1" applyBorder="1" applyAlignment="1">
      <alignment horizontal="justify" vertical="center" wrapText="1"/>
    </xf>
    <xf numFmtId="0" fontId="8" fillId="2" borderId="59" xfId="0" applyFont="1" applyFill="1" applyBorder="1" applyAlignment="1">
      <alignment horizontal="justify" vertical="center" wrapText="1"/>
    </xf>
    <xf numFmtId="0" fontId="29" fillId="0" borderId="50" xfId="0" applyFont="1" applyBorder="1" applyAlignment="1">
      <alignment horizontal="left" vertical="center" wrapText="1"/>
    </xf>
    <xf numFmtId="0" fontId="29" fillId="0" borderId="59" xfId="0" applyFont="1" applyBorder="1" applyAlignment="1">
      <alignment horizontal="left" vertical="center" wrapText="1"/>
    </xf>
    <xf numFmtId="0" fontId="8" fillId="2" borderId="37" xfId="0" applyFont="1" applyFill="1" applyBorder="1" applyAlignment="1">
      <alignment horizontal="center" vertical="center"/>
    </xf>
    <xf numFmtId="0" fontId="8" fillId="2" borderId="37" xfId="0" applyFont="1" applyFill="1" applyBorder="1" applyAlignment="1">
      <alignment horizontal="center" vertical="center" wrapText="1"/>
    </xf>
    <xf numFmtId="0" fontId="10" fillId="0" borderId="41" xfId="0" applyFont="1" applyBorder="1" applyAlignment="1" applyProtection="1">
      <alignment horizontal="justify" vertical="center" wrapText="1"/>
      <protection locked="0"/>
    </xf>
    <xf numFmtId="0" fontId="10" fillId="0" borderId="8" xfId="0" applyFont="1" applyBorder="1" applyAlignment="1" applyProtection="1">
      <alignment horizontal="justify" vertical="center" wrapText="1"/>
      <protection locked="0"/>
    </xf>
    <xf numFmtId="9" fontId="8" fillId="2" borderId="40" xfId="0" applyNumberFormat="1" applyFont="1" applyFill="1" applyBorder="1" applyAlignment="1">
      <alignment horizontal="center" vertical="center" wrapText="1"/>
    </xf>
    <xf numFmtId="9" fontId="8" fillId="2" borderId="73" xfId="0" applyNumberFormat="1" applyFont="1" applyFill="1" applyBorder="1" applyAlignment="1">
      <alignment horizontal="center" vertical="center" wrapText="1"/>
    </xf>
    <xf numFmtId="0" fontId="8" fillId="0" borderId="50" xfId="0" applyFont="1" applyBorder="1" applyAlignment="1">
      <alignment horizontal="center" vertical="center"/>
    </xf>
    <xf numFmtId="0" fontId="8" fillId="21" borderId="18" xfId="0" applyFont="1" applyFill="1" applyBorder="1" applyAlignment="1">
      <alignment horizontal="center" vertical="center" wrapText="1"/>
    </xf>
    <xf numFmtId="0" fontId="8" fillId="21" borderId="19" xfId="0" applyFont="1" applyFill="1" applyBorder="1" applyAlignment="1">
      <alignment horizontal="center" vertical="center" wrapText="1"/>
    </xf>
    <xf numFmtId="0" fontId="8" fillId="21" borderId="20" xfId="0" applyFont="1" applyFill="1" applyBorder="1" applyAlignment="1">
      <alignment horizontal="center" vertical="center" wrapText="1"/>
    </xf>
    <xf numFmtId="0" fontId="10" fillId="0" borderId="50" xfId="0" applyFont="1" applyBorder="1" applyAlignment="1">
      <alignment horizontal="center" vertical="center" wrapText="1"/>
    </xf>
    <xf numFmtId="0" fontId="10" fillId="0" borderId="46" xfId="0" applyFont="1" applyBorder="1" applyAlignment="1">
      <alignment horizontal="center" vertical="center" wrapText="1"/>
    </xf>
    <xf numFmtId="0" fontId="25" fillId="0" borderId="73" xfId="0" applyFont="1" applyBorder="1" applyAlignment="1">
      <alignment horizontal="justify" vertical="center" wrapText="1"/>
    </xf>
    <xf numFmtId="0" fontId="39" fillId="19" borderId="15" xfId="0" applyFont="1" applyFill="1" applyBorder="1" applyAlignment="1">
      <alignment horizontal="center"/>
    </xf>
    <xf numFmtId="0" fontId="39" fillId="19" borderId="54" xfId="0" applyFont="1" applyFill="1" applyBorder="1" applyAlignment="1">
      <alignment horizontal="center"/>
    </xf>
    <xf numFmtId="0" fontId="39" fillId="19" borderId="17" xfId="0" applyFont="1" applyFill="1" applyBorder="1" applyAlignment="1">
      <alignment horizontal="center"/>
    </xf>
    <xf numFmtId="0" fontId="39" fillId="19" borderId="56" xfId="0" applyFont="1" applyFill="1" applyBorder="1" applyAlignment="1">
      <alignment horizontal="center"/>
    </xf>
    <xf numFmtId="0" fontId="39" fillId="19" borderId="28" xfId="0" applyFont="1" applyFill="1" applyBorder="1" applyAlignment="1">
      <alignment horizontal="center"/>
    </xf>
    <xf numFmtId="0" fontId="21" fillId="3" borderId="40" xfId="3" applyFont="1" applyFill="1" applyBorder="1" applyAlignment="1">
      <alignment horizontal="center" vertical="center" wrapText="1"/>
    </xf>
    <xf numFmtId="0" fontId="39" fillId="19" borderId="15" xfId="6" applyFont="1" applyFill="1" applyBorder="1" applyAlignment="1">
      <alignment horizontal="center"/>
    </xf>
    <xf numFmtId="0" fontId="8" fillId="0" borderId="7" xfId="0" applyFont="1" applyBorder="1" applyAlignment="1">
      <alignment horizontal="center" vertical="center"/>
    </xf>
    <xf numFmtId="0" fontId="21" fillId="3" borderId="38" xfId="3" applyFont="1" applyFill="1" applyBorder="1" applyAlignment="1">
      <alignment horizontal="left" vertical="center" wrapText="1"/>
    </xf>
    <xf numFmtId="0" fontId="21" fillId="3" borderId="21" xfId="3" applyFont="1" applyFill="1" applyBorder="1" applyAlignment="1">
      <alignment horizontal="left" vertical="center" wrapText="1"/>
    </xf>
    <xf numFmtId="0" fontId="21" fillId="3" borderId="72" xfId="3" applyFont="1" applyFill="1" applyBorder="1" applyAlignment="1">
      <alignment horizontal="left" vertical="center" wrapText="1"/>
    </xf>
    <xf numFmtId="0" fontId="8" fillId="0" borderId="37" xfId="0" applyFont="1" applyBorder="1" applyAlignment="1">
      <alignment vertical="center" wrapText="1"/>
    </xf>
    <xf numFmtId="0" fontId="8" fillId="0" borderId="40" xfId="6" applyFont="1" applyBorder="1" applyAlignment="1">
      <alignment horizontal="center" vertical="center" wrapText="1"/>
    </xf>
    <xf numFmtId="0" fontId="8" fillId="0" borderId="59" xfId="6" applyFont="1" applyBorder="1" applyAlignment="1">
      <alignment horizontal="center" vertical="center" wrapText="1"/>
    </xf>
    <xf numFmtId="0" fontId="8" fillId="0" borderId="73" xfId="6" applyFont="1" applyBorder="1" applyAlignment="1">
      <alignment horizontal="center" vertical="center" wrapText="1"/>
    </xf>
    <xf numFmtId="14" fontId="8" fillId="0" borderId="40" xfId="0" applyNumberFormat="1" applyFont="1" applyBorder="1" applyAlignment="1">
      <alignment horizontal="center" vertical="center" wrapText="1"/>
    </xf>
    <xf numFmtId="14" fontId="8" fillId="0" borderId="73" xfId="0" applyNumberFormat="1" applyFont="1" applyBorder="1" applyAlignment="1">
      <alignment horizontal="center" vertical="center" wrapText="1"/>
    </xf>
    <xf numFmtId="0" fontId="8" fillId="18" borderId="38" xfId="0" applyFont="1" applyFill="1" applyBorder="1" applyAlignment="1">
      <alignment horizontal="center" vertical="center" wrapText="1"/>
    </xf>
    <xf numFmtId="0" fontId="8" fillId="18" borderId="21" xfId="0" applyFont="1" applyFill="1" applyBorder="1" applyAlignment="1">
      <alignment horizontal="center" vertical="center" wrapText="1"/>
    </xf>
    <xf numFmtId="0" fontId="8" fillId="18" borderId="72" xfId="0" applyFont="1" applyFill="1" applyBorder="1" applyAlignment="1">
      <alignment horizontal="center" vertical="center" wrapText="1"/>
    </xf>
    <xf numFmtId="9" fontId="8" fillId="0" borderId="40" xfId="2" applyFont="1" applyBorder="1" applyAlignment="1">
      <alignment horizontal="center" vertical="center"/>
    </xf>
    <xf numFmtId="9" fontId="8" fillId="0" borderId="73" xfId="2" applyFont="1" applyBorder="1" applyAlignment="1">
      <alignment horizontal="center" vertical="center"/>
    </xf>
    <xf numFmtId="0" fontId="10" fillId="15" borderId="40" xfId="0" applyFont="1" applyFill="1" applyBorder="1" applyAlignment="1">
      <alignment horizontal="center" vertical="center"/>
    </xf>
    <xf numFmtId="0" fontId="10" fillId="15" borderId="73" xfId="0" applyFont="1" applyFill="1" applyBorder="1" applyAlignment="1">
      <alignment horizontal="center" vertical="center"/>
    </xf>
    <xf numFmtId="0" fontId="29" fillId="0" borderId="37" xfId="0" applyFont="1" applyBorder="1" applyAlignment="1">
      <alignment horizontal="justify" vertical="center" wrapText="1"/>
    </xf>
    <xf numFmtId="17" fontId="8" fillId="0" borderId="37" xfId="0" applyNumberFormat="1" applyFont="1" applyBorder="1" applyAlignment="1">
      <alignment horizontal="center" vertical="center" wrapText="1"/>
    </xf>
    <xf numFmtId="9" fontId="8" fillId="0" borderId="59" xfId="2" applyFont="1" applyBorder="1" applyAlignment="1">
      <alignment horizontal="center" vertical="center"/>
    </xf>
    <xf numFmtId="0" fontId="10" fillId="15" borderId="59" xfId="0" applyFont="1" applyFill="1" applyBorder="1" applyAlignment="1">
      <alignment horizontal="center" vertical="center"/>
    </xf>
    <xf numFmtId="0" fontId="8" fillId="0" borderId="40" xfId="6" applyFont="1" applyBorder="1" applyAlignment="1">
      <alignment horizontal="justify" vertical="center" wrapText="1"/>
    </xf>
    <xf numFmtId="0" fontId="8" fillId="0" borderId="59" xfId="6" applyFont="1" applyBorder="1" applyAlignment="1">
      <alignment horizontal="justify" vertical="center" wrapText="1"/>
    </xf>
    <xf numFmtId="0" fontId="8" fillId="0" borderId="73" xfId="6" applyFont="1" applyBorder="1" applyAlignment="1">
      <alignment horizontal="justify" vertical="center" wrapText="1"/>
    </xf>
    <xf numFmtId="0" fontId="10" fillId="0" borderId="38" xfId="4" applyFont="1" applyBorder="1" applyAlignment="1">
      <alignment horizontal="center" vertical="center"/>
    </xf>
    <xf numFmtId="0" fontId="10" fillId="0" borderId="21" xfId="4" applyFont="1" applyBorder="1" applyAlignment="1">
      <alignment horizontal="center" vertical="center"/>
    </xf>
    <xf numFmtId="0" fontId="10" fillId="0" borderId="72" xfId="4" applyFont="1" applyBorder="1" applyAlignment="1">
      <alignment horizontal="center" vertical="center"/>
    </xf>
    <xf numFmtId="0" fontId="10" fillId="2" borderId="73" xfId="4" applyFont="1" applyFill="1" applyBorder="1" applyAlignment="1" applyProtection="1">
      <alignment horizontal="center" vertical="center" wrapText="1"/>
      <protection locked="0"/>
    </xf>
    <xf numFmtId="0" fontId="10" fillId="2" borderId="40" xfId="4" applyFont="1" applyFill="1" applyBorder="1" applyAlignment="1" applyProtection="1">
      <alignment horizontal="center" vertical="center" wrapText="1"/>
      <protection locked="0"/>
    </xf>
    <xf numFmtId="0" fontId="10" fillId="2" borderId="73"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2" borderId="73" xfId="3" applyFont="1" applyFill="1" applyBorder="1" applyAlignment="1">
      <alignment horizontal="justify" vertical="center" wrapText="1"/>
    </xf>
    <xf numFmtId="0" fontId="10" fillId="3" borderId="50" xfId="4" applyFont="1" applyFill="1" applyBorder="1" applyAlignment="1">
      <alignment horizontal="center" vertical="center"/>
    </xf>
    <xf numFmtId="0" fontId="10" fillId="3" borderId="46" xfId="4" applyFont="1" applyFill="1" applyBorder="1" applyAlignment="1">
      <alignment horizontal="center" vertical="center"/>
    </xf>
    <xf numFmtId="0" fontId="8" fillId="2" borderId="59" xfId="4" applyFont="1" applyFill="1" applyBorder="1" applyAlignment="1">
      <alignment horizontal="center" vertical="center"/>
    </xf>
    <xf numFmtId="0" fontId="8" fillId="18" borderId="18" xfId="4" applyFont="1" applyFill="1" applyBorder="1" applyAlignment="1">
      <alignment horizontal="center" vertical="center" wrapText="1"/>
    </xf>
    <xf numFmtId="0" fontId="8" fillId="18" borderId="19" xfId="4" applyFont="1" applyFill="1" applyBorder="1" applyAlignment="1">
      <alignment horizontal="center" vertical="center" wrapText="1"/>
    </xf>
    <xf numFmtId="0" fontId="8" fillId="18" borderId="20" xfId="4" applyFont="1" applyFill="1" applyBorder="1" applyAlignment="1">
      <alignment horizontal="center" vertical="center" wrapText="1"/>
    </xf>
    <xf numFmtId="0" fontId="8" fillId="0" borderId="59" xfId="4" applyFont="1" applyBorder="1" applyAlignment="1">
      <alignment horizontal="center" vertical="center" wrapText="1"/>
    </xf>
    <xf numFmtId="0" fontId="8" fillId="0" borderId="73" xfId="4" applyFont="1" applyBorder="1" applyAlignment="1">
      <alignment horizontal="center" vertical="center" wrapText="1"/>
    </xf>
    <xf numFmtId="0" fontId="8" fillId="0" borderId="59" xfId="4" applyFont="1" applyBorder="1" applyAlignment="1">
      <alignment horizontal="justify" vertical="center" wrapText="1"/>
    </xf>
    <xf numFmtId="0" fontId="8" fillId="0" borderId="73" xfId="4" applyFont="1" applyBorder="1" applyAlignment="1">
      <alignment horizontal="justify" vertical="center" wrapText="1"/>
    </xf>
    <xf numFmtId="0" fontId="8" fillId="0" borderId="59" xfId="4" applyFont="1" applyBorder="1" applyAlignment="1">
      <alignment horizontal="center" vertical="center"/>
    </xf>
    <xf numFmtId="0" fontId="8" fillId="0" borderId="73" xfId="4" applyFont="1" applyBorder="1" applyAlignment="1">
      <alignment horizontal="center" vertical="center"/>
    </xf>
    <xf numFmtId="0" fontId="8" fillId="2" borderId="73" xfId="4" applyFont="1" applyFill="1" applyBorder="1" applyAlignment="1">
      <alignment horizontal="center" vertical="center"/>
    </xf>
    <xf numFmtId="0" fontId="10" fillId="0" borderId="40" xfId="4" applyFont="1" applyBorder="1" applyAlignment="1" applyProtection="1">
      <alignment horizontal="justify" vertical="center" wrapText="1"/>
      <protection locked="0"/>
    </xf>
    <xf numFmtId="0" fontId="10" fillId="0" borderId="73" xfId="4" applyFont="1" applyBorder="1" applyAlignment="1" applyProtection="1">
      <alignment horizontal="justify" vertical="center" wrapText="1"/>
      <protection locked="0"/>
    </xf>
    <xf numFmtId="0" fontId="8" fillId="0" borderId="40" xfId="4" applyFont="1" applyBorder="1" applyAlignment="1">
      <alignment horizontal="center" vertical="center"/>
    </xf>
    <xf numFmtId="0" fontId="8" fillId="0" borderId="40" xfId="4" applyFont="1" applyBorder="1" applyAlignment="1">
      <alignment horizontal="justify" vertical="center" wrapText="1"/>
    </xf>
    <xf numFmtId="165" fontId="10" fillId="0" borderId="40" xfId="4" applyNumberFormat="1" applyFont="1" applyBorder="1" applyAlignment="1">
      <alignment horizontal="center" vertical="center"/>
    </xf>
    <xf numFmtId="165" fontId="10" fillId="0" borderId="73" xfId="4" applyNumberFormat="1" applyFont="1" applyBorder="1" applyAlignment="1">
      <alignment horizontal="center" vertical="center"/>
    </xf>
    <xf numFmtId="0" fontId="10" fillId="3" borderId="40" xfId="4" applyFont="1" applyFill="1" applyBorder="1" applyAlignment="1">
      <alignment horizontal="center" vertical="center"/>
    </xf>
    <xf numFmtId="0" fontId="10" fillId="3" borderId="73" xfId="4" applyFont="1" applyFill="1" applyBorder="1" applyAlignment="1">
      <alignment horizontal="center" vertical="center"/>
    </xf>
    <xf numFmtId="0" fontId="8" fillId="0" borderId="40" xfId="4" applyFont="1" applyBorder="1" applyAlignment="1">
      <alignment horizontal="center" vertical="center" wrapText="1"/>
    </xf>
    <xf numFmtId="0" fontId="10" fillId="0" borderId="59" xfId="4" applyFont="1" applyBorder="1" applyAlignment="1" applyProtection="1">
      <alignment horizontal="justify" vertical="center" wrapText="1"/>
      <protection locked="0"/>
    </xf>
    <xf numFmtId="0" fontId="8" fillId="2" borderId="40" xfId="4" applyFont="1" applyFill="1" applyBorder="1" applyAlignment="1">
      <alignment horizontal="center" vertical="center"/>
    </xf>
    <xf numFmtId="0" fontId="10" fillId="0" borderId="40" xfId="4" applyFont="1" applyBorder="1" applyAlignment="1" applyProtection="1">
      <alignment horizontal="center" vertical="center" wrapText="1"/>
      <protection locked="0"/>
    </xf>
    <xf numFmtId="0" fontId="10" fillId="0" borderId="59" xfId="4" applyFont="1" applyBorder="1" applyAlignment="1" applyProtection="1">
      <alignment horizontal="center" vertical="center" wrapText="1"/>
      <protection locked="0"/>
    </xf>
    <xf numFmtId="0" fontId="10" fillId="0" borderId="73" xfId="4" applyFont="1" applyBorder="1" applyAlignment="1" applyProtection="1">
      <alignment horizontal="center" vertical="center" wrapText="1"/>
      <protection locked="0"/>
    </xf>
    <xf numFmtId="0" fontId="10" fillId="15" borderId="40" xfId="4" applyFont="1" applyFill="1" applyBorder="1" applyAlignment="1">
      <alignment horizontal="center" vertical="center"/>
    </xf>
    <xf numFmtId="0" fontId="10" fillId="15" borderId="73" xfId="4" applyFont="1" applyFill="1" applyBorder="1" applyAlignment="1">
      <alignment horizontal="center" vertical="center"/>
    </xf>
    <xf numFmtId="0" fontId="8" fillId="0" borderId="40" xfId="4" applyFont="1" applyBorder="1" applyAlignment="1">
      <alignment horizontal="justify" vertical="center"/>
    </xf>
    <xf numFmtId="0" fontId="8" fillId="0" borderId="73" xfId="4" applyFont="1" applyBorder="1" applyAlignment="1">
      <alignment horizontal="justify" vertical="center"/>
    </xf>
    <xf numFmtId="0" fontId="8" fillId="0" borderId="37" xfId="4" applyFont="1" applyBorder="1" applyAlignment="1">
      <alignment horizontal="center" vertical="center"/>
    </xf>
    <xf numFmtId="0" fontId="10" fillId="0" borderId="37" xfId="4" applyFont="1" applyBorder="1" applyAlignment="1" applyProtection="1">
      <alignment horizontal="center" vertical="center" wrapText="1"/>
      <protection locked="0"/>
    </xf>
    <xf numFmtId="0" fontId="10" fillId="0" borderId="37" xfId="4" applyFont="1" applyBorder="1" applyAlignment="1" applyProtection="1">
      <alignment horizontal="justify" vertical="center" wrapText="1"/>
      <protection locked="0"/>
    </xf>
    <xf numFmtId="0" fontId="10" fillId="15" borderId="46" xfId="4" applyFont="1" applyFill="1" applyBorder="1" applyAlignment="1">
      <alignment horizontal="center" vertical="center"/>
    </xf>
    <xf numFmtId="0" fontId="8" fillId="21" borderId="18" xfId="4" applyFont="1" applyFill="1" applyBorder="1" applyAlignment="1">
      <alignment horizontal="center" vertical="center" wrapText="1"/>
    </xf>
    <xf numFmtId="0" fontId="8" fillId="21" borderId="19" xfId="4" applyFont="1" applyFill="1" applyBorder="1" applyAlignment="1">
      <alignment horizontal="center" vertical="center" wrapText="1"/>
    </xf>
    <xf numFmtId="0" fontId="8" fillId="21" borderId="20" xfId="4" applyFont="1" applyFill="1" applyBorder="1" applyAlignment="1">
      <alignment horizontal="center" vertical="center" wrapText="1"/>
    </xf>
    <xf numFmtId="165" fontId="10" fillId="0" borderId="37" xfId="4" applyNumberFormat="1" applyFont="1" applyBorder="1" applyAlignment="1">
      <alignment horizontal="center" vertical="center"/>
    </xf>
    <xf numFmtId="0" fontId="8" fillId="2" borderId="40" xfId="4" applyFont="1" applyFill="1" applyBorder="1" applyAlignment="1">
      <alignment horizontal="center" vertical="center" wrapText="1"/>
    </xf>
    <xf numFmtId="0" fontId="8" fillId="2" borderId="73" xfId="4" applyFont="1" applyFill="1" applyBorder="1" applyAlignment="1">
      <alignment horizontal="center" vertical="center" wrapText="1"/>
    </xf>
    <xf numFmtId="0" fontId="8" fillId="2" borderId="59" xfId="4" applyFont="1" applyFill="1" applyBorder="1" applyAlignment="1">
      <alignment horizontal="center" vertical="center" wrapText="1"/>
    </xf>
    <xf numFmtId="0" fontId="10" fillId="0" borderId="40" xfId="4" applyFont="1" applyBorder="1" applyAlignment="1">
      <alignment horizontal="center" vertical="center" wrapText="1"/>
    </xf>
    <xf numFmtId="0" fontId="10" fillId="0" borderId="73" xfId="4" applyFont="1" applyBorder="1" applyAlignment="1">
      <alignment horizontal="center" vertical="center" wrapText="1"/>
    </xf>
    <xf numFmtId="0" fontId="8" fillId="2" borderId="40" xfId="4" applyFont="1" applyFill="1" applyBorder="1" applyAlignment="1">
      <alignment horizontal="left" vertical="center" wrapText="1"/>
    </xf>
    <xf numFmtId="0" fontId="8" fillId="2" borderId="73" xfId="4" applyFont="1" applyFill="1" applyBorder="1" applyAlignment="1">
      <alignment horizontal="left" vertical="center" wrapText="1"/>
    </xf>
    <xf numFmtId="165" fontId="8" fillId="0" borderId="40" xfId="4" applyNumberFormat="1" applyFont="1" applyBorder="1" applyAlignment="1">
      <alignment horizontal="center" vertical="center"/>
    </xf>
    <xf numFmtId="165" fontId="8" fillId="0" borderId="73" xfId="4" applyNumberFormat="1" applyFont="1" applyBorder="1" applyAlignment="1">
      <alignment horizontal="center" vertical="center"/>
    </xf>
    <xf numFmtId="165" fontId="8" fillId="2" borderId="40" xfId="4" applyNumberFormat="1" applyFont="1" applyFill="1" applyBorder="1" applyAlignment="1">
      <alignment horizontal="center" vertical="center"/>
    </xf>
    <xf numFmtId="165" fontId="8" fillId="2" borderId="73" xfId="4" applyNumberFormat="1" applyFont="1" applyFill="1" applyBorder="1" applyAlignment="1">
      <alignment horizontal="center" vertical="center"/>
    </xf>
    <xf numFmtId="0" fontId="8" fillId="0" borderId="40" xfId="4" applyFont="1" applyBorder="1" applyAlignment="1">
      <alignment horizontal="left" vertical="center" wrapText="1"/>
    </xf>
    <xf numFmtId="0" fontId="8" fillId="0" borderId="73" xfId="4" applyFont="1" applyBorder="1" applyAlignment="1">
      <alignment horizontal="left" vertical="center" wrapText="1"/>
    </xf>
    <xf numFmtId="9" fontId="8" fillId="2" borderId="40" xfId="5" applyFont="1" applyFill="1" applyBorder="1" applyAlignment="1">
      <alignment horizontal="center" vertical="center"/>
    </xf>
    <xf numFmtId="9" fontId="8" fillId="2" borderId="73" xfId="5" applyFont="1" applyFill="1" applyBorder="1" applyAlignment="1">
      <alignment horizontal="center" vertical="center"/>
    </xf>
    <xf numFmtId="0" fontId="8" fillId="0" borderId="37" xfId="4" applyFont="1" applyBorder="1" applyAlignment="1">
      <alignment horizontal="center" vertical="center" wrapText="1"/>
    </xf>
    <xf numFmtId="0" fontId="8" fillId="0" borderId="37" xfId="4" applyFont="1" applyBorder="1" applyAlignment="1">
      <alignment horizontal="left" vertical="center" wrapText="1"/>
    </xf>
    <xf numFmtId="0" fontId="10" fillId="15" borderId="59" xfId="4" applyFont="1" applyFill="1" applyBorder="1" applyAlignment="1">
      <alignment horizontal="center" vertical="center"/>
    </xf>
    <xf numFmtId="0" fontId="8" fillId="0" borderId="40" xfId="6" applyFont="1" applyBorder="1" applyAlignment="1">
      <alignment horizontal="left" vertical="center" wrapText="1"/>
    </xf>
    <xf numFmtId="0" fontId="8" fillId="0" borderId="59" xfId="6" applyFont="1" applyBorder="1" applyAlignment="1">
      <alignment horizontal="left" vertical="center" wrapText="1"/>
    </xf>
    <xf numFmtId="0" fontId="8" fillId="0" borderId="73" xfId="6" applyFont="1" applyBorder="1" applyAlignment="1">
      <alignment horizontal="left" vertical="center" wrapText="1"/>
    </xf>
    <xf numFmtId="0" fontId="8" fillId="0" borderId="37" xfId="4" applyFont="1" applyBorder="1" applyAlignment="1">
      <alignment horizontal="left" vertical="center"/>
    </xf>
    <xf numFmtId="0" fontId="10" fillId="15" borderId="50" xfId="4" applyFont="1" applyFill="1" applyBorder="1" applyAlignment="1">
      <alignment horizontal="center" vertical="center"/>
    </xf>
    <xf numFmtId="0" fontId="8" fillId="0" borderId="50" xfId="6" applyFont="1" applyBorder="1" applyAlignment="1">
      <alignment horizontal="left" vertical="center" wrapText="1"/>
    </xf>
    <xf numFmtId="0" fontId="8" fillId="2" borderId="37" xfId="4" applyFont="1" applyFill="1" applyBorder="1" applyAlignment="1">
      <alignment horizontal="center" vertical="center"/>
    </xf>
    <xf numFmtId="0" fontId="8" fillId="0" borderId="50" xfId="4" applyFont="1" applyBorder="1" applyAlignment="1">
      <alignment horizontal="center" vertical="center" wrapText="1"/>
    </xf>
    <xf numFmtId="0" fontId="8" fillId="0" borderId="46" xfId="4" applyFont="1" applyBorder="1" applyAlignment="1">
      <alignment horizontal="center" vertical="center" wrapText="1"/>
    </xf>
    <xf numFmtId="0" fontId="8" fillId="2" borderId="50" xfId="4" applyFont="1" applyFill="1" applyBorder="1" applyAlignment="1">
      <alignment horizontal="center" vertical="center"/>
    </xf>
    <xf numFmtId="0" fontId="8" fillId="2" borderId="46" xfId="4" applyFont="1" applyFill="1" applyBorder="1" applyAlignment="1">
      <alignment horizontal="center" vertical="center"/>
    </xf>
    <xf numFmtId="0" fontId="29" fillId="19" borderId="15" xfId="6" applyFont="1" applyFill="1" applyBorder="1" applyAlignment="1">
      <alignment horizontal="center"/>
    </xf>
    <xf numFmtId="0" fontId="29" fillId="19" borderId="54" xfId="6" applyFont="1" applyFill="1" applyBorder="1" applyAlignment="1">
      <alignment horizontal="center"/>
    </xf>
    <xf numFmtId="0" fontId="29" fillId="19" borderId="17" xfId="6" applyFont="1" applyFill="1" applyBorder="1" applyAlignment="1">
      <alignment horizontal="center"/>
    </xf>
    <xf numFmtId="0" fontId="29" fillId="19" borderId="56" xfId="6" applyFont="1" applyFill="1" applyBorder="1" applyAlignment="1">
      <alignment horizontal="center"/>
    </xf>
    <xf numFmtId="0" fontId="29" fillId="19" borderId="28" xfId="6" applyFont="1" applyFill="1" applyBorder="1" applyAlignment="1">
      <alignment horizontal="center"/>
    </xf>
    <xf numFmtId="0" fontId="8" fillId="18" borderId="1" xfId="4" applyFont="1" applyFill="1" applyBorder="1" applyAlignment="1">
      <alignment horizontal="center" vertical="center" wrapText="1"/>
    </xf>
    <xf numFmtId="0" fontId="8" fillId="18" borderId="4" xfId="4" applyFont="1" applyFill="1" applyBorder="1" applyAlignment="1">
      <alignment horizontal="center" vertical="center" wrapText="1"/>
    </xf>
    <xf numFmtId="0" fontId="8" fillId="18" borderId="5" xfId="4" applyFont="1" applyFill="1" applyBorder="1" applyAlignment="1">
      <alignment horizontal="center" vertical="center" wrapText="1"/>
    </xf>
    <xf numFmtId="0" fontId="23" fillId="0" borderId="37" xfId="3" applyFont="1" applyBorder="1" applyAlignment="1">
      <alignment horizontal="center" vertical="center" wrapText="1"/>
    </xf>
    <xf numFmtId="0" fontId="10" fillId="0" borderId="38" xfId="6" applyFont="1" applyBorder="1" applyAlignment="1">
      <alignment horizontal="center" vertical="center"/>
    </xf>
    <xf numFmtId="0" fontId="10" fillId="0" borderId="21" xfId="6" applyFont="1" applyBorder="1" applyAlignment="1">
      <alignment horizontal="center" vertical="center"/>
    </xf>
    <xf numFmtId="0" fontId="10" fillId="0" borderId="72" xfId="6" applyFont="1" applyBorder="1" applyAlignment="1">
      <alignment horizontal="center" vertical="center"/>
    </xf>
    <xf numFmtId="0" fontId="8" fillId="0" borderId="37" xfId="6" applyFont="1" applyBorder="1" applyAlignment="1">
      <alignment horizontal="center" vertical="center"/>
    </xf>
    <xf numFmtId="0" fontId="8" fillId="0" borderId="37" xfId="6" applyFont="1" applyBorder="1" applyAlignment="1">
      <alignment horizontal="center" vertical="center" wrapText="1"/>
    </xf>
    <xf numFmtId="0" fontId="10" fillId="0" borderId="37" xfId="6" applyFont="1" applyBorder="1" applyAlignment="1">
      <alignment horizontal="center" vertical="center"/>
    </xf>
    <xf numFmtId="0" fontId="8" fillId="0" borderId="50" xfId="6" applyFont="1" applyBorder="1" applyAlignment="1">
      <alignment horizontal="center" vertical="center"/>
    </xf>
    <xf numFmtId="0" fontId="8" fillId="0" borderId="59" xfId="6" applyFont="1" applyBorder="1" applyAlignment="1">
      <alignment horizontal="center" vertical="center"/>
    </xf>
    <xf numFmtId="0" fontId="23" fillId="23" borderId="37" xfId="3" applyFont="1" applyFill="1" applyBorder="1" applyAlignment="1">
      <alignment horizontal="center" vertical="center" wrapText="1"/>
    </xf>
    <xf numFmtId="0" fontId="8" fillId="18" borderId="1" xfId="6" applyFont="1" applyFill="1" applyBorder="1" applyAlignment="1">
      <alignment horizontal="center" vertical="center" wrapText="1"/>
    </xf>
    <xf numFmtId="0" fontId="8" fillId="18" borderId="4" xfId="6" applyFont="1" applyFill="1" applyBorder="1" applyAlignment="1">
      <alignment horizontal="center" vertical="center" wrapText="1"/>
    </xf>
    <xf numFmtId="0" fontId="8" fillId="18" borderId="5" xfId="6" applyFont="1" applyFill="1" applyBorder="1" applyAlignment="1">
      <alignment horizontal="center" vertical="center" wrapText="1"/>
    </xf>
    <xf numFmtId="0" fontId="8" fillId="18" borderId="10" xfId="6" applyFont="1" applyFill="1" applyBorder="1" applyAlignment="1">
      <alignment horizontal="center" vertical="center" wrapText="1"/>
    </xf>
    <xf numFmtId="0" fontId="8" fillId="18" borderId="13" xfId="6" applyFont="1" applyFill="1" applyBorder="1" applyAlignment="1">
      <alignment horizontal="center" vertical="center" wrapText="1"/>
    </xf>
    <xf numFmtId="0" fontId="8" fillId="18" borderId="14" xfId="6" applyFont="1" applyFill="1" applyBorder="1" applyAlignment="1">
      <alignment horizontal="center" vertical="center" wrapText="1"/>
    </xf>
    <xf numFmtId="0" fontId="8" fillId="18" borderId="18" xfId="6" applyFont="1" applyFill="1" applyBorder="1" applyAlignment="1">
      <alignment horizontal="center" vertical="center" wrapText="1"/>
    </xf>
    <xf numFmtId="0" fontId="8" fillId="18" borderId="19" xfId="6" applyFont="1" applyFill="1" applyBorder="1" applyAlignment="1">
      <alignment horizontal="center" vertical="center" wrapText="1"/>
    </xf>
    <xf numFmtId="0" fontId="8" fillId="18" borderId="20" xfId="6" applyFont="1" applyFill="1" applyBorder="1" applyAlignment="1">
      <alignment horizontal="center" vertical="center" wrapText="1"/>
    </xf>
    <xf numFmtId="0" fontId="10" fillId="0" borderId="37" xfId="6" applyFont="1" applyBorder="1" applyAlignment="1" applyProtection="1">
      <alignment horizontal="justify" vertical="center" wrapText="1"/>
      <protection locked="0"/>
    </xf>
    <xf numFmtId="0" fontId="8" fillId="0" borderId="40" xfId="6" applyFont="1" applyBorder="1" applyAlignment="1">
      <alignment horizontal="center" vertical="center"/>
    </xf>
    <xf numFmtId="0" fontId="10" fillId="0" borderId="41" xfId="6" applyFont="1" applyBorder="1" applyAlignment="1">
      <alignment horizontal="center" vertical="center"/>
    </xf>
    <xf numFmtId="0" fontId="10" fillId="0" borderId="8" xfId="6" applyFont="1" applyBorder="1" applyAlignment="1">
      <alignment horizontal="center" vertical="center"/>
    </xf>
    <xf numFmtId="0" fontId="8" fillId="21" borderId="18" xfId="6" applyFont="1" applyFill="1" applyBorder="1" applyAlignment="1">
      <alignment horizontal="center" vertical="center" wrapText="1"/>
    </xf>
    <xf numFmtId="0" fontId="8" fillId="21" borderId="19" xfId="6" applyFont="1" applyFill="1" applyBorder="1" applyAlignment="1">
      <alignment horizontal="center" vertical="center" wrapText="1"/>
    </xf>
    <xf numFmtId="0" fontId="8" fillId="21" borderId="20" xfId="6" applyFont="1" applyFill="1" applyBorder="1" applyAlignment="1">
      <alignment horizontal="center" vertical="center" wrapText="1"/>
    </xf>
    <xf numFmtId="0" fontId="8" fillId="2" borderId="41" xfId="6" applyFont="1" applyFill="1" applyBorder="1" applyAlignment="1">
      <alignment horizontal="center" vertical="center" wrapText="1"/>
    </xf>
    <xf numFmtId="0" fontId="8" fillId="2" borderId="74" xfId="6" applyFont="1" applyFill="1" applyBorder="1" applyAlignment="1">
      <alignment horizontal="center" vertical="center" wrapText="1"/>
    </xf>
    <xf numFmtId="0" fontId="8" fillId="2" borderId="37" xfId="6" applyFont="1" applyFill="1" applyBorder="1" applyAlignment="1">
      <alignment horizontal="center" vertical="center"/>
    </xf>
    <xf numFmtId="0" fontId="8" fillId="2" borderId="37" xfId="6" applyFont="1" applyFill="1" applyBorder="1" applyAlignment="1">
      <alignment horizontal="center" vertical="center" wrapText="1"/>
    </xf>
    <xf numFmtId="0" fontId="8" fillId="2" borderId="37" xfId="6" applyFont="1" applyFill="1" applyBorder="1" applyAlignment="1">
      <alignment horizontal="justify" vertical="center" wrapText="1"/>
    </xf>
    <xf numFmtId="0" fontId="8" fillId="0" borderId="50" xfId="6" applyFont="1" applyBorder="1" applyAlignment="1">
      <alignment horizontal="justify" vertical="top" wrapText="1"/>
    </xf>
    <xf numFmtId="0" fontId="8" fillId="0" borderId="59" xfId="6" applyFont="1" applyBorder="1" applyAlignment="1">
      <alignment horizontal="justify" vertical="top" wrapText="1"/>
    </xf>
    <xf numFmtId="0" fontId="8" fillId="0" borderId="50" xfId="6" applyFont="1" applyBorder="1" applyAlignment="1">
      <alignment horizontal="justify" vertical="center" wrapText="1"/>
    </xf>
    <xf numFmtId="0" fontId="8" fillId="0" borderId="46" xfId="6" applyFont="1" applyBorder="1" applyAlignment="1">
      <alignment horizontal="justify" vertical="center" wrapText="1"/>
    </xf>
    <xf numFmtId="0" fontId="8" fillId="0" borderId="73" xfId="6" applyFont="1" applyBorder="1" applyAlignment="1">
      <alignment horizontal="center" vertical="center"/>
    </xf>
    <xf numFmtId="0" fontId="8" fillId="0" borderId="7" xfId="6" applyFont="1" applyBorder="1" applyAlignment="1">
      <alignment horizontal="justify" vertical="center" wrapText="1"/>
    </xf>
    <xf numFmtId="0" fontId="10" fillId="0" borderId="40" xfId="6" applyFont="1" applyBorder="1" applyAlignment="1">
      <alignment horizontal="center" vertical="center" wrapText="1"/>
    </xf>
    <xf numFmtId="0" fontId="10" fillId="0" borderId="46" xfId="6" applyFont="1" applyBorder="1" applyAlignment="1">
      <alignment horizontal="center" vertical="center" wrapText="1"/>
    </xf>
    <xf numFmtId="0" fontId="8" fillId="21" borderId="13" xfId="6" applyFont="1" applyFill="1" applyBorder="1" applyAlignment="1">
      <alignment horizontal="center" vertical="center" wrapText="1"/>
    </xf>
    <xf numFmtId="0" fontId="10" fillId="0" borderId="40" xfId="6" applyFont="1" applyBorder="1" applyAlignment="1">
      <alignment horizontal="center" vertical="center"/>
    </xf>
    <xf numFmtId="0" fontId="10" fillId="0" borderId="73" xfId="6" applyFont="1" applyBorder="1" applyAlignment="1">
      <alignment horizontal="center" vertical="center"/>
    </xf>
    <xf numFmtId="0" fontId="10" fillId="0" borderId="73" xfId="6" applyFont="1" applyBorder="1" applyAlignment="1">
      <alignment horizontal="center" vertical="center" wrapText="1"/>
    </xf>
    <xf numFmtId="0" fontId="8" fillId="18" borderId="37" xfId="6" applyFont="1" applyFill="1" applyBorder="1" applyAlignment="1">
      <alignment horizontal="center" vertical="center" wrapText="1"/>
    </xf>
    <xf numFmtId="0" fontId="8" fillId="21" borderId="37" xfId="6" applyFont="1" applyFill="1" applyBorder="1" applyAlignment="1">
      <alignment horizontal="center" vertical="center" wrapText="1"/>
    </xf>
    <xf numFmtId="0" fontId="36" fillId="3" borderId="37" xfId="3" applyFont="1" applyFill="1" applyBorder="1" applyAlignment="1">
      <alignment horizontal="left" vertical="center" wrapText="1"/>
    </xf>
    <xf numFmtId="0" fontId="8" fillId="0" borderId="37" xfId="6" applyFont="1" applyBorder="1" applyAlignment="1">
      <alignment horizontal="left" vertical="center" wrapText="1"/>
    </xf>
    <xf numFmtId="0" fontId="39" fillId="19" borderId="33" xfId="6" applyFont="1" applyFill="1" applyBorder="1" applyAlignment="1">
      <alignment horizontal="center"/>
    </xf>
    <xf numFmtId="0" fontId="39" fillId="19" borderId="64" xfId="6" applyFont="1" applyFill="1" applyBorder="1" applyAlignment="1">
      <alignment horizontal="center"/>
    </xf>
    <xf numFmtId="0" fontId="50" fillId="19" borderId="33" xfId="6" applyFont="1" applyFill="1" applyBorder="1" applyAlignment="1">
      <alignment horizontal="center"/>
    </xf>
    <xf numFmtId="0" fontId="50" fillId="19" borderId="64" xfId="6" applyFont="1" applyFill="1" applyBorder="1" applyAlignment="1">
      <alignment horizontal="center"/>
    </xf>
    <xf numFmtId="0" fontId="8" fillId="0" borderId="38" xfId="6" applyFont="1" applyBorder="1" applyAlignment="1">
      <alignment horizontal="left" vertical="center" wrapText="1"/>
    </xf>
    <xf numFmtId="0" fontId="8" fillId="0" borderId="21" xfId="6" applyFont="1" applyBorder="1" applyAlignment="1">
      <alignment horizontal="left" vertical="center" wrapText="1"/>
    </xf>
    <xf numFmtId="0" fontId="8" fillId="0" borderId="72" xfId="6" applyFont="1" applyBorder="1" applyAlignment="1">
      <alignment horizontal="left" vertical="center" wrapText="1"/>
    </xf>
    <xf numFmtId="0" fontId="39" fillId="19" borderId="36" xfId="6" applyFont="1" applyFill="1" applyBorder="1" applyAlignment="1">
      <alignment horizontal="center"/>
    </xf>
    <xf numFmtId="0" fontId="39" fillId="19" borderId="65" xfId="6" applyFont="1" applyFill="1" applyBorder="1" applyAlignment="1">
      <alignment horizontal="center"/>
    </xf>
    <xf numFmtId="0" fontId="50" fillId="19" borderId="36" xfId="6" applyFont="1" applyFill="1" applyBorder="1" applyAlignment="1">
      <alignment horizontal="center"/>
    </xf>
    <xf numFmtId="0" fontId="50" fillId="19" borderId="65" xfId="6" applyFont="1" applyFill="1" applyBorder="1" applyAlignment="1">
      <alignment horizontal="center"/>
    </xf>
    <xf numFmtId="0" fontId="8" fillId="0" borderId="37" xfId="0" applyFont="1" applyBorder="1" applyAlignment="1">
      <alignment horizontal="left" vertical="center"/>
    </xf>
    <xf numFmtId="0" fontId="8" fillId="0" borderId="40" xfId="0" applyFont="1" applyBorder="1" applyAlignment="1">
      <alignment horizontal="left" vertical="center"/>
    </xf>
    <xf numFmtId="0" fontId="8" fillId="0" borderId="38" xfId="0" applyFont="1" applyBorder="1" applyAlignment="1">
      <alignment horizontal="center" vertical="center" wrapText="1"/>
    </xf>
    <xf numFmtId="0" fontId="25" fillId="0" borderId="67" xfId="0" applyFont="1" applyBorder="1" applyAlignment="1">
      <alignment horizontal="center"/>
    </xf>
    <xf numFmtId="0" fontId="25" fillId="0" borderId="68" xfId="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0" xfId="0" applyFont="1" applyAlignment="1">
      <alignment horizontal="center"/>
    </xf>
    <xf numFmtId="0" fontId="25" fillId="0" borderId="71" xfId="0" applyFont="1" applyBorder="1" applyAlignment="1">
      <alignment horizontal="center"/>
    </xf>
    <xf numFmtId="0" fontId="56" fillId="0" borderId="38" xfId="3" applyFont="1" applyBorder="1" applyAlignment="1">
      <alignment horizontal="center" vertical="center" wrapText="1"/>
    </xf>
    <xf numFmtId="0" fontId="25" fillId="0" borderId="38" xfId="0" applyFont="1" applyBorder="1" applyAlignment="1">
      <alignment horizontal="center" vertical="center"/>
    </xf>
    <xf numFmtId="0" fontId="25" fillId="0" borderId="21" xfId="0" applyFont="1" applyBorder="1" applyAlignment="1">
      <alignment horizontal="center" vertical="center"/>
    </xf>
    <xf numFmtId="0" fontId="25" fillId="0" borderId="72" xfId="0" applyFont="1" applyBorder="1" applyAlignment="1">
      <alignment horizontal="center" vertical="center"/>
    </xf>
    <xf numFmtId="0" fontId="5" fillId="13" borderId="37" xfId="3" applyFont="1" applyFill="1" applyBorder="1" applyAlignment="1">
      <alignment horizontal="center" vertical="center" wrapText="1"/>
    </xf>
    <xf numFmtId="0" fontId="5" fillId="3" borderId="37" xfId="3" applyFont="1" applyFill="1" applyBorder="1" applyAlignment="1">
      <alignment horizontal="center" vertical="center" wrapText="1"/>
    </xf>
    <xf numFmtId="0" fontId="45" fillId="0" borderId="40" xfId="0" applyFont="1" applyBorder="1" applyAlignment="1">
      <alignment horizontal="center" vertical="center"/>
    </xf>
    <xf numFmtId="0" fontId="45" fillId="0" borderId="59" xfId="0" applyFont="1" applyBorder="1" applyAlignment="1">
      <alignment horizontal="center" vertical="center"/>
    </xf>
    <xf numFmtId="0" fontId="45" fillId="0" borderId="73" xfId="0" applyFont="1" applyBorder="1" applyAlignment="1">
      <alignment horizontal="center" vertical="center"/>
    </xf>
    <xf numFmtId="0" fontId="45" fillId="0" borderId="40" xfId="0" applyFont="1" applyBorder="1" applyAlignment="1">
      <alignment horizontal="justify" vertical="center" wrapText="1"/>
    </xf>
    <xf numFmtId="0" fontId="45" fillId="0" borderId="59" xfId="0" applyFont="1" applyBorder="1" applyAlignment="1">
      <alignment horizontal="justify" vertical="center" wrapText="1"/>
    </xf>
    <xf numFmtId="0" fontId="45" fillId="0" borderId="73" xfId="0" applyFont="1" applyBorder="1" applyAlignment="1">
      <alignment horizontal="justify" vertical="center" wrapText="1"/>
    </xf>
    <xf numFmtId="0" fontId="45" fillId="0" borderId="40" xfId="0" applyFont="1" applyBorder="1" applyAlignment="1">
      <alignment horizontal="justify" vertical="center"/>
    </xf>
    <xf numFmtId="0" fontId="45" fillId="0" borderId="73" xfId="0" applyFont="1" applyBorder="1" applyAlignment="1">
      <alignment horizontal="justify" vertical="center"/>
    </xf>
    <xf numFmtId="0" fontId="45" fillId="0" borderId="46" xfId="0" applyFont="1" applyBorder="1" applyAlignment="1">
      <alignment horizontal="center" vertical="center"/>
    </xf>
    <xf numFmtId="0" fontId="45" fillId="0" borderId="40" xfId="0" applyFont="1" applyBorder="1" applyAlignment="1">
      <alignment horizontal="center" vertical="center" wrapText="1"/>
    </xf>
    <xf numFmtId="0" fontId="45" fillId="0" borderId="46" xfId="0" applyFont="1" applyBorder="1" applyAlignment="1">
      <alignment horizontal="center" vertical="center" wrapText="1"/>
    </xf>
    <xf numFmtId="0" fontId="47" fillId="0" borderId="40" xfId="0" applyFont="1" applyBorder="1" applyAlignment="1">
      <alignment horizontal="center" vertical="center"/>
    </xf>
    <xf numFmtId="0" fontId="47" fillId="0" borderId="46" xfId="0" applyFont="1" applyBorder="1" applyAlignment="1">
      <alignment horizontal="center" vertical="center"/>
    </xf>
    <xf numFmtId="0" fontId="45" fillId="0" borderId="73" xfId="0" applyFont="1" applyBorder="1" applyAlignment="1">
      <alignment horizontal="center" vertical="center" wrapText="1"/>
    </xf>
    <xf numFmtId="0" fontId="25" fillId="0" borderId="40" xfId="0" applyFont="1" applyBorder="1" applyAlignment="1">
      <alignment horizontal="center" vertical="center"/>
    </xf>
    <xf numFmtId="0" fontId="25" fillId="0" borderId="46" xfId="0" applyFont="1" applyBorder="1" applyAlignment="1">
      <alignment horizontal="center" vertical="center"/>
    </xf>
    <xf numFmtId="0" fontId="45" fillId="0" borderId="37" xfId="0" applyFont="1" applyBorder="1" applyAlignment="1">
      <alignment horizontal="center" vertical="center" wrapText="1"/>
    </xf>
    <xf numFmtId="0" fontId="45" fillId="0" borderId="37" xfId="0" applyFont="1" applyBorder="1" applyAlignment="1">
      <alignment horizontal="center" vertical="center"/>
    </xf>
    <xf numFmtId="0" fontId="25" fillId="0" borderId="73" xfId="0" applyFont="1" applyBorder="1" applyAlignment="1">
      <alignment horizontal="center" vertical="center"/>
    </xf>
    <xf numFmtId="0" fontId="46" fillId="19" borderId="37" xfId="0" applyFont="1" applyFill="1" applyBorder="1" applyAlignment="1">
      <alignment horizontal="center"/>
    </xf>
    <xf numFmtId="0" fontId="45" fillId="0" borderId="38" xfId="0" applyFont="1" applyBorder="1" applyAlignment="1">
      <alignment horizontal="left" vertical="center" wrapText="1"/>
    </xf>
    <xf numFmtId="0" fontId="45" fillId="0" borderId="21" xfId="0" applyFont="1" applyBorder="1" applyAlignment="1">
      <alignment horizontal="left" vertical="center" wrapText="1"/>
    </xf>
    <xf numFmtId="0" fontId="45" fillId="0" borderId="72" xfId="0" applyFont="1" applyBorder="1" applyAlignment="1">
      <alignment horizontal="left" vertical="center" wrapText="1"/>
    </xf>
    <xf numFmtId="0" fontId="47" fillId="0" borderId="73" xfId="0" applyFont="1" applyBorder="1" applyAlignment="1">
      <alignment horizontal="center" vertical="center"/>
    </xf>
    <xf numFmtId="0" fontId="25" fillId="0" borderId="37" xfId="0" applyFont="1" applyBorder="1" applyAlignment="1">
      <alignment horizontal="center" vertical="center"/>
    </xf>
    <xf numFmtId="0" fontId="8" fillId="0" borderId="67" xfId="0" applyFont="1" applyBorder="1" applyAlignment="1">
      <alignment horizontal="center"/>
    </xf>
    <xf numFmtId="0" fontId="8" fillId="0" borderId="68" xfId="0" applyFont="1" applyBorder="1" applyAlignment="1">
      <alignment horizontal="center"/>
    </xf>
    <xf numFmtId="0" fontId="8" fillId="0" borderId="69" xfId="0" applyFont="1" applyBorder="1" applyAlignment="1">
      <alignment horizontal="center"/>
    </xf>
    <xf numFmtId="0" fontId="8" fillId="0" borderId="70" xfId="0" applyFont="1" applyBorder="1" applyAlignment="1">
      <alignment horizontal="center"/>
    </xf>
    <xf numFmtId="0" fontId="8" fillId="0" borderId="0" xfId="0" applyFont="1" applyAlignment="1">
      <alignment horizontal="center"/>
    </xf>
    <xf numFmtId="0" fontId="8" fillId="0" borderId="71" xfId="0" applyFont="1" applyBorder="1" applyAlignment="1">
      <alignment horizontal="center"/>
    </xf>
    <xf numFmtId="0" fontId="17" fillId="0" borderId="21" xfId="3" applyFont="1" applyBorder="1" applyAlignment="1">
      <alignment horizontal="center" vertical="center" wrapText="1"/>
    </xf>
    <xf numFmtId="0" fontId="20" fillId="0" borderId="38" xfId="0" applyFont="1" applyBorder="1" applyAlignment="1">
      <alignment horizontal="center" vertical="center"/>
    </xf>
    <xf numFmtId="0" fontId="20" fillId="0" borderId="21" xfId="0" applyFont="1" applyBorder="1" applyAlignment="1">
      <alignment horizontal="center" vertical="center"/>
    </xf>
    <xf numFmtId="0" fontId="20" fillId="0" borderId="72" xfId="0" applyFont="1" applyBorder="1" applyAlignment="1">
      <alignment horizontal="center" vertical="center"/>
    </xf>
    <xf numFmtId="0" fontId="8" fillId="0" borderId="35" xfId="0" applyFont="1" applyBorder="1" applyAlignment="1">
      <alignment horizontal="center" vertical="center"/>
    </xf>
    <xf numFmtId="0" fontId="8" fillId="0" borderId="63" xfId="0" applyFont="1" applyBorder="1" applyAlignment="1">
      <alignment horizontal="center" vertical="center"/>
    </xf>
    <xf numFmtId="0" fontId="8" fillId="0" borderId="77" xfId="0" applyFont="1" applyBorder="1" applyAlignment="1">
      <alignment horizontal="center" vertical="center"/>
    </xf>
    <xf numFmtId="0" fontId="21" fillId="0" borderId="38" xfId="3" applyFont="1" applyBorder="1" applyAlignment="1">
      <alignment horizontal="center" vertical="center" wrapText="1"/>
    </xf>
    <xf numFmtId="0" fontId="17" fillId="2" borderId="38"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72" xfId="0" applyFont="1" applyFill="1" applyBorder="1" applyAlignment="1">
      <alignment horizontal="center" vertical="center"/>
    </xf>
    <xf numFmtId="0" fontId="40" fillId="3" borderId="37" xfId="3" applyFont="1" applyFill="1" applyBorder="1" applyAlignment="1">
      <alignment horizontal="center" vertical="center" wrapText="1"/>
    </xf>
    <xf numFmtId="0" fontId="40" fillId="13" borderId="37" xfId="3" applyFont="1" applyFill="1" applyBorder="1" applyAlignment="1">
      <alignment horizontal="center" vertical="center" wrapText="1"/>
    </xf>
    <xf numFmtId="9" fontId="8" fillId="0" borderId="40" xfId="0" applyNumberFormat="1" applyFont="1" applyBorder="1" applyAlignment="1">
      <alignment horizontal="center" vertical="center"/>
    </xf>
    <xf numFmtId="9" fontId="8" fillId="0" borderId="73" xfId="0" applyNumberFormat="1" applyFont="1" applyBorder="1" applyAlignment="1">
      <alignment horizontal="center" vertical="center"/>
    </xf>
    <xf numFmtId="0" fontId="10" fillId="0" borderId="40" xfId="0" applyFont="1" applyBorder="1" applyAlignment="1">
      <alignment horizontal="justify" vertical="top" wrapText="1"/>
    </xf>
    <xf numFmtId="0" fontId="10" fillId="0" borderId="73" xfId="0" applyFont="1" applyBorder="1" applyAlignment="1">
      <alignment horizontal="justify" vertical="top" wrapText="1"/>
    </xf>
    <xf numFmtId="0" fontId="15" fillId="18" borderId="18" xfId="0" applyFont="1" applyFill="1" applyBorder="1" applyAlignment="1">
      <alignment horizontal="center" vertical="center" wrapText="1"/>
    </xf>
    <xf numFmtId="0" fontId="15" fillId="18" borderId="19" xfId="0" applyFont="1" applyFill="1" applyBorder="1" applyAlignment="1">
      <alignment horizontal="center" vertical="center" wrapText="1"/>
    </xf>
    <xf numFmtId="0" fontId="15" fillId="18" borderId="20" xfId="0" applyFont="1" applyFill="1" applyBorder="1" applyAlignment="1">
      <alignment horizontal="center" vertical="center" wrapText="1"/>
    </xf>
    <xf numFmtId="165" fontId="10" fillId="0" borderId="40" xfId="0" applyNumberFormat="1" applyFont="1" applyBorder="1" applyAlignment="1">
      <alignment horizontal="center" vertical="center"/>
    </xf>
    <xf numFmtId="165" fontId="10" fillId="2" borderId="40" xfId="0" applyNumberFormat="1" applyFont="1" applyFill="1" applyBorder="1" applyAlignment="1">
      <alignment horizontal="center" vertical="center" wrapText="1"/>
    </xf>
    <xf numFmtId="165" fontId="10" fillId="2" borderId="73" xfId="0" applyNumberFormat="1" applyFont="1" applyFill="1" applyBorder="1" applyAlignment="1">
      <alignment horizontal="center" vertical="center" wrapText="1"/>
    </xf>
    <xf numFmtId="0" fontId="10" fillId="2" borderId="40" xfId="0" applyFont="1" applyFill="1" applyBorder="1" applyAlignment="1">
      <alignment horizontal="justify" vertical="center" wrapText="1"/>
    </xf>
    <xf numFmtId="0" fontId="10" fillId="2" borderId="73" xfId="0" applyFont="1" applyFill="1" applyBorder="1" applyAlignment="1">
      <alignment horizontal="justify" vertical="center" wrapText="1"/>
    </xf>
    <xf numFmtId="0" fontId="10" fillId="2" borderId="40" xfId="0" applyFont="1" applyFill="1" applyBorder="1" applyAlignment="1">
      <alignment horizontal="justify" vertical="top" wrapText="1"/>
    </xf>
    <xf numFmtId="0" fontId="10" fillId="2" borderId="73" xfId="0" applyFont="1" applyFill="1" applyBorder="1" applyAlignment="1">
      <alignment horizontal="justify" vertical="top" wrapText="1"/>
    </xf>
    <xf numFmtId="0" fontId="0" fillId="21" borderId="38" xfId="0" applyFill="1" applyBorder="1" applyAlignment="1">
      <alignment horizontal="center" vertical="center" wrapText="1"/>
    </xf>
    <xf numFmtId="0" fontId="0" fillId="21" borderId="21" xfId="0" applyFill="1" applyBorder="1" applyAlignment="1">
      <alignment horizontal="center" vertical="center" wrapText="1"/>
    </xf>
    <xf numFmtId="0" fontId="0" fillId="21" borderId="72" xfId="0" applyFill="1" applyBorder="1" applyAlignment="1">
      <alignment horizontal="center" vertical="center" wrapText="1"/>
    </xf>
    <xf numFmtId="0" fontId="23" fillId="3" borderId="18" xfId="3" applyFont="1" applyFill="1" applyBorder="1" applyAlignment="1">
      <alignment horizontal="left" vertical="center" wrapText="1"/>
    </xf>
    <xf numFmtId="0" fontId="23" fillId="3" borderId="19" xfId="3" applyFont="1" applyFill="1" applyBorder="1" applyAlignment="1">
      <alignment horizontal="left" vertical="center" wrapText="1"/>
    </xf>
    <xf numFmtId="0" fontId="23" fillId="3" borderId="4"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8" fillId="11" borderId="19" xfId="0" applyFont="1" applyFill="1" applyBorder="1" applyAlignment="1">
      <alignment horizontal="center" vertical="center" wrapText="1"/>
    </xf>
    <xf numFmtId="0" fontId="0" fillId="18" borderId="18" xfId="0" applyFill="1" applyBorder="1" applyAlignment="1">
      <alignment horizontal="center" vertical="center" wrapText="1"/>
    </xf>
    <xf numFmtId="0" fontId="0" fillId="18" borderId="19" xfId="0" applyFill="1" applyBorder="1" applyAlignment="1">
      <alignment horizontal="center" vertical="center" wrapText="1"/>
    </xf>
    <xf numFmtId="0" fontId="0" fillId="18" borderId="20" xfId="0" applyFill="1" applyBorder="1" applyAlignment="1">
      <alignment horizontal="center" vertical="center" wrapText="1"/>
    </xf>
    <xf numFmtId="0" fontId="17" fillId="0" borderId="37" xfId="0" applyFont="1" applyBorder="1" applyAlignment="1">
      <alignment horizontal="center" vertical="center"/>
    </xf>
    <xf numFmtId="0" fontId="23" fillId="3" borderId="73" xfId="3" applyFont="1" applyFill="1" applyBorder="1" applyAlignment="1">
      <alignment horizontal="center" vertical="center" wrapText="1"/>
    </xf>
    <xf numFmtId="0" fontId="23" fillId="13" borderId="21" xfId="3" applyFont="1" applyFill="1" applyBorder="1" applyAlignment="1">
      <alignment horizontal="center" vertical="center" wrapText="1"/>
    </xf>
    <xf numFmtId="0" fontId="23" fillId="13" borderId="72" xfId="3" applyFont="1" applyFill="1" applyBorder="1" applyAlignment="1">
      <alignment horizontal="center" vertical="center" wrapText="1"/>
    </xf>
    <xf numFmtId="0" fontId="67" fillId="3" borderId="24" xfId="0" applyFont="1" applyFill="1" applyBorder="1" applyAlignment="1">
      <alignment horizontal="left" vertical="center"/>
    </xf>
    <xf numFmtId="0" fontId="67" fillId="3" borderId="25" xfId="0" applyFont="1" applyFill="1" applyBorder="1" applyAlignment="1">
      <alignment horizontal="left" vertical="center"/>
    </xf>
    <xf numFmtId="0" fontId="67" fillId="3" borderId="82" xfId="0" applyFont="1" applyFill="1" applyBorder="1" applyAlignment="1">
      <alignment horizontal="left"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10" fillId="14" borderId="50" xfId="0" applyFont="1" applyFill="1" applyBorder="1" applyAlignment="1">
      <alignment horizontal="center" vertical="center" wrapText="1"/>
    </xf>
    <xf numFmtId="0" fontId="10" fillId="14" borderId="59" xfId="0" applyFont="1" applyFill="1" applyBorder="1" applyAlignment="1">
      <alignment horizontal="center" vertical="center" wrapText="1"/>
    </xf>
    <xf numFmtId="0" fontId="10" fillId="14" borderId="73" xfId="0" applyFont="1" applyFill="1" applyBorder="1" applyAlignment="1">
      <alignment horizontal="center" vertical="center" wrapText="1"/>
    </xf>
    <xf numFmtId="0" fontId="8" fillId="0" borderId="50" xfId="0" applyFont="1" applyBorder="1" applyAlignment="1">
      <alignment horizontal="left" vertical="top" wrapText="1"/>
    </xf>
    <xf numFmtId="0" fontId="8" fillId="0" borderId="59" xfId="0" applyFont="1" applyBorder="1" applyAlignment="1">
      <alignment horizontal="left" vertical="top" wrapText="1"/>
    </xf>
    <xf numFmtId="0" fontId="8" fillId="0" borderId="46" xfId="0" applyFont="1" applyBorder="1" applyAlignment="1">
      <alignment horizontal="left" vertical="top" wrapText="1"/>
    </xf>
    <xf numFmtId="0" fontId="8" fillId="18" borderId="24" xfId="0" applyFont="1" applyFill="1" applyBorder="1" applyAlignment="1">
      <alignment horizontal="center" vertical="center" wrapText="1"/>
    </xf>
    <xf numFmtId="0" fontId="8" fillId="18" borderId="25" xfId="0" applyFont="1" applyFill="1" applyBorder="1" applyAlignment="1">
      <alignment horizontal="center" vertical="center" wrapText="1"/>
    </xf>
    <xf numFmtId="0" fontId="8" fillId="18" borderId="52" xfId="0" applyFont="1" applyFill="1" applyBorder="1" applyAlignment="1">
      <alignment horizontal="center" vertical="center" wrapText="1"/>
    </xf>
    <xf numFmtId="0" fontId="8" fillId="0" borderId="59" xfId="0" applyFont="1" applyBorder="1" applyAlignment="1">
      <alignment horizontal="justify" vertical="center"/>
    </xf>
    <xf numFmtId="0" fontId="8" fillId="0" borderId="73" xfId="0" applyFont="1" applyBorder="1" applyAlignment="1">
      <alignment horizontal="justify" vertical="center"/>
    </xf>
    <xf numFmtId="0" fontId="8" fillId="14" borderId="59" xfId="0" applyFont="1" applyFill="1" applyBorder="1" applyAlignment="1">
      <alignment horizontal="center" vertical="center"/>
    </xf>
    <xf numFmtId="15" fontId="8" fillId="0" borderId="50" xfId="0" applyNumberFormat="1" applyFont="1" applyBorder="1" applyAlignment="1">
      <alignment horizontal="center" vertical="center"/>
    </xf>
    <xf numFmtId="15" fontId="8" fillId="0" borderId="59" xfId="0" applyNumberFormat="1" applyFont="1" applyBorder="1" applyAlignment="1">
      <alignment horizontal="center" vertical="center"/>
    </xf>
    <xf numFmtId="15" fontId="8" fillId="0" borderId="73" xfId="0" applyNumberFormat="1" applyFont="1" applyBorder="1" applyAlignment="1">
      <alignment horizontal="center" vertical="center"/>
    </xf>
    <xf numFmtId="165" fontId="10" fillId="0" borderId="50" xfId="0" applyNumberFormat="1" applyFont="1" applyBorder="1" applyAlignment="1">
      <alignment horizontal="center" vertical="center" wrapText="1"/>
    </xf>
    <xf numFmtId="165" fontId="10" fillId="0" borderId="59" xfId="0" applyNumberFormat="1" applyFont="1" applyBorder="1" applyAlignment="1">
      <alignment horizontal="center" vertical="center" wrapText="1"/>
    </xf>
    <xf numFmtId="165" fontId="10" fillId="0" borderId="73" xfId="0" applyNumberFormat="1" applyFont="1" applyBorder="1" applyAlignment="1">
      <alignment horizontal="center" vertical="center" wrapText="1"/>
    </xf>
    <xf numFmtId="9" fontId="10" fillId="0" borderId="50" xfId="2" applyFont="1" applyFill="1" applyBorder="1" applyAlignment="1">
      <alignment horizontal="center" vertical="center"/>
    </xf>
    <xf numFmtId="9" fontId="10" fillId="0" borderId="59" xfId="2" applyFont="1" applyFill="1" applyBorder="1" applyAlignment="1">
      <alignment horizontal="center" vertical="center"/>
    </xf>
    <xf numFmtId="9" fontId="10" fillId="0" borderId="73" xfId="2" applyFont="1" applyFill="1" applyBorder="1" applyAlignment="1">
      <alignment horizontal="center" vertical="center"/>
    </xf>
    <xf numFmtId="0" fontId="8" fillId="18" borderId="26" xfId="0" applyFont="1" applyFill="1" applyBorder="1" applyAlignment="1">
      <alignment horizontal="center" vertical="center" wrapText="1"/>
    </xf>
    <xf numFmtId="0" fontId="10" fillId="0" borderId="59" xfId="0" applyFont="1" applyBorder="1" applyAlignment="1">
      <alignment horizontal="left" vertical="center" wrapText="1"/>
    </xf>
    <xf numFmtId="0" fontId="8" fillId="0" borderId="40" xfId="0" applyFont="1" applyBorder="1" applyAlignment="1">
      <alignment horizontal="justify" vertical="center"/>
    </xf>
    <xf numFmtId="0" fontId="8" fillId="21" borderId="24" xfId="0" applyFont="1" applyFill="1" applyBorder="1" applyAlignment="1">
      <alignment horizontal="center" vertical="center" wrapText="1"/>
    </xf>
    <xf numFmtId="0" fontId="8" fillId="21" borderId="25" xfId="0" applyFont="1" applyFill="1" applyBorder="1" applyAlignment="1">
      <alignment horizontal="center" vertical="center" wrapText="1"/>
    </xf>
    <xf numFmtId="0" fontId="8" fillId="21" borderId="26" xfId="0" applyFont="1" applyFill="1" applyBorder="1" applyAlignment="1">
      <alignment horizontal="center" vertical="center" wrapText="1"/>
    </xf>
    <xf numFmtId="0" fontId="67" fillId="3" borderId="45" xfId="0" applyFont="1" applyFill="1" applyBorder="1" applyAlignment="1">
      <alignment horizontal="left" vertical="center"/>
    </xf>
    <xf numFmtId="0" fontId="67" fillId="3" borderId="46" xfId="0" applyFont="1" applyFill="1" applyBorder="1" applyAlignment="1">
      <alignment horizontal="left" vertical="center"/>
    </xf>
    <xf numFmtId="0" fontId="67" fillId="3" borderId="52" xfId="0" applyFont="1" applyFill="1" applyBorder="1" applyAlignment="1">
      <alignment horizontal="left" vertical="center"/>
    </xf>
    <xf numFmtId="0" fontId="23" fillId="3" borderId="59" xfId="3" applyFont="1" applyFill="1" applyBorder="1" applyAlignment="1">
      <alignment horizontal="center" vertical="center" wrapText="1"/>
    </xf>
    <xf numFmtId="0" fontId="23" fillId="13" borderId="75" xfId="3" applyFont="1" applyFill="1" applyBorder="1" applyAlignment="1">
      <alignment horizontal="center" vertical="center" wrapText="1"/>
    </xf>
    <xf numFmtId="0" fontId="23" fillId="13" borderId="15" xfId="3" applyFont="1" applyFill="1" applyBorder="1" applyAlignment="1">
      <alignment horizontal="center" vertical="center" wrapText="1"/>
    </xf>
    <xf numFmtId="0" fontId="23" fillId="13" borderId="83" xfId="3" applyFont="1" applyFill="1" applyBorder="1" applyAlignment="1">
      <alignment horizontal="center" vertical="center" wrapText="1"/>
    </xf>
    <xf numFmtId="0" fontId="10" fillId="0" borderId="40" xfId="0" applyFont="1" applyBorder="1" applyAlignment="1">
      <alignment horizontal="center" vertical="center"/>
    </xf>
    <xf numFmtId="0" fontId="10" fillId="0" borderId="59" xfId="0" applyFont="1" applyBorder="1" applyAlignment="1">
      <alignment horizontal="center" vertical="center"/>
    </xf>
    <xf numFmtId="0" fontId="10" fillId="0" borderId="46" xfId="0" applyFont="1" applyBorder="1" applyAlignment="1">
      <alignment horizontal="center" vertical="center"/>
    </xf>
    <xf numFmtId="0" fontId="10" fillId="18" borderId="24" xfId="0" applyFont="1" applyFill="1" applyBorder="1" applyAlignment="1">
      <alignment horizontal="center" vertical="center"/>
    </xf>
    <xf numFmtId="0" fontId="10" fillId="18" borderId="25" xfId="0" applyFont="1" applyFill="1" applyBorder="1" applyAlignment="1">
      <alignment horizontal="center" vertical="center"/>
    </xf>
    <xf numFmtId="0" fontId="10" fillId="18" borderId="26" xfId="0" applyFont="1" applyFill="1" applyBorder="1" applyAlignment="1">
      <alignment horizontal="center" vertical="center"/>
    </xf>
    <xf numFmtId="0" fontId="10" fillId="0" borderId="73" xfId="0" applyFont="1" applyBorder="1" applyAlignment="1">
      <alignment horizontal="center" vertical="center"/>
    </xf>
    <xf numFmtId="15" fontId="8" fillId="0" borderId="40" xfId="0" applyNumberFormat="1" applyFont="1" applyBorder="1" applyAlignment="1">
      <alignment horizontal="center" vertical="center"/>
    </xf>
    <xf numFmtId="165" fontId="10" fillId="0" borderId="40" xfId="0" applyNumberFormat="1" applyFont="1" applyBorder="1" applyAlignment="1">
      <alignment horizontal="center" vertical="center" wrapText="1"/>
    </xf>
    <xf numFmtId="0" fontId="10" fillId="18" borderId="50" xfId="0" applyFont="1" applyFill="1" applyBorder="1" applyAlignment="1">
      <alignment horizontal="center" vertical="center"/>
    </xf>
    <xf numFmtId="0" fontId="10" fillId="18" borderId="82"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9" fontId="10" fillId="0" borderId="40" xfId="2" applyFont="1" applyFill="1" applyBorder="1" applyAlignment="1">
      <alignment horizontal="center" vertical="center" wrapText="1"/>
    </xf>
    <xf numFmtId="9" fontId="10" fillId="0" borderId="59" xfId="2" applyFont="1" applyFill="1" applyBorder="1" applyAlignment="1">
      <alignment horizontal="center" vertical="center" wrapText="1"/>
    </xf>
    <xf numFmtId="9" fontId="10" fillId="0" borderId="46" xfId="2" applyFont="1" applyFill="1" applyBorder="1" applyAlignment="1">
      <alignment horizontal="center" vertical="center" wrapText="1"/>
    </xf>
    <xf numFmtId="0" fontId="10" fillId="14" borderId="40" xfId="0" applyFont="1" applyFill="1" applyBorder="1" applyAlignment="1">
      <alignment horizontal="center" vertical="center" wrapText="1"/>
    </xf>
    <xf numFmtId="0" fontId="10" fillId="14" borderId="46" xfId="0" applyFont="1" applyFill="1" applyBorder="1" applyAlignment="1">
      <alignment horizontal="center" vertical="center" wrapText="1"/>
    </xf>
    <xf numFmtId="0" fontId="8" fillId="2" borderId="40" xfId="0" applyFont="1" applyFill="1" applyBorder="1" applyAlignment="1">
      <alignment horizontal="justify" vertical="top" wrapText="1"/>
    </xf>
    <xf numFmtId="0" fontId="8" fillId="2" borderId="59" xfId="0" applyFont="1" applyFill="1" applyBorder="1" applyAlignment="1">
      <alignment horizontal="justify" vertical="top" wrapText="1"/>
    </xf>
    <xf numFmtId="0" fontId="8" fillId="2" borderId="46" xfId="0" applyFont="1" applyFill="1" applyBorder="1" applyAlignment="1">
      <alignment horizontal="justify" vertical="top" wrapText="1"/>
    </xf>
    <xf numFmtId="15" fontId="8" fillId="0" borderId="40" xfId="0" applyNumberFormat="1" applyFont="1" applyBorder="1" applyAlignment="1">
      <alignment horizontal="center" vertical="center" wrapText="1"/>
    </xf>
    <xf numFmtId="15" fontId="8" fillId="0" borderId="59" xfId="0" applyNumberFormat="1" applyFont="1" applyBorder="1" applyAlignment="1">
      <alignment horizontal="center" vertical="center" wrapText="1"/>
    </xf>
    <xf numFmtId="15" fontId="8" fillId="0" borderId="46" xfId="0" applyNumberFormat="1" applyFont="1" applyBorder="1" applyAlignment="1">
      <alignment horizontal="center" vertical="center" wrapText="1"/>
    </xf>
    <xf numFmtId="165" fontId="10" fillId="0" borderId="46" xfId="0" applyNumberFormat="1" applyFont="1" applyBorder="1" applyAlignment="1">
      <alignment horizontal="center" vertical="center" wrapText="1"/>
    </xf>
    <xf numFmtId="0" fontId="10" fillId="2" borderId="59" xfId="0" applyFont="1" applyFill="1" applyBorder="1" applyAlignment="1">
      <alignment horizontal="justify" vertical="top" wrapText="1"/>
    </xf>
    <xf numFmtId="0" fontId="10" fillId="2" borderId="46" xfId="0" applyFont="1" applyFill="1" applyBorder="1" applyAlignment="1">
      <alignment horizontal="justify" vertical="top" wrapText="1"/>
    </xf>
    <xf numFmtId="0" fontId="10" fillId="0" borderId="37" xfId="0" applyFont="1" applyBorder="1" applyAlignment="1">
      <alignment horizontal="center" vertical="center"/>
    </xf>
    <xf numFmtId="17" fontId="8" fillId="0" borderId="59" xfId="0" applyNumberFormat="1" applyFont="1" applyBorder="1" applyAlignment="1">
      <alignment horizontal="center" vertical="center"/>
    </xf>
    <xf numFmtId="17" fontId="8" fillId="0" borderId="73" xfId="0" applyNumberFormat="1" applyFont="1" applyBorder="1" applyAlignment="1">
      <alignment horizontal="center" vertical="center"/>
    </xf>
    <xf numFmtId="0" fontId="8" fillId="14" borderId="73" xfId="0" applyFont="1" applyFill="1" applyBorder="1" applyAlignment="1">
      <alignment horizontal="center" vertical="center"/>
    </xf>
    <xf numFmtId="0" fontId="8" fillId="14" borderId="37" xfId="0" applyFont="1" applyFill="1" applyBorder="1" applyAlignment="1">
      <alignment horizontal="center" vertical="center"/>
    </xf>
    <xf numFmtId="0" fontId="10" fillId="21" borderId="37" xfId="0" applyFont="1" applyFill="1" applyBorder="1" applyAlignment="1">
      <alignment horizontal="center" vertical="center"/>
    </xf>
    <xf numFmtId="17" fontId="8" fillId="0" borderId="59" xfId="0" applyNumberFormat="1" applyFont="1" applyBorder="1" applyAlignment="1">
      <alignment horizontal="center" vertical="center" wrapText="1"/>
    </xf>
    <xf numFmtId="17" fontId="8" fillId="0" borderId="73" xfId="0" applyNumberFormat="1" applyFont="1" applyBorder="1" applyAlignment="1">
      <alignment horizontal="center" vertical="center" wrapText="1"/>
    </xf>
    <xf numFmtId="14" fontId="10" fillId="0" borderId="59" xfId="0" applyNumberFormat="1" applyFont="1" applyBorder="1" applyAlignment="1">
      <alignment horizontal="center" vertical="center" wrapText="1"/>
    </xf>
    <xf numFmtId="14" fontId="10" fillId="0" borderId="73" xfId="0" applyNumberFormat="1" applyFont="1" applyBorder="1" applyAlignment="1">
      <alignment horizontal="center" vertical="center"/>
    </xf>
    <xf numFmtId="0" fontId="10" fillId="18" borderId="49" xfId="0" applyFont="1" applyFill="1" applyBorder="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0" fillId="0" borderId="59" xfId="0" applyBorder="1" applyAlignment="1">
      <alignment horizontal="center" vertical="center"/>
    </xf>
    <xf numFmtId="14" fontId="0" fillId="0" borderId="37" xfId="0" applyNumberFormat="1" applyBorder="1" applyAlignment="1">
      <alignment horizontal="center" vertical="center"/>
    </xf>
    <xf numFmtId="0" fontId="29" fillId="19" borderId="15" xfId="0" applyFont="1" applyFill="1" applyBorder="1" applyAlignment="1">
      <alignment horizontal="center"/>
    </xf>
    <xf numFmtId="0" fontId="0" fillId="0" borderId="73" xfId="0" applyBorder="1" applyAlignment="1">
      <alignment horizontal="center" vertical="center"/>
    </xf>
    <xf numFmtId="0" fontId="44" fillId="3" borderId="18" xfId="3" applyFont="1" applyFill="1" applyBorder="1" applyAlignment="1">
      <alignment horizontal="left" vertical="center" wrapText="1"/>
    </xf>
    <xf numFmtId="0" fontId="44" fillId="3" borderId="19" xfId="3" applyFont="1" applyFill="1" applyBorder="1" applyAlignment="1">
      <alignment horizontal="left" vertical="center" wrapText="1"/>
    </xf>
    <xf numFmtId="0" fontId="44" fillId="3" borderId="20" xfId="3" applyFont="1" applyFill="1" applyBorder="1" applyAlignment="1">
      <alignment horizontal="left" vertical="center" wrapText="1"/>
    </xf>
    <xf numFmtId="0" fontId="39" fillId="19" borderId="15" xfId="0" applyFont="1" applyFill="1" applyBorder="1" applyAlignment="1">
      <alignment horizontal="center" vertical="center"/>
    </xf>
    <xf numFmtId="0" fontId="10" fillId="0" borderId="40" xfId="0" applyFont="1" applyBorder="1" applyAlignment="1">
      <alignment horizontal="justify" vertical="center" wrapText="1"/>
    </xf>
    <xf numFmtId="0" fontId="23" fillId="0" borderId="40" xfId="0" applyFont="1" applyBorder="1" applyAlignment="1">
      <alignment horizontal="justify" vertical="center" wrapText="1"/>
    </xf>
    <xf numFmtId="0" fontId="23" fillId="0" borderId="73" xfId="0" applyFont="1" applyBorder="1" applyAlignment="1">
      <alignment horizontal="justify" vertical="center" wrapText="1"/>
    </xf>
    <xf numFmtId="0" fontId="10" fillId="0" borderId="73" xfId="0" applyFont="1" applyBorder="1" applyAlignment="1">
      <alignment horizontal="justify" vertical="center" wrapText="1"/>
    </xf>
    <xf numFmtId="0" fontId="8" fillId="3" borderId="40" xfId="0" applyFont="1" applyFill="1" applyBorder="1" applyAlignment="1">
      <alignment horizontal="center" vertical="center"/>
    </xf>
    <xf numFmtId="0" fontId="8" fillId="3" borderId="59" xfId="0" applyFont="1" applyFill="1" applyBorder="1" applyAlignment="1">
      <alignment horizontal="center" vertical="center"/>
    </xf>
    <xf numFmtId="9" fontId="10" fillId="0" borderId="40" xfId="2" applyFont="1" applyFill="1" applyBorder="1" applyAlignment="1">
      <alignment horizontal="center" vertical="center"/>
    </xf>
    <xf numFmtId="0" fontId="10" fillId="7" borderId="40" xfId="0" applyFont="1" applyFill="1" applyBorder="1" applyAlignment="1">
      <alignment horizontal="center" vertical="center" wrapText="1"/>
    </xf>
    <xf numFmtId="0" fontId="10" fillId="7" borderId="73" xfId="0" applyFont="1" applyFill="1" applyBorder="1" applyAlignment="1">
      <alignment horizontal="center" vertical="center" wrapText="1"/>
    </xf>
    <xf numFmtId="0" fontId="30" fillId="0" borderId="73" xfId="0" applyFont="1" applyBorder="1" applyAlignment="1">
      <alignment horizontal="justify" vertical="center" wrapText="1"/>
    </xf>
    <xf numFmtId="14" fontId="8" fillId="0" borderId="37" xfId="0" applyNumberFormat="1" applyFont="1" applyBorder="1" applyAlignment="1">
      <alignment horizontal="center" vertical="center" wrapText="1"/>
    </xf>
    <xf numFmtId="0" fontId="10" fillId="0" borderId="37" xfId="0" applyFont="1" applyBorder="1" applyAlignment="1">
      <alignment horizontal="justify" vertical="center"/>
    </xf>
    <xf numFmtId="0" fontId="8" fillId="3" borderId="73" xfId="0" applyFont="1" applyFill="1" applyBorder="1" applyAlignment="1">
      <alignment horizontal="center" vertical="center"/>
    </xf>
    <xf numFmtId="0" fontId="10" fillId="0" borderId="37" xfId="0" applyFont="1" applyBorder="1" applyAlignment="1">
      <alignment horizontal="justify" vertical="center" wrapText="1"/>
    </xf>
    <xf numFmtId="0" fontId="10" fillId="0" borderId="41" xfId="0" applyFont="1" applyBorder="1" applyAlignment="1">
      <alignment horizontal="justify" vertical="center" wrapText="1"/>
    </xf>
    <xf numFmtId="0" fontId="23" fillId="0" borderId="8"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75" xfId="0" applyFont="1" applyBorder="1" applyAlignment="1">
      <alignment horizontal="justify" vertical="center" wrapText="1"/>
    </xf>
    <xf numFmtId="0" fontId="8" fillId="18" borderId="37" xfId="0" applyFont="1" applyFill="1" applyBorder="1" applyAlignment="1">
      <alignment horizontal="center" vertical="center" wrapText="1"/>
    </xf>
    <xf numFmtId="0" fontId="8" fillId="18" borderId="46" xfId="0" applyFont="1" applyFill="1" applyBorder="1" applyAlignment="1">
      <alignment horizontal="center" vertical="center" wrapText="1"/>
    </xf>
    <xf numFmtId="14" fontId="10" fillId="0" borderId="40" xfId="0" applyNumberFormat="1" applyFont="1" applyBorder="1" applyAlignment="1">
      <alignment horizontal="center" vertical="center" wrapText="1"/>
    </xf>
    <xf numFmtId="14" fontId="10" fillId="0" borderId="73" xfId="0" applyNumberFormat="1" applyFont="1" applyBorder="1" applyAlignment="1">
      <alignment horizontal="center" vertical="center" wrapText="1"/>
    </xf>
    <xf numFmtId="0" fontId="10" fillId="0" borderId="73" xfId="0" applyFont="1" applyBorder="1" applyAlignment="1">
      <alignment horizontal="left" vertical="center" wrapText="1"/>
    </xf>
    <xf numFmtId="9" fontId="10" fillId="0" borderId="40" xfId="0" applyNumberFormat="1" applyFont="1" applyBorder="1" applyAlignment="1">
      <alignment horizontal="center" vertical="center"/>
    </xf>
    <xf numFmtId="9" fontId="10" fillId="0" borderId="73" xfId="0" applyNumberFormat="1" applyFont="1" applyBorder="1" applyAlignment="1">
      <alignment horizontal="center" vertical="center"/>
    </xf>
    <xf numFmtId="0" fontId="27" fillId="0" borderId="37" xfId="0" applyFont="1" applyBorder="1" applyAlignment="1">
      <alignment horizontal="justify" vertical="center" wrapText="1"/>
    </xf>
    <xf numFmtId="0" fontId="27" fillId="0" borderId="40" xfId="0" applyFont="1" applyBorder="1" applyAlignment="1">
      <alignment horizontal="justify" vertical="center" wrapText="1"/>
    </xf>
    <xf numFmtId="0" fontId="8" fillId="18" borderId="45" xfId="0" applyFont="1" applyFill="1" applyBorder="1" applyAlignment="1">
      <alignment horizontal="center" vertical="center" wrapText="1"/>
    </xf>
    <xf numFmtId="0" fontId="8" fillId="18" borderId="59" xfId="0" applyFont="1" applyFill="1" applyBorder="1" applyAlignment="1">
      <alignment horizontal="center" vertical="center" wrapText="1"/>
    </xf>
    <xf numFmtId="0" fontId="8" fillId="18" borderId="58" xfId="0" applyFont="1" applyFill="1" applyBorder="1" applyAlignment="1">
      <alignment horizontal="center" vertical="center" wrapText="1"/>
    </xf>
    <xf numFmtId="0" fontId="8" fillId="18" borderId="60" xfId="0" applyFont="1" applyFill="1" applyBorder="1" applyAlignment="1">
      <alignment horizontal="center" vertical="center" wrapText="1"/>
    </xf>
    <xf numFmtId="0" fontId="67" fillId="3" borderId="49" xfId="0" applyFont="1" applyFill="1" applyBorder="1" applyAlignment="1">
      <alignment horizontal="left" vertical="center"/>
    </xf>
    <xf numFmtId="0" fontId="67" fillId="3" borderId="26" xfId="0" applyFont="1" applyFill="1" applyBorder="1" applyAlignment="1">
      <alignment horizontal="left" vertical="center"/>
    </xf>
    <xf numFmtId="0" fontId="29" fillId="19" borderId="56" xfId="0" applyFont="1" applyFill="1" applyBorder="1" applyAlignment="1">
      <alignment horizontal="center"/>
    </xf>
    <xf numFmtId="0" fontId="29" fillId="19" borderId="28" xfId="0" applyFont="1" applyFill="1" applyBorder="1" applyAlignment="1">
      <alignment horizontal="center"/>
    </xf>
    <xf numFmtId="0" fontId="29" fillId="19" borderId="54" xfId="0" applyFont="1" applyFill="1" applyBorder="1" applyAlignment="1">
      <alignment horizontal="center"/>
    </xf>
    <xf numFmtId="0" fontId="29" fillId="19" borderId="17" xfId="0" applyFont="1" applyFill="1" applyBorder="1" applyAlignment="1">
      <alignment horizontal="center"/>
    </xf>
    <xf numFmtId="0" fontId="24" fillId="0" borderId="74" xfId="0" applyFont="1" applyBorder="1" applyAlignment="1">
      <alignment horizontal="center" vertical="center" wrapText="1"/>
    </xf>
    <xf numFmtId="0" fontId="24" fillId="0" borderId="0" xfId="0" applyFont="1" applyAlignment="1">
      <alignment horizontal="center" vertical="center" wrapText="1"/>
    </xf>
    <xf numFmtId="0" fontId="20" fillId="0" borderId="40" xfId="0" applyFont="1" applyBorder="1" applyAlignment="1">
      <alignment horizontal="center" vertical="center"/>
    </xf>
    <xf numFmtId="0" fontId="20" fillId="0" borderId="59" xfId="0" applyFont="1" applyBorder="1" applyAlignment="1">
      <alignment horizontal="center" vertical="center"/>
    </xf>
    <xf numFmtId="0" fontId="20" fillId="0" borderId="73" xfId="0" applyFont="1" applyBorder="1" applyAlignment="1">
      <alignment horizontal="center" vertical="center"/>
    </xf>
    <xf numFmtId="0" fontId="20" fillId="0" borderId="40" xfId="0" applyFont="1" applyBorder="1" applyAlignment="1">
      <alignment horizontal="left" vertical="center" wrapText="1"/>
    </xf>
    <xf numFmtId="0" fontId="20" fillId="0" borderId="73" xfId="0" applyFont="1" applyBorder="1" applyAlignment="1">
      <alignment horizontal="left" vertical="center" wrapText="1"/>
    </xf>
    <xf numFmtId="0" fontId="20" fillId="0" borderId="40" xfId="0" applyFont="1" applyBorder="1" applyAlignment="1">
      <alignment horizontal="center" vertical="center" wrapText="1"/>
    </xf>
    <xf numFmtId="0" fontId="20" fillId="0" borderId="73" xfId="0" applyFont="1" applyBorder="1" applyAlignment="1">
      <alignment horizontal="center" vertical="center" wrapText="1"/>
    </xf>
  </cellXfs>
  <cellStyles count="8">
    <cellStyle name="Hipervínculo" xfId="1" builtinId="8"/>
    <cellStyle name="Normal" xfId="0" builtinId="0"/>
    <cellStyle name="Normal 2" xfId="3" xr:uid="{00000000-0005-0000-0000-000002000000}"/>
    <cellStyle name="Normal 3" xfId="4" xr:uid="{00000000-0005-0000-0000-000003000000}"/>
    <cellStyle name="Normal 3 2" xfId="6" xr:uid="{00000000-0005-0000-0000-000004000000}"/>
    <cellStyle name="Porcentaje" xfId="2" builtinId="5"/>
    <cellStyle name="Porcentaje 2" xfId="7" xr:uid="{00000000-0005-0000-0000-000006000000}"/>
    <cellStyle name="Porcentaje 2 2" xfId="5" xr:uid="{00000000-0005-0000-0000-000007000000}"/>
  </cellStyles>
  <dxfs count="402">
    <dxf>
      <fill>
        <patternFill>
          <bgColor rgb="FFFF0000"/>
        </patternFill>
      </fill>
    </dxf>
    <dxf>
      <fill>
        <patternFill>
          <bgColor theme="9" tint="0.39994506668294322"/>
        </patternFill>
      </fill>
    </dxf>
    <dxf>
      <fill>
        <patternFill>
          <bgColor theme="4" tint="0.39994506668294322"/>
        </patternFill>
      </fill>
    </dxf>
    <dxf>
      <fill>
        <patternFill>
          <bgColor rgb="FFC0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8" tint="0.59996337778862885"/>
        </patternFill>
      </fill>
    </dxf>
    <dxf>
      <fill>
        <patternFill>
          <bgColor rgb="FFFF0000"/>
        </patternFill>
      </fill>
    </dxf>
    <dxf>
      <fill>
        <patternFill>
          <bgColor theme="6" tint="0.59996337778862885"/>
        </patternFill>
      </fill>
    </dxf>
    <dxf>
      <fill>
        <patternFill>
          <bgColor rgb="FFFFC000"/>
        </patternFill>
      </fill>
    </dxf>
    <dxf>
      <fill>
        <patternFill>
          <bgColor theme="0"/>
        </patternFill>
      </fill>
    </dxf>
    <dxf>
      <fill>
        <patternFill>
          <bgColor rgb="FFFF0000"/>
        </patternFill>
      </fill>
    </dxf>
    <dxf>
      <fill>
        <patternFill>
          <bgColor theme="8" tint="0.59996337778862885"/>
        </patternFill>
      </fill>
    </dxf>
    <dxf>
      <fill>
        <patternFill>
          <bgColor theme="6" tint="0.59996337778862885"/>
        </patternFill>
      </fill>
    </dxf>
    <dxf>
      <fill>
        <patternFill>
          <bgColor rgb="FFFFC00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theme="6" tint="0.59996337778862885"/>
        </patternFill>
      </fill>
    </dxf>
    <dxf>
      <fill>
        <patternFill>
          <bgColor rgb="FFFF0000"/>
        </patternFill>
      </fill>
    </dxf>
    <dxf>
      <fill>
        <patternFill>
          <bgColor theme="0"/>
        </patternFill>
      </fill>
    </dxf>
    <dxf>
      <fill>
        <patternFill>
          <bgColor rgb="FFFFC000"/>
        </patternFill>
      </fill>
    </dxf>
    <dxf>
      <fill>
        <patternFill>
          <bgColor theme="8" tint="0.59996337778862885"/>
        </patternFill>
      </fill>
    </dxf>
    <dxf>
      <fill>
        <patternFill>
          <bgColor theme="8" tint="0.59996337778862885"/>
        </patternFill>
      </fill>
    </dxf>
    <dxf>
      <fill>
        <patternFill>
          <bgColor theme="0"/>
        </patternFill>
      </fill>
    </dxf>
    <dxf>
      <fill>
        <patternFill>
          <bgColor rgb="FFFFC000"/>
        </patternFill>
      </fill>
    </dxf>
    <dxf>
      <fill>
        <patternFill>
          <bgColor rgb="FFFF0000"/>
        </patternFill>
      </fill>
    </dxf>
    <dxf>
      <fill>
        <patternFill>
          <bgColor theme="6" tint="0.59996337778862885"/>
        </patternFill>
      </fill>
    </dxf>
    <dxf>
      <fill>
        <patternFill>
          <bgColor theme="8" tint="0.59996337778862885"/>
        </patternFill>
      </fill>
    </dxf>
    <dxf>
      <fill>
        <patternFill>
          <bgColor rgb="FFFF0000"/>
        </patternFill>
      </fill>
    </dxf>
    <dxf>
      <fill>
        <patternFill>
          <bgColor theme="6" tint="0.59996337778862885"/>
        </patternFill>
      </fill>
    </dxf>
    <dxf>
      <fill>
        <patternFill>
          <bgColor rgb="FFFFC000"/>
        </patternFill>
      </fill>
    </dxf>
    <dxf>
      <fill>
        <patternFill>
          <bgColor theme="0"/>
        </patternFill>
      </fill>
    </dxf>
    <dxf>
      <fill>
        <patternFill>
          <bgColor rgb="FFFF0000"/>
        </patternFill>
      </fill>
    </dxf>
    <dxf>
      <fill>
        <patternFill>
          <bgColor rgb="FFFFC000"/>
        </patternFill>
      </fill>
    </dxf>
    <dxf>
      <fill>
        <patternFill>
          <bgColor theme="0"/>
        </patternFill>
      </fill>
    </dxf>
    <dxf>
      <fill>
        <patternFill>
          <bgColor theme="8" tint="0.59996337778862885"/>
        </patternFill>
      </fill>
    </dxf>
    <dxf>
      <fill>
        <patternFill>
          <bgColor theme="6" tint="0.59996337778862885"/>
        </patternFill>
      </fill>
    </dxf>
    <dxf>
      <fill>
        <patternFill>
          <bgColor rgb="FFFFC000"/>
        </patternFill>
      </fill>
    </dxf>
    <dxf>
      <fill>
        <patternFill>
          <bgColor theme="0"/>
        </patternFill>
      </fill>
    </dxf>
    <dxf>
      <fill>
        <patternFill>
          <bgColor theme="8" tint="0.59996337778862885"/>
        </patternFill>
      </fill>
    </dxf>
    <dxf>
      <fill>
        <patternFill>
          <bgColor rgb="FFFF0000"/>
        </patternFill>
      </fill>
    </dxf>
    <dxf>
      <fill>
        <patternFill>
          <bgColor theme="6" tint="0.59996337778862885"/>
        </patternFill>
      </fill>
    </dxf>
    <dxf>
      <fill>
        <patternFill>
          <bgColor rgb="FFFFC000"/>
        </patternFill>
      </fill>
    </dxf>
    <dxf>
      <fill>
        <patternFill>
          <bgColor theme="8" tint="0.59996337778862885"/>
        </patternFill>
      </fill>
    </dxf>
    <dxf>
      <fill>
        <patternFill>
          <bgColor rgb="FFFF0000"/>
        </patternFill>
      </fill>
    </dxf>
    <dxf>
      <fill>
        <patternFill>
          <bgColor theme="6" tint="0.59996337778862885"/>
        </patternFill>
      </fill>
    </dxf>
    <dxf>
      <fill>
        <patternFill>
          <bgColor theme="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39994506668294322"/>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theme="9" tint="0.39994506668294322"/>
        </patternFill>
      </fill>
    </dxf>
    <dxf>
      <fill>
        <patternFill>
          <bgColor rgb="FFFF0000"/>
        </patternFill>
      </fill>
    </dxf>
    <dxf>
      <fill>
        <patternFill>
          <bgColor theme="0"/>
        </patternFill>
      </fill>
    </dxf>
    <dxf>
      <fill>
        <patternFill>
          <bgColor rgb="FFC00000"/>
        </patternFill>
      </fill>
    </dxf>
    <dxf>
      <fill>
        <patternFill>
          <bgColor rgb="FFFF0000"/>
        </patternFill>
      </fill>
    </dxf>
    <dxf>
      <fill>
        <patternFill>
          <bgColor rgb="FFFFC000"/>
        </patternFill>
      </fill>
    </dxf>
    <dxf>
      <fill>
        <patternFill>
          <bgColor theme="8" tint="0.39994506668294322"/>
        </patternFill>
      </fill>
    </dxf>
    <dxf>
      <fill>
        <patternFill>
          <bgColor theme="9" tint="0.39994506668294322"/>
        </patternFill>
      </fill>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0"/>
        </patternFill>
      </fill>
    </dxf>
    <dxf>
      <fill>
        <patternFill>
          <bgColor rgb="FFFF0000"/>
        </patternFill>
      </fill>
    </dxf>
    <dxf>
      <fill>
        <patternFill>
          <bgColor rgb="FFFF0000"/>
        </patternFill>
      </fill>
    </dxf>
    <dxf>
      <fill>
        <patternFill>
          <bgColor theme="8" tint="0.59996337778862885"/>
        </patternFill>
      </fill>
    </dxf>
    <dxf>
      <fill>
        <patternFill>
          <bgColor rgb="FFFFC000"/>
        </patternFill>
      </fill>
    </dxf>
    <dxf>
      <fill>
        <patternFill>
          <bgColor theme="9" tint="0.39994506668294322"/>
        </patternFill>
      </fill>
    </dxf>
    <dxf>
      <fill>
        <patternFill>
          <bgColor theme="0"/>
        </patternFill>
      </fill>
    </dxf>
    <dxf>
      <fill>
        <patternFill>
          <bgColor theme="0"/>
        </patternFill>
      </fill>
    </dxf>
    <dxf>
      <fill>
        <patternFill>
          <bgColor rgb="FFFFC000"/>
        </patternFill>
      </fill>
    </dxf>
    <dxf>
      <fill>
        <patternFill>
          <bgColor rgb="FFFF0000"/>
        </patternFill>
      </fill>
    </dxf>
    <dxf>
      <fill>
        <patternFill>
          <bgColor rgb="FFFF0000"/>
        </patternFill>
      </fill>
    </dxf>
    <dxf>
      <fill>
        <patternFill>
          <bgColor theme="8" tint="0.59996337778862885"/>
        </patternFill>
      </fill>
    </dxf>
    <dxf>
      <fill>
        <patternFill>
          <bgColor theme="9" tint="0.39994506668294322"/>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theme="8" tint="0.59996337778862885"/>
        </patternFill>
      </fill>
    </dxf>
    <dxf>
      <fill>
        <patternFill>
          <bgColor rgb="FFFF0000"/>
        </patternFill>
      </fill>
    </dxf>
    <dxf>
      <fill>
        <patternFill>
          <bgColor theme="9" tint="0.39994506668294322"/>
        </patternFill>
      </fill>
    </dxf>
    <dxf>
      <fill>
        <patternFill>
          <bgColor theme="0"/>
        </patternFill>
      </fill>
    </dxf>
    <dxf>
      <fill>
        <patternFill>
          <bgColor rgb="FFFF0000"/>
        </patternFill>
      </fill>
    </dxf>
    <dxf>
      <fill>
        <patternFill>
          <bgColor rgb="FFFF0000"/>
        </patternFill>
      </fill>
    </dxf>
    <dxf>
      <fill>
        <patternFill>
          <bgColor rgb="FFFFC000"/>
        </patternFill>
      </fill>
    </dxf>
    <dxf>
      <fill>
        <patternFill>
          <bgColor theme="8" tint="0.59996337778862885"/>
        </patternFill>
      </fill>
    </dxf>
    <dxf>
      <fill>
        <patternFill>
          <bgColor theme="9" tint="0.39994506668294322"/>
        </patternFill>
      </fill>
    </dxf>
    <dxf>
      <fill>
        <patternFill>
          <bgColor theme="0"/>
        </patternFill>
      </fill>
    </dxf>
    <dxf>
      <fill>
        <patternFill>
          <bgColor theme="9" tint="0.39994506668294322"/>
        </patternFill>
      </fill>
    </dxf>
    <dxf>
      <fill>
        <patternFill>
          <bgColor rgb="FFFF0000"/>
        </patternFill>
      </fill>
    </dxf>
    <dxf>
      <fill>
        <patternFill>
          <bgColor theme="0"/>
        </patternFill>
      </fill>
    </dxf>
    <dxf>
      <fill>
        <patternFill>
          <bgColor rgb="FFFF0000"/>
        </patternFill>
      </fill>
    </dxf>
    <dxf>
      <fill>
        <patternFill>
          <bgColor rgb="FFFFC000"/>
        </patternFill>
      </fill>
    </dxf>
    <dxf>
      <fill>
        <patternFill>
          <bgColor theme="8" tint="0.59996337778862885"/>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C000"/>
        </patternFill>
      </fill>
    </dxf>
    <dxf>
      <fill>
        <patternFill>
          <bgColor theme="0"/>
        </patternFill>
      </fill>
    </dxf>
    <dxf>
      <fill>
        <patternFill>
          <bgColor theme="8"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0"/>
        </patternFill>
      </fill>
    </dxf>
    <dxf>
      <fill>
        <patternFill>
          <bgColor theme="8" tint="0.59996337778862885"/>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theme="8" tint="0.59996337778862885"/>
        </patternFill>
      </fill>
    </dxf>
    <dxf>
      <fill>
        <patternFill>
          <bgColor theme="9" tint="0.59996337778862885"/>
        </patternFill>
      </fill>
    </dxf>
    <dxf>
      <fill>
        <patternFill>
          <bgColor rgb="FFFFC000"/>
        </patternFill>
      </fill>
    </dxf>
    <dxf>
      <fill>
        <patternFill>
          <bgColor theme="0"/>
        </patternFill>
      </fill>
    </dxf>
    <dxf>
      <fill>
        <patternFill>
          <bgColor rgb="FFFF0000"/>
        </patternFill>
      </fill>
    </dxf>
    <dxf>
      <fill>
        <patternFill>
          <bgColor theme="8" tint="0.59996337778862885"/>
        </patternFill>
      </fill>
    </dxf>
    <dxf>
      <fill>
        <patternFill>
          <bgColor theme="0"/>
        </patternFill>
      </fill>
    </dxf>
    <dxf>
      <fill>
        <patternFill>
          <bgColor rgb="FFFF0000"/>
        </patternFill>
      </fill>
    </dxf>
    <dxf>
      <fill>
        <patternFill>
          <bgColor rgb="FFFFC000"/>
        </patternFill>
      </fill>
    </dxf>
    <dxf>
      <fill>
        <patternFill>
          <bgColor theme="9" tint="0.59996337778862885"/>
        </patternFill>
      </fill>
    </dxf>
    <dxf>
      <fill>
        <patternFill>
          <bgColor theme="8" tint="0.59996337778862885"/>
        </patternFill>
      </fill>
    </dxf>
    <dxf>
      <fill>
        <patternFill>
          <bgColor rgb="FFFFC000"/>
        </patternFill>
      </fill>
    </dxf>
    <dxf>
      <fill>
        <patternFill>
          <bgColor theme="9" tint="0.59996337778862885"/>
        </patternFill>
      </fill>
    </dxf>
    <dxf>
      <fill>
        <patternFill>
          <bgColor rgb="FFFF0000"/>
        </patternFill>
      </fill>
    </dxf>
    <dxf>
      <fill>
        <patternFill>
          <bgColor theme="0"/>
        </patternFill>
      </fill>
    </dxf>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8" tint="0.59996337778862885"/>
        </patternFill>
      </fill>
    </dxf>
    <dxf>
      <fill>
        <patternFill>
          <bgColor rgb="FFFF0000"/>
        </patternFill>
      </fill>
    </dxf>
    <dxf>
      <fill>
        <patternFill>
          <bgColor rgb="FFFF0000"/>
        </patternFill>
      </fill>
    </dxf>
    <dxf>
      <fill>
        <patternFill>
          <bgColor theme="9" tint="0.59996337778862885"/>
        </patternFill>
      </fill>
    </dxf>
    <dxf>
      <fill>
        <patternFill>
          <bgColor rgb="FFFFC000"/>
        </patternFill>
      </fill>
    </dxf>
    <dxf>
      <fill>
        <patternFill>
          <bgColor theme="0"/>
        </patternFill>
      </fill>
    </dxf>
    <dxf>
      <fill>
        <patternFill>
          <bgColor theme="8"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0000"/>
        </patternFill>
      </fill>
    </dxf>
    <dxf>
      <fill>
        <patternFill>
          <bgColor theme="9" tint="0.59996337778862885"/>
        </patternFill>
      </fill>
    </dxf>
    <dxf>
      <fill>
        <patternFill>
          <bgColor theme="0"/>
        </patternFill>
      </fill>
    </dxf>
    <dxf>
      <fill>
        <patternFill>
          <bgColor theme="8" tint="0.59996337778862885"/>
        </patternFill>
      </fill>
    </dxf>
    <dxf>
      <fill>
        <patternFill>
          <bgColor rgb="FFFF0000"/>
        </patternFill>
      </fill>
    </dxf>
    <dxf>
      <fill>
        <patternFill>
          <bgColor rgb="FFFFC000"/>
        </patternFill>
      </fill>
    </dxf>
    <dxf>
      <fill>
        <patternFill>
          <bgColor theme="9" tint="0.59996337778862885"/>
        </patternFill>
      </fill>
    </dxf>
    <dxf>
      <fill>
        <patternFill>
          <bgColor rgb="FFFFC000"/>
        </patternFill>
      </fill>
    </dxf>
    <dxf>
      <fill>
        <patternFill>
          <bgColor theme="8" tint="0.59996337778862885"/>
        </patternFill>
      </fill>
    </dxf>
    <dxf>
      <fill>
        <patternFill>
          <bgColor theme="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theme="0"/>
        </patternFill>
      </fill>
    </dxf>
    <dxf>
      <fill>
        <patternFill>
          <bgColor rgb="FFFFC000"/>
        </patternFill>
      </fill>
    </dxf>
    <dxf>
      <fill>
        <patternFill>
          <bgColor theme="8" tint="0.59996337778862885"/>
        </patternFill>
      </fill>
    </dxf>
    <dxf>
      <fill>
        <patternFill>
          <bgColor rgb="FFFFC00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313766</xdr:colOff>
      <xdr:row>0</xdr:row>
      <xdr:rowOff>0</xdr:rowOff>
    </xdr:from>
    <xdr:to>
      <xdr:col>1</xdr:col>
      <xdr:colOff>918883</xdr:colOff>
      <xdr:row>3</xdr:row>
      <xdr:rowOff>121624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3766" y="0"/>
          <a:ext cx="1862417" cy="797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3400880</xdr:colOff>
      <xdr:row>0</xdr:row>
      <xdr:rowOff>0</xdr:rowOff>
    </xdr:from>
    <xdr:ext cx="2760663" cy="916214"/>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49755" y="0"/>
          <a:ext cx="2760663" cy="916214"/>
        </a:xfrm>
        <a:prstGeom prst="rect">
          <a:avLst/>
        </a:prstGeom>
      </xdr:spPr>
    </xdr:pic>
    <xdr:clientData/>
  </xdr:oneCellAnchor>
  <xdr:twoCellAnchor editAs="oneCell">
    <xdr:from>
      <xdr:col>1</xdr:col>
      <xdr:colOff>1679864</xdr:colOff>
      <xdr:row>0</xdr:row>
      <xdr:rowOff>138546</xdr:rowOff>
    </xdr:from>
    <xdr:to>
      <xdr:col>3</xdr:col>
      <xdr:colOff>34637</xdr:colOff>
      <xdr:row>0</xdr:row>
      <xdr:rowOff>870344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927639" y="138546"/>
          <a:ext cx="1707573" cy="7317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571501</xdr:colOff>
      <xdr:row>0</xdr:row>
      <xdr:rowOff>0</xdr:rowOff>
    </xdr:from>
    <xdr:to>
      <xdr:col>16</xdr:col>
      <xdr:colOff>3332163</xdr:colOff>
      <xdr:row>0</xdr:row>
      <xdr:rowOff>635002</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016276" y="0"/>
          <a:ext cx="2760662" cy="635002"/>
        </a:xfrm>
        <a:prstGeom prst="rect">
          <a:avLst/>
        </a:prstGeom>
      </xdr:spPr>
    </xdr:pic>
    <xdr:clientData/>
  </xdr:twoCellAnchor>
  <xdr:twoCellAnchor editAs="oneCell">
    <xdr:from>
      <xdr:col>16</xdr:col>
      <xdr:colOff>571501</xdr:colOff>
      <xdr:row>0</xdr:row>
      <xdr:rowOff>0</xdr:rowOff>
    </xdr:from>
    <xdr:to>
      <xdr:col>16</xdr:col>
      <xdr:colOff>3332163</xdr:colOff>
      <xdr:row>0</xdr:row>
      <xdr:rowOff>635002</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016276" y="0"/>
          <a:ext cx="2760662" cy="635002"/>
        </a:xfrm>
        <a:prstGeom prst="rect">
          <a:avLst/>
        </a:prstGeom>
      </xdr:spPr>
    </xdr:pic>
    <xdr:clientData/>
  </xdr:twoCellAnchor>
  <xdr:twoCellAnchor editAs="oneCell">
    <xdr:from>
      <xdr:col>1</xdr:col>
      <xdr:colOff>1627909</xdr:colOff>
      <xdr:row>0</xdr:row>
      <xdr:rowOff>0</xdr:rowOff>
    </xdr:from>
    <xdr:to>
      <xdr:col>3</xdr:col>
      <xdr:colOff>329045</xdr:colOff>
      <xdr:row>0</xdr:row>
      <xdr:rowOff>731798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3151909" y="0"/>
          <a:ext cx="1701511" cy="7317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1181100</xdr:colOff>
      <xdr:row>0</xdr:row>
      <xdr:rowOff>152401</xdr:rowOff>
    </xdr:from>
    <xdr:to>
      <xdr:col>16</xdr:col>
      <xdr:colOff>4981423</xdr:colOff>
      <xdr:row>1</xdr:row>
      <xdr:rowOff>38848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42850" y="152401"/>
          <a:ext cx="3800323" cy="753222"/>
        </a:xfrm>
        <a:prstGeom prst="rect">
          <a:avLst/>
        </a:prstGeom>
      </xdr:spPr>
    </xdr:pic>
    <xdr:clientData/>
  </xdr:twoCellAnchor>
  <xdr:twoCellAnchor editAs="oneCell">
    <xdr:from>
      <xdr:col>1</xdr:col>
      <xdr:colOff>1768928</xdr:colOff>
      <xdr:row>0</xdr:row>
      <xdr:rowOff>0</xdr:rowOff>
    </xdr:from>
    <xdr:to>
      <xdr:col>3</xdr:col>
      <xdr:colOff>244928</xdr:colOff>
      <xdr:row>0</xdr:row>
      <xdr:rowOff>731798</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3064328" y="0"/>
          <a:ext cx="2181225" cy="7317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709614</xdr:colOff>
      <xdr:row>0</xdr:row>
      <xdr:rowOff>151492</xdr:rowOff>
    </xdr:from>
    <xdr:to>
      <xdr:col>16</xdr:col>
      <xdr:colOff>3365956</xdr:colOff>
      <xdr:row>0</xdr:row>
      <xdr:rowOff>1088117</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56139" y="151492"/>
          <a:ext cx="2656342" cy="936625"/>
        </a:xfrm>
        <a:prstGeom prst="rect">
          <a:avLst/>
        </a:prstGeom>
      </xdr:spPr>
    </xdr:pic>
    <xdr:clientData/>
  </xdr:twoCellAnchor>
  <xdr:twoCellAnchor editAs="oneCell">
    <xdr:from>
      <xdr:col>1</xdr:col>
      <xdr:colOff>1200150</xdr:colOff>
      <xdr:row>0</xdr:row>
      <xdr:rowOff>152400</xdr:rowOff>
    </xdr:from>
    <xdr:to>
      <xdr:col>3</xdr:col>
      <xdr:colOff>262348</xdr:colOff>
      <xdr:row>0</xdr:row>
      <xdr:rowOff>1028700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524125" y="152400"/>
          <a:ext cx="2033998" cy="876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184680</xdr:colOff>
      <xdr:row>0</xdr:row>
      <xdr:rowOff>261559</xdr:rowOff>
    </xdr:from>
    <xdr:to>
      <xdr:col>16</xdr:col>
      <xdr:colOff>294480</xdr:colOff>
      <xdr:row>0</xdr:row>
      <xdr:rowOff>931334</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550630" y="261559"/>
          <a:ext cx="2691075" cy="669775"/>
        </a:xfrm>
        <a:prstGeom prst="rect">
          <a:avLst/>
        </a:prstGeom>
      </xdr:spPr>
    </xdr:pic>
    <xdr:clientData/>
  </xdr:twoCellAnchor>
  <xdr:twoCellAnchor editAs="oneCell">
    <xdr:from>
      <xdr:col>1</xdr:col>
      <xdr:colOff>1489364</xdr:colOff>
      <xdr:row>0</xdr:row>
      <xdr:rowOff>17318</xdr:rowOff>
    </xdr:from>
    <xdr:to>
      <xdr:col>3</xdr:col>
      <xdr:colOff>407821</xdr:colOff>
      <xdr:row>0</xdr:row>
      <xdr:rowOff>893618</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832389" y="17318"/>
          <a:ext cx="2052182" cy="876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571501</xdr:colOff>
      <xdr:row>0</xdr:row>
      <xdr:rowOff>0</xdr:rowOff>
    </xdr:from>
    <xdr:to>
      <xdr:col>16</xdr:col>
      <xdr:colOff>3332163</xdr:colOff>
      <xdr:row>0</xdr:row>
      <xdr:rowOff>635002</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82201" y="0"/>
          <a:ext cx="2760662" cy="635002"/>
        </a:xfrm>
        <a:prstGeom prst="rect">
          <a:avLst/>
        </a:prstGeom>
      </xdr:spPr>
    </xdr:pic>
    <xdr:clientData/>
  </xdr:twoCellAnchor>
  <xdr:twoCellAnchor editAs="oneCell">
    <xdr:from>
      <xdr:col>16</xdr:col>
      <xdr:colOff>571501</xdr:colOff>
      <xdr:row>0</xdr:row>
      <xdr:rowOff>0</xdr:rowOff>
    </xdr:from>
    <xdr:to>
      <xdr:col>16</xdr:col>
      <xdr:colOff>3332163</xdr:colOff>
      <xdr:row>0</xdr:row>
      <xdr:rowOff>635002</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82201" y="0"/>
          <a:ext cx="2760662" cy="635002"/>
        </a:xfrm>
        <a:prstGeom prst="rect">
          <a:avLst/>
        </a:prstGeom>
      </xdr:spPr>
    </xdr:pic>
    <xdr:clientData/>
  </xdr:twoCellAnchor>
  <xdr:twoCellAnchor editAs="oneCell">
    <xdr:from>
      <xdr:col>1</xdr:col>
      <xdr:colOff>536863</xdr:colOff>
      <xdr:row>0</xdr:row>
      <xdr:rowOff>0</xdr:rowOff>
    </xdr:from>
    <xdr:to>
      <xdr:col>2</xdr:col>
      <xdr:colOff>432955</xdr:colOff>
      <xdr:row>0</xdr:row>
      <xdr:rowOff>709623</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4508788" y="0"/>
          <a:ext cx="1667742" cy="7096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484909</xdr:colOff>
      <xdr:row>0</xdr:row>
      <xdr:rowOff>51955</xdr:rowOff>
    </xdr:from>
    <xdr:to>
      <xdr:col>2</xdr:col>
      <xdr:colOff>972293</xdr:colOff>
      <xdr:row>0</xdr:row>
      <xdr:rowOff>917864</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04134" y="51955"/>
          <a:ext cx="2020909" cy="865909"/>
        </a:xfrm>
        <a:prstGeom prst="rect">
          <a:avLst/>
        </a:prstGeom>
      </xdr:spPr>
    </xdr:pic>
    <xdr:clientData/>
  </xdr:twoCellAnchor>
  <xdr:twoCellAnchor editAs="oneCell">
    <xdr:from>
      <xdr:col>16</xdr:col>
      <xdr:colOff>883227</xdr:colOff>
      <xdr:row>0</xdr:row>
      <xdr:rowOff>34635</xdr:rowOff>
    </xdr:from>
    <xdr:to>
      <xdr:col>17</xdr:col>
      <xdr:colOff>138542</xdr:colOff>
      <xdr:row>0</xdr:row>
      <xdr:rowOff>900544</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44574402" y="34635"/>
          <a:ext cx="2817665" cy="8659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1950585</xdr:colOff>
      <xdr:row>0</xdr:row>
      <xdr:rowOff>0</xdr:rowOff>
    </xdr:from>
    <xdr:to>
      <xdr:col>16</xdr:col>
      <xdr:colOff>4708527</xdr:colOff>
      <xdr:row>0</xdr:row>
      <xdr:rowOff>936625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249360" y="0"/>
          <a:ext cx="2757942" cy="936625"/>
        </a:xfrm>
        <a:prstGeom prst="rect">
          <a:avLst/>
        </a:prstGeom>
      </xdr:spPr>
    </xdr:pic>
    <xdr:clientData/>
  </xdr:twoCellAnchor>
  <xdr:twoCellAnchor editAs="oneCell">
    <xdr:from>
      <xdr:col>1</xdr:col>
      <xdr:colOff>693964</xdr:colOff>
      <xdr:row>0</xdr:row>
      <xdr:rowOff>149679</xdr:rowOff>
    </xdr:from>
    <xdr:to>
      <xdr:col>2</xdr:col>
      <xdr:colOff>601189</xdr:colOff>
      <xdr:row>0</xdr:row>
      <xdr:rowOff>859302</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922689" y="149679"/>
          <a:ext cx="1659825" cy="7096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1301750</xdr:colOff>
      <xdr:row>6</xdr:row>
      <xdr:rowOff>52915</xdr:rowOff>
    </xdr:from>
    <xdr:to>
      <xdr:col>16</xdr:col>
      <xdr:colOff>2243667</xdr:colOff>
      <xdr:row>6</xdr:row>
      <xdr:rowOff>687917</xdr:rowOff>
    </xdr:to>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05075" y="52915"/>
          <a:ext cx="2646892" cy="635002"/>
        </a:xfrm>
        <a:prstGeom prst="rect">
          <a:avLst/>
        </a:prstGeom>
      </xdr:spPr>
    </xdr:pic>
    <xdr:clientData/>
  </xdr:twoCellAnchor>
  <xdr:twoCellAnchor editAs="oneCell">
    <xdr:from>
      <xdr:col>1</xdr:col>
      <xdr:colOff>1006929</xdr:colOff>
      <xdr:row>0</xdr:row>
      <xdr:rowOff>0</xdr:rowOff>
    </xdr:from>
    <xdr:to>
      <xdr:col>2</xdr:col>
      <xdr:colOff>655618</xdr:colOff>
      <xdr:row>6</xdr:row>
      <xdr:rowOff>709623</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2816679" y="0"/>
          <a:ext cx="1667989" cy="7096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1301750</xdr:colOff>
      <xdr:row>6</xdr:row>
      <xdr:rowOff>52915</xdr:rowOff>
    </xdr:from>
    <xdr:to>
      <xdr:col>16</xdr:col>
      <xdr:colOff>2201334</xdr:colOff>
      <xdr:row>6</xdr:row>
      <xdr:rowOff>687917</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01775" y="52915"/>
          <a:ext cx="2604559" cy="635002"/>
        </a:xfrm>
        <a:prstGeom prst="rect">
          <a:avLst/>
        </a:prstGeom>
      </xdr:spPr>
    </xdr:pic>
    <xdr:clientData/>
  </xdr:twoCellAnchor>
  <xdr:twoCellAnchor editAs="oneCell">
    <xdr:from>
      <xdr:col>1</xdr:col>
      <xdr:colOff>1660071</xdr:colOff>
      <xdr:row>6</xdr:row>
      <xdr:rowOff>13607</xdr:rowOff>
    </xdr:from>
    <xdr:to>
      <xdr:col>3</xdr:col>
      <xdr:colOff>927760</xdr:colOff>
      <xdr:row>6</xdr:row>
      <xdr:rowOff>723230</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3022146" y="13607"/>
          <a:ext cx="1658464" cy="7096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761999</xdr:colOff>
      <xdr:row>0</xdr:row>
      <xdr:rowOff>0</xdr:rowOff>
    </xdr:from>
    <xdr:ext cx="1678781" cy="723650"/>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057399" y="0"/>
          <a:ext cx="1678781" cy="723650"/>
        </a:xfrm>
        <a:prstGeom prst="rect">
          <a:avLst/>
        </a:prstGeom>
      </xdr:spPr>
    </xdr:pic>
    <xdr:clientData/>
  </xdr:oneCellAnchor>
  <xdr:oneCellAnchor>
    <xdr:from>
      <xdr:col>16</xdr:col>
      <xdr:colOff>4095750</xdr:colOff>
      <xdr:row>0</xdr:row>
      <xdr:rowOff>0</xdr:rowOff>
    </xdr:from>
    <xdr:ext cx="2299607" cy="712127"/>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43776900" y="0"/>
          <a:ext cx="2299607" cy="71212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13</xdr:col>
      <xdr:colOff>1365249</xdr:colOff>
      <xdr:row>61</xdr:row>
      <xdr:rowOff>4802187</xdr:rowOff>
    </xdr:from>
    <xdr:to>
      <xdr:col>13</xdr:col>
      <xdr:colOff>9963149</xdr:colOff>
      <xdr:row>63</xdr:row>
      <xdr:rowOff>2907957</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0787974" y="24585612"/>
          <a:ext cx="8597900" cy="8173695"/>
        </a:xfrm>
        <a:prstGeom prst="rect">
          <a:avLst/>
        </a:prstGeom>
      </xdr:spPr>
    </xdr:pic>
    <xdr:clientData/>
  </xdr:twoCellAnchor>
  <xdr:twoCellAnchor editAs="oneCell">
    <xdr:from>
      <xdr:col>1</xdr:col>
      <xdr:colOff>1046018</xdr:colOff>
      <xdr:row>0</xdr:row>
      <xdr:rowOff>0</xdr:rowOff>
    </xdr:from>
    <xdr:to>
      <xdr:col>2</xdr:col>
      <xdr:colOff>729342</xdr:colOff>
      <xdr:row>3</xdr:row>
      <xdr:rowOff>692790</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4208318" y="0"/>
          <a:ext cx="1607374" cy="692790"/>
        </a:xfrm>
        <a:prstGeom prst="rect">
          <a:avLst/>
        </a:prstGeom>
      </xdr:spPr>
    </xdr:pic>
    <xdr:clientData/>
  </xdr:twoCellAnchor>
  <xdr:twoCellAnchor editAs="oneCell">
    <xdr:from>
      <xdr:col>15</xdr:col>
      <xdr:colOff>0</xdr:colOff>
      <xdr:row>0</xdr:row>
      <xdr:rowOff>0</xdr:rowOff>
    </xdr:from>
    <xdr:to>
      <xdr:col>16</xdr:col>
      <xdr:colOff>678017</xdr:colOff>
      <xdr:row>0</xdr:row>
      <xdr:rowOff>0</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42300525" y="0"/>
          <a:ext cx="2906867" cy="0"/>
        </a:xfrm>
        <a:prstGeom prst="rect">
          <a:avLst/>
        </a:prstGeom>
      </xdr:spPr>
    </xdr:pic>
    <xdr:clientData/>
  </xdr:twoCellAnchor>
  <xdr:twoCellAnchor editAs="oneCell">
    <xdr:from>
      <xdr:col>16</xdr:col>
      <xdr:colOff>6420138</xdr:colOff>
      <xdr:row>0</xdr:row>
      <xdr:rowOff>0</xdr:rowOff>
    </xdr:from>
    <xdr:to>
      <xdr:col>16</xdr:col>
      <xdr:colOff>9907555</xdr:colOff>
      <xdr:row>3</xdr:row>
      <xdr:rowOff>698500</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stretch>
          <a:fillRect/>
        </a:stretch>
      </xdr:blipFill>
      <xdr:spPr>
        <a:xfrm>
          <a:off x="50949513" y="0"/>
          <a:ext cx="3487417" cy="698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489858</xdr:colOff>
      <xdr:row>0</xdr:row>
      <xdr:rowOff>0</xdr:rowOff>
    </xdr:from>
    <xdr:ext cx="1678781" cy="723650"/>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004458" y="0"/>
          <a:ext cx="1678781" cy="723650"/>
        </a:xfrm>
        <a:prstGeom prst="rect">
          <a:avLst/>
        </a:prstGeom>
      </xdr:spPr>
    </xdr:pic>
    <xdr:clientData/>
  </xdr:oneCellAnchor>
  <xdr:oneCellAnchor>
    <xdr:from>
      <xdr:col>16</xdr:col>
      <xdr:colOff>3823607</xdr:colOff>
      <xdr:row>0</xdr:row>
      <xdr:rowOff>0</xdr:rowOff>
    </xdr:from>
    <xdr:ext cx="2340428" cy="724769"/>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52048682" y="0"/>
          <a:ext cx="2340428" cy="72476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16</xdr:col>
      <xdr:colOff>7135091</xdr:colOff>
      <xdr:row>0</xdr:row>
      <xdr:rowOff>0</xdr:rowOff>
    </xdr:from>
    <xdr:ext cx="2337955" cy="724003"/>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3294491" y="0"/>
          <a:ext cx="2337955" cy="724003"/>
        </a:xfrm>
        <a:prstGeom prst="rect">
          <a:avLst/>
        </a:prstGeom>
      </xdr:spPr>
    </xdr:pic>
    <xdr:clientData/>
  </xdr:oneCellAnchor>
  <xdr:oneCellAnchor>
    <xdr:from>
      <xdr:col>1</xdr:col>
      <xdr:colOff>1523999</xdr:colOff>
      <xdr:row>0</xdr:row>
      <xdr:rowOff>0</xdr:rowOff>
    </xdr:from>
    <xdr:ext cx="1678781" cy="723650"/>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3657599" y="0"/>
          <a:ext cx="1678781" cy="72365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16</xdr:col>
      <xdr:colOff>1961696</xdr:colOff>
      <xdr:row>15</xdr:row>
      <xdr:rowOff>1703161</xdr:rowOff>
    </xdr:from>
    <xdr:to>
      <xdr:col>16</xdr:col>
      <xdr:colOff>5467528</xdr:colOff>
      <xdr:row>15</xdr:row>
      <xdr:rowOff>2846161</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37321" y="12152086"/>
          <a:ext cx="3505832" cy="1143000"/>
        </a:xfrm>
        <a:prstGeom prst="rect">
          <a:avLst/>
        </a:prstGeom>
      </xdr:spPr>
    </xdr:pic>
    <xdr:clientData/>
  </xdr:twoCellAnchor>
  <xdr:oneCellAnchor>
    <xdr:from>
      <xdr:col>16</xdr:col>
      <xdr:colOff>1143000</xdr:colOff>
      <xdr:row>0</xdr:row>
      <xdr:rowOff>0</xdr:rowOff>
    </xdr:from>
    <xdr:ext cx="2416968" cy="748471"/>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34718625" y="0"/>
          <a:ext cx="2416968" cy="748471"/>
        </a:xfrm>
        <a:prstGeom prst="rect">
          <a:avLst/>
        </a:prstGeom>
      </xdr:spPr>
    </xdr:pic>
    <xdr:clientData/>
  </xdr:oneCellAnchor>
  <xdr:oneCellAnchor>
    <xdr:from>
      <xdr:col>1</xdr:col>
      <xdr:colOff>1154907</xdr:colOff>
      <xdr:row>0</xdr:row>
      <xdr:rowOff>0</xdr:rowOff>
    </xdr:from>
    <xdr:ext cx="1678781" cy="723650"/>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3"/>
        <a:stretch>
          <a:fillRect/>
        </a:stretch>
      </xdr:blipFill>
      <xdr:spPr>
        <a:xfrm>
          <a:off x="3117057" y="0"/>
          <a:ext cx="1678781" cy="72365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1075403</xdr:colOff>
      <xdr:row>6</xdr:row>
      <xdr:rowOff>107541</xdr:rowOff>
    </xdr:from>
    <xdr:to>
      <xdr:col>2</xdr:col>
      <xdr:colOff>511945</xdr:colOff>
      <xdr:row>6</xdr:row>
      <xdr:rowOff>612366</xdr:rowOff>
    </xdr:to>
    <xdr:pic>
      <xdr:nvPicPr>
        <xdr:cNvPr id="2" name="2 Imagen">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9528" y="107541"/>
          <a:ext cx="1417742"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1257293</xdr:colOff>
      <xdr:row>6</xdr:row>
      <xdr:rowOff>9128</xdr:rowOff>
    </xdr:from>
    <xdr:to>
      <xdr:col>16</xdr:col>
      <xdr:colOff>1260477</xdr:colOff>
      <xdr:row>6</xdr:row>
      <xdr:rowOff>741362</xdr:rowOff>
    </xdr:to>
    <xdr:pic>
      <xdr:nvPicPr>
        <xdr:cNvPr id="3" name="Imagen 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616218" y="9128"/>
          <a:ext cx="2212984" cy="732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ht-serv-01/sig/2009%20final/LIBERTY%20SEGUROS%20SCI/CONTROLES/CLASIFICACION%20Y%20CALIFICACIO%20CONTROLES%20LIBERT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dht-serv-01/sig/Documents%20and%20Settings/JENITH/Mis%20documentos/LIBERTY%20SEGUROS/AVANCE%202/PROPUESTA%20METODOLOGICA%20JELGA%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nacional33/meci/CONTROL%20INTERNO%20CGC/TALLER/GESTION%20DEL%20RIESG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dht-serv-01/sig/CESA%20INCOLDA%2009/SARLAFT/TALLER/ARLA%20Ver%2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nacional33/meci/Documents%20and%20Settings/JENITH%20%20LINARES/Mis%20documentos/CONTROL%20INTERNO%20CGC/TALLER/GESTION%20DEL%20RIESGO%20Y%20CONTROL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icol.zipamocha/OneDrive%20-%20Agencia%20de%20Desarrollo%20Rural-ADR/2023/5.%20SEGUIMIENTO%20PLANES%20DE%20MEJORA/Plan%20de%20Mejoramiento%20Suscrito%20con%20la%20Oficina%20de%20Control%20Interno-%202023%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icol.zipamocha/Downloads/EVI-015_Plan_de_Mejoramiento_Auditoria_FC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icol.zipamocha/Downloads/C07-EVI-015_Plan_de_Mejoramiento_Suscrito_GT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icol.zipamocha/Downloads/120236000067523_00002%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AppData/Local/Temp/Rar$DIa0.167/PLAN%20DE%20MEJORAMIENTO%20ACCESIBILIDAD%20Reformulaci&#243;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icol.zipamocha/Downloads/Plan%20de%20Mejoramiento%20Servicio%20al%20Ciudad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OCULTAR"/>
      <sheetName val="CONTROLES"/>
      <sheetName val="Hoja1"/>
    </sheetNames>
    <sheetDataSet>
      <sheetData sheetId="0" refreshError="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DEA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refreshError="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 val="Tormenta_riesgos1"/>
      <sheetName val="Afinidad_riesgos1"/>
      <sheetName val="Riesgos_vs__objetivos1"/>
      <sheetName val="NO_BORRAR1"/>
      <sheetName val="Tormenta_riesgos"/>
      <sheetName val="Afinidad_riesgos"/>
      <sheetName val="Riesgos_vs__objetivos"/>
      <sheetName val="NO_BORRAR"/>
      <sheetName val="cPuntajes evaluación control"/>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USAS"/>
      <sheetName val="NO BORRAR"/>
      <sheetName val="Objetivos"/>
      <sheetName val="Tormenta riesgos"/>
      <sheetName val="Afinidad riesgos"/>
      <sheetName val="Riesgos vs. objetivos"/>
      <sheetName val="VALORACION"/>
      <sheetName val="CALIFICACION"/>
      <sheetName val="MAPA"/>
      <sheetName val="IMPACTO"/>
      <sheetName val="ARE"/>
      <sheetName val="ACC"/>
      <sheetName val="EVALUACIÓN RIESGOS Y CONTROLES"/>
      <sheetName val="Verific riesgos auditoria 1"/>
      <sheetName val="MATRIZ DE RIESGOS (2)"/>
    </sheetNames>
    <sheetDataSet>
      <sheetData sheetId="0"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G1">
            <v>0</v>
          </cell>
        </row>
      </sheetData>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NTES"/>
      <sheetName val="IDR"/>
      <sheetName val="MED"/>
      <sheetName val="CAL"/>
      <sheetName val="MR"/>
      <sheetName val="ACC"/>
      <sheetName val="MAPEO"/>
    </sheetNames>
    <sheetDataSet>
      <sheetData sheetId="0" refreshError="1">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Tormenta_riesgos1"/>
      <sheetName val="Afinidad_riesgos1"/>
      <sheetName val="Riesgos_vs__objetivos1"/>
      <sheetName val="NO_BORRAR1"/>
      <sheetName val="Tormenta_riesgos"/>
      <sheetName val="Afinidad_riesgos"/>
      <sheetName val="Riesgos_vs__objetivos"/>
      <sheetName val="NO_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ORRAR"/>
      <sheetName val="Objetivos"/>
      <sheetName val="Tormenta riesgos"/>
      <sheetName val="Afinidad riesgos"/>
      <sheetName val="Riesgos vs. objetivos"/>
      <sheetName val="VALORACION"/>
      <sheetName val="CALIFICACION"/>
      <sheetName val="MAPA"/>
      <sheetName val="CAUSAS"/>
      <sheetName val="IMPACTO"/>
      <sheetName val="ARE"/>
      <sheetName val="ACC"/>
    </sheetNames>
    <sheetDataSet>
      <sheetData sheetId="0" refreshError="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1.COM"/>
      <sheetName val="2.DER"/>
      <sheetName val="3.PAC"/>
      <sheetName val="4.EFP"/>
      <sheetName val="5.GTH"/>
      <sheetName val="6.ADJ"/>
      <sheetName val="7.ECC"/>
      <sheetName val="8.IMP"/>
      <sheetName val="9.ADT"/>
      <sheetName val="10.SCP"/>
      <sheetName val="11. ASI"/>
      <sheetName val="12.SIG"/>
      <sheetName val="13.GCO"/>
      <sheetName val="14.PID"/>
      <sheetName val="15.FIN"/>
      <sheetName val="16. GAD"/>
      <sheetName val="17.BcoPry"/>
      <sheetName val="18.DOC"/>
      <sheetName val="19.PAA"/>
      <sheetName val="20.GTI"/>
      <sheetName val="21.CDI"/>
      <sheetName val="22.SUP-CTOs"/>
      <sheetName val="23. UTT BOY"/>
      <sheetName val="24. EPSEA+"/>
      <sheetName val="25. GEST CARTERA"/>
      <sheetName val="26. Superv Convenios Coop"/>
      <sheetName val="27. INV DAT"/>
      <sheetName val="28. FACT&amp;REC"/>
      <sheetName val="8. IMP"/>
      <sheetName val="8. IMP VF"/>
    </sheetNames>
    <sheetDataSet>
      <sheetData sheetId="0"/>
      <sheetData sheetId="1"/>
      <sheetData sheetId="2" refreshError="1"/>
      <sheetData sheetId="3" refreshError="1"/>
      <sheetData sheetId="4" refreshError="1"/>
      <sheetData sheetId="5" refreshError="1"/>
      <sheetData sheetId="6">
        <row r="50">
          <cell r="E50">
            <v>0</v>
          </cell>
        </row>
      </sheetData>
      <sheetData sheetId="7" refreshError="1"/>
      <sheetData sheetId="8" refreshError="1"/>
      <sheetData sheetId="9" refreshError="1"/>
      <sheetData sheetId="10" refreshError="1"/>
      <sheetData sheetId="11" refreshError="1"/>
      <sheetData sheetId="12">
        <row r="101">
          <cell r="E101">
            <v>0</v>
          </cell>
        </row>
      </sheetData>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MEJORAMIENTO"/>
      <sheetName val="Hoja1"/>
      <sheetName val="INSTRUCTIVO"/>
      <sheetName val="REPORTE ÁREA"/>
      <sheetName val="INSTRUCTIVO REPORTE DE AREA"/>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showGridLines="0" tabSelected="1" topLeftCell="A5" zoomScale="70" zoomScaleNormal="70" workbookViewId="0">
      <pane ySplit="3" topLeftCell="A8" activePane="bottomLeft" state="frozen"/>
      <selection activeCell="A5" sqref="A5"/>
      <selection pane="bottomLeft" activeCell="P47" sqref="P47"/>
    </sheetView>
  </sheetViews>
  <sheetFormatPr baseColWidth="10" defaultColWidth="11.44140625" defaultRowHeight="14.4" x14ac:dyDescent="0.3"/>
  <cols>
    <col min="1" max="1" width="18.88671875" customWidth="1"/>
    <col min="2" max="2" width="32.44140625" customWidth="1"/>
    <col min="3" max="3" width="5.21875" customWidth="1"/>
    <col min="4" max="4" width="13.5546875" customWidth="1"/>
    <col min="5" max="5" width="21.109375" bestFit="1" customWidth="1"/>
    <col min="6" max="6" width="20.77734375" bestFit="1" customWidth="1"/>
    <col min="7" max="7" width="15.33203125" bestFit="1" customWidth="1"/>
    <col min="8" max="8" width="31.33203125" bestFit="1" customWidth="1"/>
    <col min="9" max="9" width="17.21875" bestFit="1" customWidth="1"/>
    <col min="10" max="10" width="22.21875" bestFit="1" customWidth="1"/>
    <col min="11" max="12" width="9.33203125" bestFit="1" customWidth="1"/>
    <col min="13" max="13" width="8.33203125" bestFit="1" customWidth="1"/>
    <col min="14" max="14" width="20.6640625" customWidth="1"/>
    <col min="16" max="16" width="17.33203125" customWidth="1"/>
    <col min="17" max="17" width="21.44140625" customWidth="1"/>
  </cols>
  <sheetData>
    <row r="1" spans="1:17" ht="23.25" customHeight="1" x14ac:dyDescent="0.3">
      <c r="A1" s="864"/>
      <c r="B1" s="865"/>
      <c r="C1" s="870" t="s">
        <v>0</v>
      </c>
      <c r="D1" s="871"/>
      <c r="E1" s="871"/>
      <c r="F1" s="871"/>
      <c r="G1" s="871"/>
      <c r="H1" s="871"/>
      <c r="I1" s="871"/>
      <c r="J1" s="876"/>
      <c r="K1" s="877"/>
      <c r="L1" s="877"/>
      <c r="M1" s="877"/>
      <c r="N1" s="878"/>
    </row>
    <row r="2" spans="1:17" ht="15" customHeight="1" x14ac:dyDescent="0.3">
      <c r="A2" s="866"/>
      <c r="B2" s="867"/>
      <c r="C2" s="872"/>
      <c r="D2" s="873"/>
      <c r="E2" s="873"/>
      <c r="F2" s="873"/>
      <c r="G2" s="873"/>
      <c r="H2" s="873"/>
      <c r="I2" s="873"/>
      <c r="J2" s="879"/>
      <c r="K2" s="880"/>
      <c r="L2" s="880"/>
      <c r="M2" s="880"/>
      <c r="N2" s="881"/>
    </row>
    <row r="3" spans="1:17" ht="15" customHeight="1" x14ac:dyDescent="0.3">
      <c r="A3" s="866"/>
      <c r="B3" s="867"/>
      <c r="C3" s="872"/>
      <c r="D3" s="873"/>
      <c r="E3" s="873"/>
      <c r="F3" s="873"/>
      <c r="G3" s="873"/>
      <c r="H3" s="873"/>
      <c r="I3" s="873"/>
      <c r="J3" s="879"/>
      <c r="K3" s="880"/>
      <c r="L3" s="880"/>
      <c r="M3" s="880"/>
      <c r="N3" s="881"/>
    </row>
    <row r="4" spans="1:17" ht="15.75" customHeight="1" thickBot="1" x14ac:dyDescent="0.35">
      <c r="A4" s="868"/>
      <c r="B4" s="869"/>
      <c r="C4" s="874"/>
      <c r="D4" s="875"/>
      <c r="E4" s="875"/>
      <c r="F4" s="875"/>
      <c r="G4" s="875"/>
      <c r="H4" s="875"/>
      <c r="I4" s="875"/>
      <c r="J4" s="882"/>
      <c r="K4" s="883"/>
      <c r="L4" s="883"/>
      <c r="M4" s="883"/>
      <c r="N4" s="884"/>
    </row>
    <row r="5" spans="1:17" ht="15" customHeight="1" thickBot="1" x14ac:dyDescent="0.35">
      <c r="A5" s="885" t="s">
        <v>1</v>
      </c>
      <c r="B5" s="885"/>
      <c r="C5" s="886"/>
      <c r="D5" s="889" t="s">
        <v>2</v>
      </c>
      <c r="E5" s="892" t="s">
        <v>3</v>
      </c>
      <c r="F5" s="894" t="s">
        <v>4</v>
      </c>
      <c r="G5" s="896" t="s">
        <v>5</v>
      </c>
      <c r="H5" s="896"/>
      <c r="I5" s="896"/>
      <c r="J5" s="896"/>
      <c r="K5" s="896"/>
      <c r="L5" s="897" t="s">
        <v>6</v>
      </c>
      <c r="M5" s="898"/>
      <c r="N5" s="899"/>
    </row>
    <row r="6" spans="1:17" ht="15" customHeight="1" thickBot="1" x14ac:dyDescent="0.35">
      <c r="A6" s="885"/>
      <c r="B6" s="885"/>
      <c r="C6" s="886"/>
      <c r="D6" s="890"/>
      <c r="E6" s="893"/>
      <c r="F6" s="895"/>
      <c r="G6" s="900" t="s">
        <v>7</v>
      </c>
      <c r="H6" s="901"/>
      <c r="I6" s="902"/>
      <c r="J6" s="836" t="s">
        <v>8</v>
      </c>
      <c r="K6" s="836" t="s">
        <v>9</v>
      </c>
      <c r="L6" s="836" t="s">
        <v>10</v>
      </c>
      <c r="M6" s="838" t="s">
        <v>11</v>
      </c>
      <c r="N6" s="862" t="s">
        <v>12</v>
      </c>
    </row>
    <row r="7" spans="1:17" ht="36" customHeight="1" thickBot="1" x14ac:dyDescent="0.35">
      <c r="A7" s="887"/>
      <c r="B7" s="887"/>
      <c r="C7" s="888"/>
      <c r="D7" s="891"/>
      <c r="E7" s="837"/>
      <c r="F7" s="839"/>
      <c r="G7" s="1" t="s">
        <v>13</v>
      </c>
      <c r="H7" s="1" t="s">
        <v>14</v>
      </c>
      <c r="I7" s="2" t="s">
        <v>15</v>
      </c>
      <c r="J7" s="837"/>
      <c r="K7" s="837"/>
      <c r="L7" s="837"/>
      <c r="M7" s="839"/>
      <c r="N7" s="863"/>
    </row>
    <row r="8" spans="1:17" s="3" customFormat="1" ht="24" customHeight="1" x14ac:dyDescent="0.35">
      <c r="A8" s="739" t="s">
        <v>16</v>
      </c>
      <c r="B8" s="739"/>
      <c r="C8" s="739"/>
      <c r="D8" s="739"/>
      <c r="E8" s="739"/>
      <c r="F8" s="739"/>
      <c r="G8" s="739"/>
      <c r="H8" s="739"/>
      <c r="I8" s="739"/>
      <c r="J8" s="739"/>
      <c r="K8" s="739"/>
      <c r="L8" s="739"/>
      <c r="M8" s="739"/>
      <c r="N8" s="739"/>
      <c r="P8" s="731"/>
      <c r="Q8" s="731"/>
    </row>
    <row r="9" spans="1:17" s="9" customFormat="1" ht="26.25" customHeight="1" x14ac:dyDescent="0.3">
      <c r="A9" s="842" t="s">
        <v>17</v>
      </c>
      <c r="B9" s="843"/>
      <c r="C9" s="843"/>
      <c r="D9" s="56" t="s">
        <v>19</v>
      </c>
      <c r="E9" s="59">
        <v>2</v>
      </c>
      <c r="F9" s="61">
        <v>8</v>
      </c>
      <c r="G9" s="61">
        <v>0</v>
      </c>
      <c r="H9" s="62">
        <v>3</v>
      </c>
      <c r="I9" s="62">
        <v>2</v>
      </c>
      <c r="J9" s="61">
        <v>3</v>
      </c>
      <c r="K9" s="61">
        <v>0</v>
      </c>
      <c r="L9" s="64">
        <v>0</v>
      </c>
      <c r="M9" s="61">
        <v>2</v>
      </c>
      <c r="N9" s="61">
        <v>0</v>
      </c>
      <c r="O9" s="799"/>
      <c r="P9" s="730"/>
      <c r="Q9" s="730"/>
    </row>
    <row r="10" spans="1:17" s="9" customFormat="1" ht="26.25" customHeight="1" thickBot="1" x14ac:dyDescent="0.35">
      <c r="A10" s="844"/>
      <c r="B10" s="845"/>
      <c r="C10" s="845"/>
      <c r="D10" s="57" t="s">
        <v>20</v>
      </c>
      <c r="E10" s="51">
        <v>5</v>
      </c>
      <c r="F10" s="52">
        <v>10</v>
      </c>
      <c r="G10" s="52">
        <v>0</v>
      </c>
      <c r="H10" s="53">
        <v>2</v>
      </c>
      <c r="I10" s="53">
        <v>0</v>
      </c>
      <c r="J10" s="52">
        <v>0</v>
      </c>
      <c r="K10" s="52">
        <v>8</v>
      </c>
      <c r="L10" s="54">
        <v>0</v>
      </c>
      <c r="M10" s="52">
        <v>5</v>
      </c>
      <c r="N10" s="52">
        <v>0</v>
      </c>
      <c r="O10" s="799"/>
      <c r="P10" s="730"/>
      <c r="Q10" s="730"/>
    </row>
    <row r="11" spans="1:17" s="3" customFormat="1" ht="26.25" customHeight="1" thickBot="1" x14ac:dyDescent="0.4">
      <c r="A11" s="738" t="s">
        <v>21</v>
      </c>
      <c r="B11" s="738"/>
      <c r="C11" s="738"/>
      <c r="D11" s="738"/>
      <c r="E11" s="738"/>
      <c r="F11" s="738"/>
      <c r="G11" s="738"/>
      <c r="H11" s="738"/>
      <c r="I11" s="738"/>
      <c r="J11" s="738"/>
      <c r="K11" s="738"/>
      <c r="L11" s="738"/>
      <c r="M11" s="738"/>
      <c r="N11" s="738"/>
      <c r="O11" s="799"/>
      <c r="P11" s="730"/>
      <c r="Q11" s="730"/>
    </row>
    <row r="12" spans="1:17" ht="15.6" x14ac:dyDescent="0.3">
      <c r="A12" s="812" t="s">
        <v>22</v>
      </c>
      <c r="B12" s="813"/>
      <c r="C12" s="846"/>
      <c r="D12" s="10" t="s">
        <v>23</v>
      </c>
      <c r="E12" s="11">
        <v>9</v>
      </c>
      <c r="F12" s="12">
        <v>23</v>
      </c>
      <c r="G12" s="13">
        <v>22</v>
      </c>
      <c r="H12" s="13">
        <v>0</v>
      </c>
      <c r="I12" s="13">
        <v>0</v>
      </c>
      <c r="J12" s="13">
        <v>1</v>
      </c>
      <c r="K12" s="13">
        <v>0</v>
      </c>
      <c r="L12" s="13">
        <v>8</v>
      </c>
      <c r="M12" s="13">
        <v>1</v>
      </c>
      <c r="N12" s="12">
        <v>0</v>
      </c>
      <c r="O12" s="799"/>
      <c r="P12" s="730"/>
      <c r="Q12" s="730"/>
    </row>
    <row r="13" spans="1:17" ht="15.6" x14ac:dyDescent="0.3">
      <c r="A13" s="815"/>
      <c r="B13" s="816"/>
      <c r="C13" s="847"/>
      <c r="D13" s="14" t="s">
        <v>24</v>
      </c>
      <c r="E13" s="15">
        <v>9</v>
      </c>
      <c r="F13" s="16">
        <v>24</v>
      </c>
      <c r="G13" s="17">
        <v>14</v>
      </c>
      <c r="H13" s="17">
        <v>5</v>
      </c>
      <c r="I13" s="17">
        <v>0</v>
      </c>
      <c r="J13" s="17">
        <v>5</v>
      </c>
      <c r="K13" s="17">
        <v>0</v>
      </c>
      <c r="L13" s="17">
        <v>4</v>
      </c>
      <c r="M13" s="17">
        <v>5</v>
      </c>
      <c r="N13" s="18">
        <v>1</v>
      </c>
      <c r="O13" s="799"/>
      <c r="P13" s="730"/>
      <c r="Q13" s="730"/>
    </row>
    <row r="14" spans="1:17" ht="16.2" thickBot="1" x14ac:dyDescent="0.35">
      <c r="A14" s="848"/>
      <c r="B14" s="849"/>
      <c r="C14" s="850"/>
      <c r="D14" s="19" t="s">
        <v>25</v>
      </c>
      <c r="E14" s="102">
        <v>10</v>
      </c>
      <c r="F14" s="20">
        <v>13</v>
      </c>
      <c r="G14" s="20">
        <v>0</v>
      </c>
      <c r="H14" s="101">
        <v>2</v>
      </c>
      <c r="I14" s="101">
        <v>1</v>
      </c>
      <c r="J14" s="20">
        <v>10</v>
      </c>
      <c r="K14" s="20">
        <v>0</v>
      </c>
      <c r="L14" s="21">
        <v>0</v>
      </c>
      <c r="M14" s="20">
        <v>10</v>
      </c>
      <c r="N14" s="22">
        <v>4</v>
      </c>
      <c r="O14" s="799"/>
      <c r="P14" s="730"/>
      <c r="Q14" s="730"/>
    </row>
    <row r="15" spans="1:17" s="9" customFormat="1" ht="29.25" customHeight="1" x14ac:dyDescent="0.3">
      <c r="A15" s="840" t="s">
        <v>26</v>
      </c>
      <c r="B15" s="841"/>
      <c r="C15" s="841"/>
      <c r="D15" s="55" t="s">
        <v>27</v>
      </c>
      <c r="E15" s="58">
        <v>7</v>
      </c>
      <c r="F15" s="60">
        <v>19</v>
      </c>
      <c r="G15" s="60">
        <v>0</v>
      </c>
      <c r="H15" s="29">
        <v>4</v>
      </c>
      <c r="I15" s="29">
        <v>0</v>
      </c>
      <c r="J15" s="60">
        <v>15</v>
      </c>
      <c r="K15" s="60">
        <v>0</v>
      </c>
      <c r="L15" s="63">
        <v>0</v>
      </c>
      <c r="M15" s="60">
        <v>7</v>
      </c>
      <c r="N15" s="60">
        <v>0</v>
      </c>
      <c r="O15" s="799"/>
      <c r="P15" s="730"/>
      <c r="Q15" s="730"/>
    </row>
    <row r="16" spans="1:17" s="9" customFormat="1" ht="29.25" customHeight="1" x14ac:dyDescent="0.3">
      <c r="A16" s="842"/>
      <c r="B16" s="843"/>
      <c r="C16" s="843"/>
      <c r="D16" s="56" t="s">
        <v>28</v>
      </c>
      <c r="E16" s="59">
        <v>5</v>
      </c>
      <c r="F16" s="61">
        <v>7</v>
      </c>
      <c r="G16" s="61">
        <v>0</v>
      </c>
      <c r="H16" s="62">
        <v>0</v>
      </c>
      <c r="I16" s="62">
        <v>0</v>
      </c>
      <c r="J16" s="61">
        <v>7</v>
      </c>
      <c r="K16" s="61">
        <v>0</v>
      </c>
      <c r="L16" s="64">
        <v>0</v>
      </c>
      <c r="M16" s="61">
        <v>5</v>
      </c>
      <c r="N16" s="61">
        <v>0</v>
      </c>
      <c r="O16" s="799"/>
      <c r="P16" s="730"/>
      <c r="Q16" s="730"/>
    </row>
    <row r="17" spans="1:17" s="9" customFormat="1" ht="27" customHeight="1" thickBot="1" x14ac:dyDescent="0.35">
      <c r="A17" s="844"/>
      <c r="B17" s="845"/>
      <c r="C17" s="845"/>
      <c r="D17" s="57" t="s">
        <v>29</v>
      </c>
      <c r="E17" s="51">
        <v>4</v>
      </c>
      <c r="F17" s="51">
        <v>6</v>
      </c>
      <c r="G17" s="51">
        <v>0</v>
      </c>
      <c r="H17" s="51">
        <v>0</v>
      </c>
      <c r="I17" s="51">
        <v>0</v>
      </c>
      <c r="J17" s="51">
        <v>6</v>
      </c>
      <c r="K17" s="51">
        <v>0</v>
      </c>
      <c r="L17" s="51">
        <v>0</v>
      </c>
      <c r="M17" s="51">
        <v>4</v>
      </c>
      <c r="N17" s="51">
        <v>0</v>
      </c>
      <c r="O17" s="799"/>
      <c r="P17" s="730"/>
      <c r="Q17" s="730"/>
    </row>
    <row r="18" spans="1:17" ht="32.25" customHeight="1" thickBot="1" x14ac:dyDescent="0.35">
      <c r="A18" s="830" t="s">
        <v>30</v>
      </c>
      <c r="B18" s="831"/>
      <c r="C18" s="851"/>
      <c r="D18" s="23" t="s">
        <v>31</v>
      </c>
      <c r="E18" s="97">
        <v>2</v>
      </c>
      <c r="F18" s="98">
        <v>2</v>
      </c>
      <c r="G18" s="98">
        <v>2</v>
      </c>
      <c r="H18" s="99">
        <v>0</v>
      </c>
      <c r="I18" s="99">
        <v>0</v>
      </c>
      <c r="J18" s="98">
        <v>0</v>
      </c>
      <c r="K18" s="98">
        <v>0</v>
      </c>
      <c r="L18" s="99">
        <v>1</v>
      </c>
      <c r="M18" s="98">
        <v>1</v>
      </c>
      <c r="N18" s="100">
        <v>1</v>
      </c>
      <c r="O18" s="799"/>
      <c r="P18" s="730"/>
      <c r="Q18" s="730"/>
    </row>
    <row r="19" spans="1:17" s="9" customFormat="1" ht="48" customHeight="1" thickBot="1" x14ac:dyDescent="0.35">
      <c r="A19" s="852" t="s">
        <v>32</v>
      </c>
      <c r="B19" s="853"/>
      <c r="C19" s="854"/>
      <c r="D19" s="42" t="s">
        <v>33</v>
      </c>
      <c r="E19" s="43">
        <v>4</v>
      </c>
      <c r="F19" s="44">
        <v>25</v>
      </c>
      <c r="G19" s="44">
        <v>0</v>
      </c>
      <c r="H19" s="45">
        <v>0</v>
      </c>
      <c r="I19" s="45">
        <v>0</v>
      </c>
      <c r="J19" s="44">
        <v>25</v>
      </c>
      <c r="K19" s="44">
        <v>0</v>
      </c>
      <c r="L19" s="46">
        <v>0</v>
      </c>
      <c r="M19" s="44">
        <v>4</v>
      </c>
      <c r="N19" s="44">
        <v>0</v>
      </c>
      <c r="O19" s="799"/>
      <c r="P19" s="730"/>
      <c r="Q19" s="730"/>
    </row>
    <row r="20" spans="1:17" s="9" customFormat="1" ht="66.75" customHeight="1" thickBot="1" x14ac:dyDescent="0.35">
      <c r="A20" s="855" t="s">
        <v>34</v>
      </c>
      <c r="B20" s="856"/>
      <c r="C20" s="857"/>
      <c r="D20" s="4" t="s">
        <v>35</v>
      </c>
      <c r="E20" s="5">
        <v>4</v>
      </c>
      <c r="F20" s="6">
        <v>9</v>
      </c>
      <c r="G20" s="6">
        <v>7</v>
      </c>
      <c r="H20" s="7">
        <v>0</v>
      </c>
      <c r="I20" s="7">
        <v>0</v>
      </c>
      <c r="J20" s="6">
        <v>2</v>
      </c>
      <c r="K20" s="6">
        <v>0</v>
      </c>
      <c r="L20" s="8">
        <v>2</v>
      </c>
      <c r="M20" s="6">
        <v>2</v>
      </c>
      <c r="N20" s="39">
        <v>1</v>
      </c>
      <c r="O20" s="799"/>
      <c r="P20" s="730"/>
      <c r="Q20" s="730"/>
    </row>
    <row r="21" spans="1:17" s="3" customFormat="1" ht="26.4" customHeight="1" x14ac:dyDescent="0.35">
      <c r="A21" s="737" t="s">
        <v>36</v>
      </c>
      <c r="B21" s="737"/>
      <c r="C21" s="737"/>
      <c r="D21" s="737"/>
      <c r="E21" s="737"/>
      <c r="F21" s="737"/>
      <c r="G21" s="737"/>
      <c r="H21" s="737"/>
      <c r="I21" s="737"/>
      <c r="J21" s="737"/>
      <c r="K21" s="737"/>
      <c r="L21" s="737"/>
      <c r="M21" s="737"/>
      <c r="N21" s="737"/>
      <c r="O21" s="799"/>
      <c r="P21" s="730"/>
      <c r="Q21" s="730"/>
    </row>
    <row r="22" spans="1:17" ht="15.6" x14ac:dyDescent="0.3">
      <c r="A22" s="858" t="s">
        <v>37</v>
      </c>
      <c r="B22" s="859"/>
      <c r="C22" s="859"/>
      <c r="D22" s="30" t="s">
        <v>39</v>
      </c>
      <c r="E22" s="15">
        <v>4</v>
      </c>
      <c r="F22" s="16">
        <v>13</v>
      </c>
      <c r="G22" s="16">
        <v>3</v>
      </c>
      <c r="H22" s="17">
        <v>0</v>
      </c>
      <c r="I22" s="17">
        <v>0</v>
      </c>
      <c r="J22" s="16">
        <v>10</v>
      </c>
      <c r="K22" s="16">
        <v>0</v>
      </c>
      <c r="L22" s="78">
        <v>0</v>
      </c>
      <c r="M22" s="16">
        <v>4</v>
      </c>
      <c r="N22" s="16">
        <v>0</v>
      </c>
      <c r="O22" s="799"/>
      <c r="P22" s="730"/>
      <c r="Q22" s="730"/>
    </row>
    <row r="23" spans="1:17" ht="15.6" x14ac:dyDescent="0.3">
      <c r="A23" s="858"/>
      <c r="B23" s="859"/>
      <c r="C23" s="859"/>
      <c r="D23" s="30" t="s">
        <v>40</v>
      </c>
      <c r="E23" s="15">
        <v>6</v>
      </c>
      <c r="F23" s="16">
        <v>18</v>
      </c>
      <c r="G23" s="16">
        <v>0</v>
      </c>
      <c r="H23" s="17">
        <v>0</v>
      </c>
      <c r="I23" s="17">
        <v>0</v>
      </c>
      <c r="J23" s="16">
        <v>18</v>
      </c>
      <c r="K23" s="16">
        <v>0</v>
      </c>
      <c r="L23" s="78">
        <v>0</v>
      </c>
      <c r="M23" s="16">
        <v>6</v>
      </c>
      <c r="N23" s="16">
        <v>0</v>
      </c>
      <c r="O23" s="799"/>
      <c r="P23" s="730"/>
      <c r="Q23" s="730"/>
    </row>
    <row r="24" spans="1:17" ht="16.2" thickBot="1" x14ac:dyDescent="0.35">
      <c r="A24" s="860"/>
      <c r="B24" s="861"/>
      <c r="C24" s="861"/>
      <c r="D24" s="31" t="s">
        <v>41</v>
      </c>
      <c r="E24" s="68">
        <v>5</v>
      </c>
      <c r="F24" s="70">
        <v>5</v>
      </c>
      <c r="G24" s="70">
        <v>0</v>
      </c>
      <c r="H24" s="38">
        <v>0</v>
      </c>
      <c r="I24" s="38">
        <v>0</v>
      </c>
      <c r="J24" s="70">
        <v>5</v>
      </c>
      <c r="K24" s="70">
        <v>0</v>
      </c>
      <c r="L24" s="79">
        <v>0</v>
      </c>
      <c r="M24" s="70">
        <v>5</v>
      </c>
      <c r="N24" s="81">
        <v>1</v>
      </c>
      <c r="O24" s="799"/>
      <c r="P24" s="730"/>
      <c r="Q24" s="730"/>
    </row>
    <row r="25" spans="1:17" ht="22.5" customHeight="1" x14ac:dyDescent="0.3">
      <c r="A25" s="840" t="s">
        <v>42</v>
      </c>
      <c r="B25" s="841"/>
      <c r="C25" s="841"/>
      <c r="D25" s="65" t="s">
        <v>43</v>
      </c>
      <c r="E25" s="47">
        <v>8</v>
      </c>
      <c r="F25" s="48">
        <v>9</v>
      </c>
      <c r="G25" s="48">
        <v>1</v>
      </c>
      <c r="H25" s="72">
        <v>0</v>
      </c>
      <c r="I25" s="72">
        <v>2</v>
      </c>
      <c r="J25" s="48">
        <v>6</v>
      </c>
      <c r="K25" s="48">
        <v>0</v>
      </c>
      <c r="L25" s="50">
        <v>1</v>
      </c>
      <c r="M25" s="48">
        <v>7</v>
      </c>
      <c r="N25" s="75">
        <v>1</v>
      </c>
      <c r="O25" s="799"/>
      <c r="P25" s="730"/>
      <c r="Q25" s="730"/>
    </row>
    <row r="26" spans="1:17" ht="27" customHeight="1" x14ac:dyDescent="0.3">
      <c r="A26" s="842"/>
      <c r="B26" s="843"/>
      <c r="C26" s="843"/>
      <c r="D26" s="56" t="s">
        <v>44</v>
      </c>
      <c r="E26" s="59">
        <v>5</v>
      </c>
      <c r="F26" s="61">
        <v>5</v>
      </c>
      <c r="G26" s="61">
        <v>0</v>
      </c>
      <c r="H26" s="73">
        <v>0</v>
      </c>
      <c r="I26" s="73">
        <v>1</v>
      </c>
      <c r="J26" s="61">
        <v>3</v>
      </c>
      <c r="K26" s="61">
        <v>1</v>
      </c>
      <c r="L26" s="64">
        <v>0</v>
      </c>
      <c r="M26" s="61">
        <v>5</v>
      </c>
      <c r="N26" s="76">
        <v>1</v>
      </c>
      <c r="O26" s="799"/>
      <c r="P26" s="730"/>
      <c r="Q26" s="730"/>
    </row>
    <row r="27" spans="1:17" ht="25.5" customHeight="1" x14ac:dyDescent="0.3">
      <c r="A27" s="842"/>
      <c r="B27" s="843"/>
      <c r="C27" s="843"/>
      <c r="D27" s="56" t="s">
        <v>45</v>
      </c>
      <c r="E27" s="59">
        <v>5</v>
      </c>
      <c r="F27" s="61">
        <v>9</v>
      </c>
      <c r="G27" s="61">
        <v>0</v>
      </c>
      <c r="H27" s="73">
        <v>0</v>
      </c>
      <c r="I27" s="73">
        <v>2</v>
      </c>
      <c r="J27" s="61">
        <v>7</v>
      </c>
      <c r="K27" s="61">
        <v>0</v>
      </c>
      <c r="L27" s="64">
        <v>0</v>
      </c>
      <c r="M27" s="61">
        <v>5</v>
      </c>
      <c r="N27" s="61">
        <v>0</v>
      </c>
      <c r="O27" s="799"/>
      <c r="P27" s="730"/>
      <c r="Q27" s="730"/>
    </row>
    <row r="28" spans="1:17" ht="25.5" customHeight="1" x14ac:dyDescent="0.3">
      <c r="A28" s="842"/>
      <c r="B28" s="843"/>
      <c r="C28" s="843"/>
      <c r="D28" s="56" t="s">
        <v>46</v>
      </c>
      <c r="E28" s="59">
        <v>4</v>
      </c>
      <c r="F28" s="61">
        <v>5</v>
      </c>
      <c r="G28" s="61">
        <v>0</v>
      </c>
      <c r="H28" s="62">
        <v>0</v>
      </c>
      <c r="I28" s="62">
        <v>0</v>
      </c>
      <c r="J28" s="61">
        <v>5</v>
      </c>
      <c r="K28" s="61">
        <v>0</v>
      </c>
      <c r="L28" s="64">
        <v>0</v>
      </c>
      <c r="M28" s="61">
        <v>4</v>
      </c>
      <c r="N28" s="61">
        <v>0</v>
      </c>
      <c r="O28" s="799"/>
      <c r="P28" s="730"/>
      <c r="Q28" s="730"/>
    </row>
    <row r="29" spans="1:17" ht="16.2" thickBot="1" x14ac:dyDescent="0.35">
      <c r="A29" s="844"/>
      <c r="B29" s="845"/>
      <c r="C29" s="845"/>
      <c r="D29" s="66" t="s">
        <v>47</v>
      </c>
      <c r="E29" s="69">
        <v>6</v>
      </c>
      <c r="F29" s="71">
        <v>14</v>
      </c>
      <c r="G29" s="71">
        <v>0</v>
      </c>
      <c r="H29" s="74">
        <v>0</v>
      </c>
      <c r="I29" s="74">
        <v>0</v>
      </c>
      <c r="J29" s="71">
        <v>14</v>
      </c>
      <c r="K29" s="71">
        <v>0</v>
      </c>
      <c r="L29" s="80">
        <v>0</v>
      </c>
      <c r="M29" s="71">
        <v>6</v>
      </c>
      <c r="N29" s="77">
        <v>2</v>
      </c>
      <c r="O29" s="799"/>
      <c r="P29" s="730"/>
      <c r="Q29" s="730"/>
    </row>
    <row r="30" spans="1:17" s="9" customFormat="1" ht="34.5" customHeight="1" thickBot="1" x14ac:dyDescent="0.35">
      <c r="A30" s="821" t="s">
        <v>48</v>
      </c>
      <c r="B30" s="822"/>
      <c r="C30" s="823"/>
      <c r="D30" s="67" t="s">
        <v>49</v>
      </c>
      <c r="E30" s="5">
        <v>5</v>
      </c>
      <c r="F30" s="6">
        <v>3</v>
      </c>
      <c r="G30" s="6">
        <v>0</v>
      </c>
      <c r="H30" s="7">
        <v>0</v>
      </c>
      <c r="I30" s="7">
        <v>0</v>
      </c>
      <c r="J30" s="6">
        <v>3</v>
      </c>
      <c r="K30" s="6">
        <v>0</v>
      </c>
      <c r="L30" s="8">
        <v>0</v>
      </c>
      <c r="M30" s="6">
        <v>5</v>
      </c>
      <c r="N30" s="82">
        <v>3</v>
      </c>
      <c r="O30" s="799"/>
      <c r="P30" s="730"/>
      <c r="Q30" s="730"/>
    </row>
    <row r="31" spans="1:17" s="9" customFormat="1" ht="36.75" customHeight="1" x14ac:dyDescent="0.3">
      <c r="A31" s="824" t="s">
        <v>50</v>
      </c>
      <c r="B31" s="825"/>
      <c r="C31" s="826"/>
      <c r="D31" s="65" t="s">
        <v>51</v>
      </c>
      <c r="E31" s="47">
        <v>6</v>
      </c>
      <c r="F31" s="48">
        <v>14</v>
      </c>
      <c r="G31" s="48">
        <v>6</v>
      </c>
      <c r="H31" s="49">
        <v>0</v>
      </c>
      <c r="I31" s="49">
        <v>2</v>
      </c>
      <c r="J31" s="48">
        <v>6</v>
      </c>
      <c r="K31" s="48">
        <v>0</v>
      </c>
      <c r="L31" s="50">
        <v>2</v>
      </c>
      <c r="M31" s="48">
        <v>4</v>
      </c>
      <c r="N31" s="48">
        <v>0</v>
      </c>
      <c r="O31" s="799"/>
      <c r="P31" s="730"/>
      <c r="Q31" s="730"/>
    </row>
    <row r="32" spans="1:17" s="9" customFormat="1" ht="36.75" customHeight="1" thickBot="1" x14ac:dyDescent="0.35">
      <c r="A32" s="827"/>
      <c r="B32" s="828"/>
      <c r="C32" s="829"/>
      <c r="D32" s="57" t="s">
        <v>52</v>
      </c>
      <c r="E32" s="51">
        <v>4</v>
      </c>
      <c r="F32" s="52">
        <v>6</v>
      </c>
      <c r="G32" s="52">
        <v>0</v>
      </c>
      <c r="H32" s="53">
        <v>0</v>
      </c>
      <c r="I32" s="53">
        <v>0</v>
      </c>
      <c r="J32" s="52">
        <v>6</v>
      </c>
      <c r="K32" s="52">
        <v>0</v>
      </c>
      <c r="L32" s="54">
        <v>0</v>
      </c>
      <c r="M32" s="52">
        <v>4</v>
      </c>
      <c r="N32" s="83">
        <v>1</v>
      </c>
      <c r="O32" s="799"/>
      <c r="P32" s="730"/>
      <c r="Q32" s="730"/>
    </row>
    <row r="33" spans="1:17" s="9" customFormat="1" ht="24.75" customHeight="1" thickBot="1" x14ac:dyDescent="0.35">
      <c r="A33" s="735" t="s">
        <v>53</v>
      </c>
      <c r="B33" s="736"/>
      <c r="C33" s="736"/>
      <c r="D33" s="736"/>
      <c r="E33" s="736"/>
      <c r="F33" s="736"/>
      <c r="G33" s="736"/>
      <c r="H33" s="736"/>
      <c r="I33" s="736"/>
      <c r="J33" s="736"/>
      <c r="K33" s="736"/>
      <c r="L33" s="736"/>
      <c r="M33" s="736"/>
      <c r="N33" s="736"/>
      <c r="O33" s="799"/>
      <c r="P33" s="730"/>
      <c r="Q33" s="730"/>
    </row>
    <row r="34" spans="1:17" s="9" customFormat="1" ht="48.75" customHeight="1" thickBot="1" x14ac:dyDescent="0.35">
      <c r="A34" s="830" t="s">
        <v>54</v>
      </c>
      <c r="B34" s="831"/>
      <c r="C34" s="832"/>
      <c r="D34" s="24" t="s">
        <v>55</v>
      </c>
      <c r="E34" s="25">
        <v>3</v>
      </c>
      <c r="F34" s="26">
        <v>14</v>
      </c>
      <c r="G34" s="26">
        <v>1</v>
      </c>
      <c r="H34" s="27">
        <v>0</v>
      </c>
      <c r="I34" s="27">
        <v>4</v>
      </c>
      <c r="J34" s="26">
        <v>9</v>
      </c>
      <c r="K34" s="26">
        <v>0</v>
      </c>
      <c r="L34" s="28">
        <v>0</v>
      </c>
      <c r="M34" s="26">
        <v>3</v>
      </c>
      <c r="N34" s="28">
        <v>0</v>
      </c>
      <c r="O34" s="799"/>
      <c r="P34" s="730"/>
      <c r="Q34" s="730"/>
    </row>
    <row r="35" spans="1:17" ht="26.25" customHeight="1" thickBot="1" x14ac:dyDescent="0.35">
      <c r="A35" s="833" t="s">
        <v>56</v>
      </c>
      <c r="B35" s="834"/>
      <c r="C35" s="835"/>
      <c r="D35" s="32" t="s">
        <v>57</v>
      </c>
      <c r="E35" s="33">
        <v>1</v>
      </c>
      <c r="F35" s="34">
        <v>0</v>
      </c>
      <c r="G35" s="34">
        <v>0</v>
      </c>
      <c r="H35" s="35">
        <v>0</v>
      </c>
      <c r="I35" s="35">
        <v>0</v>
      </c>
      <c r="J35" s="34">
        <v>0</v>
      </c>
      <c r="K35" s="34">
        <v>0</v>
      </c>
      <c r="L35" s="36">
        <v>0</v>
      </c>
      <c r="M35" s="34">
        <v>1</v>
      </c>
      <c r="N35" s="37">
        <v>1</v>
      </c>
      <c r="O35" s="799"/>
      <c r="P35" s="730"/>
      <c r="Q35" s="730"/>
    </row>
    <row r="36" spans="1:17" ht="22.5" customHeight="1" thickBot="1" x14ac:dyDescent="0.35">
      <c r="A36" s="732" t="s">
        <v>58</v>
      </c>
      <c r="B36" s="733"/>
      <c r="C36" s="733"/>
      <c r="D36" s="733"/>
      <c r="E36" s="733"/>
      <c r="F36" s="733"/>
      <c r="G36" s="733"/>
      <c r="H36" s="733"/>
      <c r="I36" s="733"/>
      <c r="J36" s="733"/>
      <c r="K36" s="733"/>
      <c r="L36" s="733"/>
      <c r="M36" s="733"/>
      <c r="N36" s="734"/>
      <c r="O36" s="799"/>
      <c r="P36" s="730"/>
      <c r="Q36" s="730"/>
    </row>
    <row r="37" spans="1:17" ht="23.25" customHeight="1" x14ac:dyDescent="0.3">
      <c r="A37" s="800" t="s">
        <v>59</v>
      </c>
      <c r="B37" s="801"/>
      <c r="C37" s="802"/>
      <c r="D37" s="103" t="s">
        <v>60</v>
      </c>
      <c r="E37" s="84">
        <v>7</v>
      </c>
      <c r="F37" s="85">
        <v>29</v>
      </c>
      <c r="G37" s="85">
        <v>28</v>
      </c>
      <c r="H37" s="90">
        <v>1</v>
      </c>
      <c r="I37" s="90">
        <v>0</v>
      </c>
      <c r="J37" s="90">
        <v>0</v>
      </c>
      <c r="K37" s="85">
        <v>0</v>
      </c>
      <c r="L37" s="86">
        <v>6</v>
      </c>
      <c r="M37" s="85">
        <v>1</v>
      </c>
      <c r="N37" s="29">
        <v>0</v>
      </c>
      <c r="O37" s="799"/>
      <c r="P37" s="730"/>
      <c r="Q37" s="730"/>
    </row>
    <row r="38" spans="1:17" ht="30" customHeight="1" thickBot="1" x14ac:dyDescent="0.35">
      <c r="A38" s="803"/>
      <c r="B38" s="804"/>
      <c r="C38" s="805"/>
      <c r="D38" s="104" t="s">
        <v>61</v>
      </c>
      <c r="E38" s="87">
        <v>7</v>
      </c>
      <c r="F38" s="88">
        <v>10</v>
      </c>
      <c r="G38" s="88">
        <v>0</v>
      </c>
      <c r="H38" s="91">
        <v>3</v>
      </c>
      <c r="I38" s="91">
        <v>0</v>
      </c>
      <c r="J38" s="91">
        <v>1</v>
      </c>
      <c r="K38" s="88">
        <v>6</v>
      </c>
      <c r="L38" s="89">
        <v>0</v>
      </c>
      <c r="M38" s="88">
        <v>7</v>
      </c>
      <c r="N38" s="53">
        <v>0</v>
      </c>
      <c r="O38" s="799"/>
      <c r="P38" s="730"/>
      <c r="Q38" s="730"/>
    </row>
    <row r="39" spans="1:17" ht="30" customHeight="1" x14ac:dyDescent="0.3">
      <c r="A39" s="815" t="s">
        <v>2362</v>
      </c>
      <c r="B39" s="816"/>
      <c r="C39" s="817"/>
      <c r="D39" s="717" t="s">
        <v>2363</v>
      </c>
      <c r="E39" s="15">
        <v>7</v>
      </c>
      <c r="F39" s="16">
        <v>9</v>
      </c>
      <c r="G39" s="41">
        <v>8</v>
      </c>
      <c r="H39" s="41">
        <v>0</v>
      </c>
      <c r="I39" s="41">
        <v>0</v>
      </c>
      <c r="J39" s="41">
        <v>1</v>
      </c>
      <c r="K39" s="41">
        <v>0</v>
      </c>
      <c r="L39" s="41">
        <v>6</v>
      </c>
      <c r="M39" s="41">
        <v>1</v>
      </c>
      <c r="N39" s="41">
        <v>0</v>
      </c>
      <c r="O39" s="799"/>
      <c r="P39" s="730"/>
      <c r="Q39" s="730"/>
    </row>
    <row r="40" spans="1:17" ht="30" customHeight="1" thickBot="1" x14ac:dyDescent="0.35">
      <c r="A40" s="818"/>
      <c r="B40" s="819"/>
      <c r="C40" s="820"/>
      <c r="D40" s="718" t="s">
        <v>2364</v>
      </c>
      <c r="E40" s="68">
        <v>3</v>
      </c>
      <c r="F40" s="70">
        <v>8</v>
      </c>
      <c r="G40" s="40">
        <v>0</v>
      </c>
      <c r="H40" s="40">
        <v>0</v>
      </c>
      <c r="I40" s="40">
        <v>0</v>
      </c>
      <c r="J40" s="40">
        <v>0</v>
      </c>
      <c r="K40" s="40">
        <v>8</v>
      </c>
      <c r="L40" s="40">
        <v>0</v>
      </c>
      <c r="M40" s="40">
        <v>3</v>
      </c>
      <c r="N40" s="40">
        <v>0</v>
      </c>
      <c r="O40" s="799"/>
      <c r="P40" s="730"/>
      <c r="Q40" s="730"/>
    </row>
    <row r="41" spans="1:17" ht="27" customHeight="1" x14ac:dyDescent="0.3">
      <c r="A41" s="806" t="s">
        <v>62</v>
      </c>
      <c r="B41" s="807"/>
      <c r="C41" s="808"/>
      <c r="D41" s="720" t="s">
        <v>63</v>
      </c>
      <c r="E41" s="721">
        <v>5</v>
      </c>
      <c r="F41" s="722">
        <v>8</v>
      </c>
      <c r="G41" s="722">
        <v>7</v>
      </c>
      <c r="H41" s="723">
        <v>1</v>
      </c>
      <c r="I41" s="723">
        <v>0</v>
      </c>
      <c r="J41" s="723">
        <v>0</v>
      </c>
      <c r="K41" s="722">
        <v>0</v>
      </c>
      <c r="L41" s="724">
        <v>4</v>
      </c>
      <c r="M41" s="722">
        <v>1</v>
      </c>
      <c r="N41" s="723">
        <v>0</v>
      </c>
      <c r="O41" s="799"/>
      <c r="P41" s="730"/>
      <c r="Q41" s="730"/>
    </row>
    <row r="42" spans="1:17" ht="30" customHeight="1" thickBot="1" x14ac:dyDescent="0.35">
      <c r="A42" s="809"/>
      <c r="B42" s="810"/>
      <c r="C42" s="811"/>
      <c r="D42" s="725" t="s">
        <v>64</v>
      </c>
      <c r="E42" s="726">
        <v>4</v>
      </c>
      <c r="F42" s="727">
        <v>4</v>
      </c>
      <c r="G42" s="727">
        <v>3</v>
      </c>
      <c r="H42" s="728">
        <v>1</v>
      </c>
      <c r="I42" s="728">
        <v>0</v>
      </c>
      <c r="J42" s="728">
        <v>0</v>
      </c>
      <c r="K42" s="727">
        <v>0</v>
      </c>
      <c r="L42" s="729">
        <v>3</v>
      </c>
      <c r="M42" s="727">
        <v>1</v>
      </c>
      <c r="N42" s="728">
        <v>0</v>
      </c>
      <c r="O42" s="799"/>
      <c r="P42" s="730"/>
      <c r="Q42" s="730"/>
    </row>
    <row r="43" spans="1:17" ht="27" customHeight="1" x14ac:dyDescent="0.3">
      <c r="A43" s="812" t="s">
        <v>65</v>
      </c>
      <c r="B43" s="813"/>
      <c r="C43" s="814"/>
      <c r="D43" s="714" t="s">
        <v>66</v>
      </c>
      <c r="E43" s="11">
        <v>8</v>
      </c>
      <c r="F43" s="12">
        <v>33</v>
      </c>
      <c r="G43" s="12">
        <v>30</v>
      </c>
      <c r="H43" s="715">
        <v>0</v>
      </c>
      <c r="I43" s="715">
        <v>0</v>
      </c>
      <c r="J43" s="715">
        <v>0</v>
      </c>
      <c r="K43" s="12">
        <v>3</v>
      </c>
      <c r="L43" s="716">
        <v>7</v>
      </c>
      <c r="M43" s="12">
        <v>1</v>
      </c>
      <c r="N43" s="715">
        <v>0</v>
      </c>
      <c r="O43" s="799"/>
      <c r="P43" s="730"/>
      <c r="Q43" s="730"/>
    </row>
    <row r="44" spans="1:17" ht="22.5" customHeight="1" x14ac:dyDescent="0.3">
      <c r="A44" s="815"/>
      <c r="B44" s="816"/>
      <c r="C44" s="817"/>
      <c r="D44" s="717" t="s">
        <v>67</v>
      </c>
      <c r="E44" s="15">
        <v>7</v>
      </c>
      <c r="F44" s="16">
        <v>27</v>
      </c>
      <c r="G44" s="16">
        <v>23</v>
      </c>
      <c r="H44" s="41">
        <v>0</v>
      </c>
      <c r="I44" s="41">
        <v>0</v>
      </c>
      <c r="J44" s="41">
        <v>0</v>
      </c>
      <c r="K44" s="16">
        <v>4</v>
      </c>
      <c r="L44" s="78">
        <v>5</v>
      </c>
      <c r="M44" s="16">
        <v>2</v>
      </c>
      <c r="N44" s="41">
        <v>0</v>
      </c>
      <c r="O44" s="799"/>
      <c r="P44" s="730"/>
      <c r="Q44" s="730"/>
    </row>
    <row r="45" spans="1:17" ht="27.75" customHeight="1" thickBot="1" x14ac:dyDescent="0.35">
      <c r="A45" s="818"/>
      <c r="B45" s="819"/>
      <c r="C45" s="820"/>
      <c r="D45" s="718" t="s">
        <v>68</v>
      </c>
      <c r="E45" s="68">
        <v>4</v>
      </c>
      <c r="F45" s="70">
        <v>14</v>
      </c>
      <c r="G45" s="70">
        <v>3</v>
      </c>
      <c r="H45" s="40">
        <v>2</v>
      </c>
      <c r="I45" s="40">
        <v>0</v>
      </c>
      <c r="J45" s="40">
        <v>1</v>
      </c>
      <c r="K45" s="70">
        <v>8</v>
      </c>
      <c r="L45" s="79">
        <v>0</v>
      </c>
      <c r="M45" s="70">
        <v>4</v>
      </c>
      <c r="N45" s="40">
        <v>0</v>
      </c>
      <c r="O45" s="799"/>
      <c r="P45" s="730"/>
      <c r="Q45" s="730"/>
    </row>
    <row r="46" spans="1:17" ht="27.75" customHeight="1" thickBot="1" x14ac:dyDescent="0.35">
      <c r="A46" s="803" t="s">
        <v>2365</v>
      </c>
      <c r="B46" s="804"/>
      <c r="C46" s="805"/>
      <c r="D46" s="104" t="s">
        <v>2366</v>
      </c>
      <c r="E46" s="87">
        <v>5</v>
      </c>
      <c r="F46" s="88">
        <v>5</v>
      </c>
      <c r="G46" s="88">
        <v>3</v>
      </c>
      <c r="H46" s="91">
        <v>2</v>
      </c>
      <c r="I46" s="91">
        <v>0</v>
      </c>
      <c r="J46" s="91">
        <v>0</v>
      </c>
      <c r="K46" s="88">
        <v>0</v>
      </c>
      <c r="L46" s="89">
        <v>3</v>
      </c>
      <c r="M46" s="88">
        <v>2</v>
      </c>
      <c r="N46" s="53">
        <v>0</v>
      </c>
      <c r="O46" s="799"/>
      <c r="P46" s="730"/>
      <c r="Q46" s="730"/>
    </row>
    <row r="47" spans="1:17" ht="32.25" customHeight="1" thickBot="1" x14ac:dyDescent="0.35">
      <c r="A47" s="830" t="s">
        <v>69</v>
      </c>
      <c r="B47" s="831"/>
      <c r="C47" s="832"/>
      <c r="D47" s="719" t="s">
        <v>70</v>
      </c>
      <c r="E47" s="25">
        <v>2</v>
      </c>
      <c r="F47" s="26">
        <v>3</v>
      </c>
      <c r="G47" s="26">
        <v>0</v>
      </c>
      <c r="H47" s="27">
        <v>0</v>
      </c>
      <c r="I47" s="27">
        <v>0</v>
      </c>
      <c r="J47" s="27">
        <v>1</v>
      </c>
      <c r="K47" s="26">
        <v>2</v>
      </c>
      <c r="L47" s="28">
        <v>0</v>
      </c>
      <c r="M47" s="26">
        <v>2</v>
      </c>
      <c r="N47" s="40">
        <v>0</v>
      </c>
      <c r="O47" s="799"/>
      <c r="P47" s="730"/>
      <c r="Q47" s="730"/>
    </row>
    <row r="49" spans="15:15" x14ac:dyDescent="0.3">
      <c r="O49" s="799"/>
    </row>
  </sheetData>
  <autoFilter ref="A7:M7" xr:uid="{00000000-0009-0000-0000-000000000000}">
    <filterColumn colId="0" showButton="0"/>
    <filterColumn colId="1" showButton="0"/>
  </autoFilter>
  <mergeCells count="33">
    <mergeCell ref="A47:C47"/>
    <mergeCell ref="N6:N7"/>
    <mergeCell ref="A1:B4"/>
    <mergeCell ref="C1:I4"/>
    <mergeCell ref="J1:N4"/>
    <mergeCell ref="A5:C7"/>
    <mergeCell ref="D5:D7"/>
    <mergeCell ref="E5:E7"/>
    <mergeCell ref="F5:F7"/>
    <mergeCell ref="G5:K5"/>
    <mergeCell ref="L5:N5"/>
    <mergeCell ref="G6:I6"/>
    <mergeCell ref="J6:J7"/>
    <mergeCell ref="K6:K7"/>
    <mergeCell ref="A39:C40"/>
    <mergeCell ref="A46:C46"/>
    <mergeCell ref="L6:L7"/>
    <mergeCell ref="M6:M7"/>
    <mergeCell ref="A25:C29"/>
    <mergeCell ref="A9:C10"/>
    <mergeCell ref="A12:C14"/>
    <mergeCell ref="A15:C17"/>
    <mergeCell ref="A18:C18"/>
    <mergeCell ref="A19:C19"/>
    <mergeCell ref="A20:C20"/>
    <mergeCell ref="A22:C24"/>
    <mergeCell ref="A37:C38"/>
    <mergeCell ref="A41:C42"/>
    <mergeCell ref="A43:C45"/>
    <mergeCell ref="A30:C30"/>
    <mergeCell ref="A31:C32"/>
    <mergeCell ref="A34:C34"/>
    <mergeCell ref="A35:C35"/>
  </mergeCells>
  <hyperlinks>
    <hyperlink ref="D25" location="IMP!A1" display="OCI-2018-026" xr:uid="{00000000-0004-0000-0000-000000000000}"/>
    <hyperlink ref="D12" location="ADT!A1" display="OCI-2018-028" xr:uid="{00000000-0004-0000-0000-000001000000}"/>
    <hyperlink ref="D31" location="PID!A1" display="OCI-2019-011" xr:uid="{00000000-0004-0000-0000-000002000000}"/>
    <hyperlink ref="D13" location="ADT!A39" display="OCI-2019-031" xr:uid="{00000000-0004-0000-0000-000003000000}"/>
    <hyperlink ref="D15" location="'Gest Cartera'!A1" display="OCI-2020-022" xr:uid="{00000000-0004-0000-0000-000004000000}"/>
    <hyperlink ref="D30" location="'Superv Conv. Coop'!A1" display="OCI-2021-025" xr:uid="{00000000-0004-0000-0000-000005000000}"/>
    <hyperlink ref="D27" location="IMP!A56" display="OCI-2021-014" xr:uid="{00000000-0004-0000-0000-000006000000}"/>
    <hyperlink ref="D14" location="ADT!A76" display="OCI-2021-030" xr:uid="{00000000-0004-0000-0000-000007000000}"/>
    <hyperlink ref="D23" location="EFP!A56" display="OCI-2022-011" xr:uid="{00000000-0004-0000-0000-000008000000}"/>
    <hyperlink ref="D18" location="'INV DAT'!A1" display="OCI-2022-010" xr:uid="{00000000-0004-0000-0000-000009000000}"/>
    <hyperlink ref="D19" location="'FACT&amp;REC'!A1" display="OCI-2022-015" xr:uid="{00000000-0004-0000-0000-00000A000000}"/>
    <hyperlink ref="D26" location="IMP!A32" display="OCI-2019-028" xr:uid="{00000000-0004-0000-0000-00000B000000}"/>
    <hyperlink ref="D16" location="'Gest Cartera'!A74" display="OCI-2022-025" xr:uid="{00000000-0004-0000-0000-00000C000000}"/>
    <hyperlink ref="D28" location="IMP!A85" display="OCI-2022-028" xr:uid="{00000000-0004-0000-0000-00000D000000}"/>
    <hyperlink ref="D34" location="FCC!A1" display="OCI-2023-014" xr:uid="{00000000-0004-0000-0000-00000E000000}"/>
    <hyperlink ref="D20" location="'Inv. y Pre-inv'!A1" display="OCI-2023-027" xr:uid="{00000000-0004-0000-0000-00000F000000}"/>
    <hyperlink ref="D32" location="PID!A32" display="OCI-2023-013" xr:uid="{00000000-0004-0000-0000-000010000000}"/>
    <hyperlink ref="D37" location="GTH!A11" display="OCI-2018-017" xr:uid="{00000000-0004-0000-0000-000011000000}"/>
    <hyperlink ref="D43" location="GAD!A1" display="OCI-2019-015" xr:uid="{00000000-0004-0000-0000-000012000000}"/>
    <hyperlink ref="D44" location="GAD!A54" display="OCI-2021-029" xr:uid="{00000000-0004-0000-0000-00001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82"/>
  <sheetViews>
    <sheetView showGridLines="0" topLeftCell="A55" zoomScale="60" zoomScaleNormal="60" workbookViewId="0">
      <selection activeCell="E139" sqref="E139"/>
    </sheetView>
  </sheetViews>
  <sheetFormatPr baseColWidth="10" defaultColWidth="11.44140625" defaultRowHeight="59.25" customHeight="1" x14ac:dyDescent="0.3"/>
  <cols>
    <col min="1" max="1" width="18.6640625" style="120" bestFit="1" customWidth="1"/>
    <col min="2" max="2" width="35" style="120" bestFit="1" customWidth="1"/>
    <col min="3" max="3" width="15.33203125" style="120" bestFit="1" customWidth="1"/>
    <col min="4" max="4" width="51.6640625" style="119" bestFit="1" customWidth="1"/>
    <col min="5" max="5" width="62.6640625" style="119" customWidth="1"/>
    <col min="6" max="6" width="100.6640625" style="119" customWidth="1"/>
    <col min="7" max="7" width="57.6640625" style="119" bestFit="1" customWidth="1"/>
    <col min="8" max="8" width="22.6640625" style="119" bestFit="1" customWidth="1"/>
    <col min="9" max="9" width="55.6640625" style="119" bestFit="1" customWidth="1"/>
    <col min="10" max="10" width="20.44140625" style="119" bestFit="1" customWidth="1"/>
    <col min="11" max="11" width="18.5546875" style="119" bestFit="1" customWidth="1"/>
    <col min="12" max="12" width="18.6640625" style="119" bestFit="1" customWidth="1"/>
    <col min="13" max="13" width="22" style="120" bestFit="1" customWidth="1"/>
    <col min="14" max="14" width="138.6640625" style="251" customWidth="1"/>
    <col min="15" max="15" width="41.44140625" style="120" bestFit="1" customWidth="1"/>
    <col min="16" max="16" width="42" style="671" bestFit="1" customWidth="1"/>
    <col min="17" max="17" width="172.88671875" style="119" customWidth="1"/>
    <col min="18" max="18" width="40.44140625" style="120" bestFit="1" customWidth="1"/>
    <col min="19" max="16384" width="11.44140625" style="119"/>
  </cols>
  <sheetData>
    <row r="1" spans="1:26" ht="82.2" customHeight="1" x14ac:dyDescent="0.3">
      <c r="A1" s="903"/>
      <c r="B1" s="903"/>
      <c r="C1" s="903"/>
      <c r="D1" s="903"/>
      <c r="E1" s="904" t="s">
        <v>79</v>
      </c>
      <c r="F1" s="905"/>
      <c r="G1" s="905"/>
      <c r="H1" s="905"/>
      <c r="I1" s="905"/>
      <c r="J1" s="905"/>
      <c r="K1" s="905"/>
      <c r="L1" s="905"/>
      <c r="M1" s="905"/>
      <c r="N1" s="905"/>
      <c r="O1" s="906"/>
      <c r="P1" s="907"/>
      <c r="Q1" s="908"/>
      <c r="R1" s="909"/>
    </row>
    <row r="2" spans="1:26" ht="27.75" customHeight="1" x14ac:dyDescent="0.3">
      <c r="A2" s="910" t="s">
        <v>120</v>
      </c>
      <c r="B2" s="911"/>
      <c r="C2" s="912" t="s">
        <v>121</v>
      </c>
      <c r="D2" s="913"/>
      <c r="E2" s="910" t="s">
        <v>122</v>
      </c>
      <c r="F2" s="914"/>
      <c r="G2" s="914"/>
      <c r="H2" s="914"/>
      <c r="I2" s="911"/>
      <c r="J2" s="915">
        <v>6</v>
      </c>
      <c r="K2" s="915"/>
      <c r="L2" s="915"/>
      <c r="M2" s="915"/>
      <c r="N2" s="910" t="s">
        <v>123</v>
      </c>
      <c r="O2" s="911"/>
      <c r="P2" s="916" t="s">
        <v>124</v>
      </c>
      <c r="Q2" s="917"/>
      <c r="R2" s="918"/>
    </row>
    <row r="3" spans="1:26" s="122" customFormat="1" ht="59.25" customHeight="1" x14ac:dyDescent="0.3">
      <c r="A3" s="919" t="s">
        <v>83</v>
      </c>
      <c r="B3" s="919" t="s">
        <v>84</v>
      </c>
      <c r="C3" s="919" t="s">
        <v>85</v>
      </c>
      <c r="D3" s="919" t="s">
        <v>86</v>
      </c>
      <c r="E3" s="919" t="s">
        <v>87</v>
      </c>
      <c r="F3" s="919" t="s">
        <v>88</v>
      </c>
      <c r="G3" s="919" t="s">
        <v>89</v>
      </c>
      <c r="H3" s="919" t="s">
        <v>90</v>
      </c>
      <c r="I3" s="919" t="s">
        <v>91</v>
      </c>
      <c r="J3" s="919" t="s">
        <v>92</v>
      </c>
      <c r="K3" s="919" t="s">
        <v>93</v>
      </c>
      <c r="L3" s="920" t="s">
        <v>94</v>
      </c>
      <c r="M3" s="920"/>
      <c r="N3" s="920"/>
      <c r="O3" s="920"/>
      <c r="P3" s="920"/>
      <c r="Q3" s="920"/>
      <c r="R3" s="920"/>
      <c r="U3" s="119"/>
    </row>
    <row r="4" spans="1:26" s="122" customFormat="1" ht="94.2" customHeight="1" thickBot="1" x14ac:dyDescent="0.35">
      <c r="A4" s="919"/>
      <c r="B4" s="919"/>
      <c r="C4" s="919"/>
      <c r="D4" s="919"/>
      <c r="E4" s="919"/>
      <c r="F4" s="919"/>
      <c r="G4" s="919"/>
      <c r="H4" s="919"/>
      <c r="I4" s="919"/>
      <c r="J4" s="919"/>
      <c r="K4" s="919"/>
      <c r="L4" s="107" t="s">
        <v>95</v>
      </c>
      <c r="M4" s="107" t="s">
        <v>96</v>
      </c>
      <c r="N4" s="107" t="s">
        <v>97</v>
      </c>
      <c r="O4" s="107" t="s">
        <v>98</v>
      </c>
      <c r="P4" s="107" t="s">
        <v>99</v>
      </c>
      <c r="Q4" s="107" t="s">
        <v>100</v>
      </c>
      <c r="R4" s="108" t="s">
        <v>101</v>
      </c>
    </row>
    <row r="5" spans="1:26" s="122" customFormat="1" ht="33.75" customHeight="1" thickBot="1" x14ac:dyDescent="0.35">
      <c r="A5" s="928" t="s">
        <v>2171</v>
      </c>
      <c r="B5" s="929"/>
      <c r="C5" s="929"/>
      <c r="D5" s="929"/>
      <c r="E5" s="929"/>
      <c r="F5" s="929"/>
      <c r="G5" s="929"/>
      <c r="H5" s="929"/>
      <c r="I5" s="929"/>
      <c r="J5" s="929"/>
      <c r="K5" s="929"/>
      <c r="L5" s="929"/>
      <c r="M5" s="929"/>
      <c r="N5" s="929"/>
      <c r="O5" s="929"/>
      <c r="P5" s="929"/>
      <c r="Q5" s="929"/>
      <c r="R5" s="930"/>
    </row>
    <row r="6" spans="1:26" s="678" customFormat="1" ht="409.5" hidden="1" customHeight="1" x14ac:dyDescent="0.3">
      <c r="A6" s="931" t="s">
        <v>18</v>
      </c>
      <c r="B6" s="932" t="s">
        <v>2172</v>
      </c>
      <c r="C6" s="931">
        <v>1</v>
      </c>
      <c r="D6" s="136" t="s">
        <v>2173</v>
      </c>
      <c r="E6" s="136" t="s">
        <v>2174</v>
      </c>
      <c r="F6" s="672" t="s">
        <v>2175</v>
      </c>
      <c r="G6" s="673" t="s">
        <v>2176</v>
      </c>
      <c r="H6" s="674" t="s">
        <v>143</v>
      </c>
      <c r="I6" s="674" t="s">
        <v>2177</v>
      </c>
      <c r="J6" s="675">
        <v>44197</v>
      </c>
      <c r="K6" s="675">
        <v>45107</v>
      </c>
      <c r="L6" s="675">
        <v>45113</v>
      </c>
      <c r="M6" s="676" t="s">
        <v>617</v>
      </c>
      <c r="N6" s="672" t="s">
        <v>2178</v>
      </c>
      <c r="O6" s="677">
        <v>1</v>
      </c>
      <c r="P6" s="519" t="s">
        <v>72</v>
      </c>
      <c r="Q6" s="933" t="s">
        <v>2179</v>
      </c>
      <c r="R6" s="935" t="s">
        <v>10</v>
      </c>
    </row>
    <row r="7" spans="1:26" s="148" customFormat="1" ht="409.6" hidden="1" customHeight="1" thickBot="1" x14ac:dyDescent="0.35">
      <c r="A7" s="924"/>
      <c r="B7" s="925"/>
      <c r="C7" s="924"/>
      <c r="D7" s="166" t="s">
        <v>2173</v>
      </c>
      <c r="E7" s="166" t="s">
        <v>2180</v>
      </c>
      <c r="F7" s="679" t="s">
        <v>2181</v>
      </c>
      <c r="G7" s="680" t="s">
        <v>2182</v>
      </c>
      <c r="H7" s="681" t="s">
        <v>144</v>
      </c>
      <c r="I7" s="153" t="s">
        <v>2177</v>
      </c>
      <c r="J7" s="682">
        <v>44197</v>
      </c>
      <c r="K7" s="254">
        <v>45107</v>
      </c>
      <c r="L7" s="683">
        <v>45104</v>
      </c>
      <c r="M7" s="684" t="s">
        <v>617</v>
      </c>
      <c r="N7" s="166" t="s">
        <v>2183</v>
      </c>
      <c r="O7" s="288">
        <v>1</v>
      </c>
      <c r="P7" s="554" t="s">
        <v>72</v>
      </c>
      <c r="Q7" s="934"/>
      <c r="R7" s="927"/>
      <c r="S7" s="198"/>
      <c r="T7" s="198"/>
      <c r="U7" s="198"/>
      <c r="V7" s="198"/>
      <c r="W7" s="198"/>
      <c r="X7" s="198"/>
      <c r="Y7" s="198"/>
      <c r="Z7" s="198"/>
    </row>
    <row r="8" spans="1:26" s="148" customFormat="1" ht="15.6" thickBot="1" x14ac:dyDescent="0.35">
      <c r="A8" s="921"/>
      <c r="B8" s="922"/>
      <c r="C8" s="922"/>
      <c r="D8" s="922"/>
      <c r="E8" s="922"/>
      <c r="F8" s="922"/>
      <c r="G8" s="922"/>
      <c r="H8" s="922"/>
      <c r="I8" s="922"/>
      <c r="J8" s="922"/>
      <c r="K8" s="922"/>
      <c r="L8" s="922"/>
      <c r="M8" s="922"/>
      <c r="N8" s="922"/>
      <c r="O8" s="922"/>
      <c r="P8" s="922"/>
      <c r="Q8" s="922"/>
      <c r="R8" s="923"/>
      <c r="S8" s="198"/>
      <c r="T8" s="198"/>
      <c r="U8" s="198"/>
      <c r="V8" s="198"/>
      <c r="W8" s="198"/>
      <c r="X8" s="198"/>
      <c r="Y8" s="198"/>
      <c r="Z8" s="198"/>
    </row>
    <row r="9" spans="1:26" s="148" customFormat="1" ht="333" hidden="1" customHeight="1" x14ac:dyDescent="0.3">
      <c r="A9" s="924" t="s">
        <v>18</v>
      </c>
      <c r="B9" s="925" t="s">
        <v>2172</v>
      </c>
      <c r="C9" s="924">
        <v>2</v>
      </c>
      <c r="D9" s="158" t="s">
        <v>2184</v>
      </c>
      <c r="E9" s="158" t="s">
        <v>2185</v>
      </c>
      <c r="F9" s="158" t="s">
        <v>2186</v>
      </c>
      <c r="G9" s="624" t="s">
        <v>2187</v>
      </c>
      <c r="H9" s="685" t="s">
        <v>229</v>
      </c>
      <c r="I9" s="173" t="s">
        <v>2188</v>
      </c>
      <c r="J9" s="257">
        <v>44927</v>
      </c>
      <c r="K9" s="206">
        <v>45291</v>
      </c>
      <c r="L9" s="686">
        <v>45104</v>
      </c>
      <c r="M9" s="687" t="s">
        <v>617</v>
      </c>
      <c r="N9" s="177" t="s">
        <v>2189</v>
      </c>
      <c r="O9" s="294">
        <v>1</v>
      </c>
      <c r="P9" s="667" t="s">
        <v>72</v>
      </c>
      <c r="Q9" s="926" t="s">
        <v>2190</v>
      </c>
      <c r="R9" s="927" t="s">
        <v>10</v>
      </c>
      <c r="S9" s="198"/>
      <c r="T9" s="198"/>
      <c r="U9" s="198"/>
      <c r="V9" s="198"/>
      <c r="W9" s="198"/>
      <c r="X9" s="198"/>
      <c r="Y9" s="198"/>
      <c r="Z9" s="198"/>
    </row>
    <row r="10" spans="1:26" s="148" customFormat="1" ht="159.6" hidden="1" customHeight="1" x14ac:dyDescent="0.3">
      <c r="A10" s="924"/>
      <c r="B10" s="925"/>
      <c r="C10" s="924"/>
      <c r="D10" s="136" t="s">
        <v>2184</v>
      </c>
      <c r="E10" s="136" t="s">
        <v>2191</v>
      </c>
      <c r="F10" s="136" t="s">
        <v>2192</v>
      </c>
      <c r="G10" s="260" t="s">
        <v>2193</v>
      </c>
      <c r="H10" s="688" t="s">
        <v>144</v>
      </c>
      <c r="I10" s="201" t="s">
        <v>2194</v>
      </c>
      <c r="J10" s="259">
        <v>44562</v>
      </c>
      <c r="K10" s="212">
        <v>45291</v>
      </c>
      <c r="L10" s="675">
        <v>45104</v>
      </c>
      <c r="M10" s="676" t="s">
        <v>617</v>
      </c>
      <c r="N10" s="132" t="s">
        <v>2195</v>
      </c>
      <c r="O10" s="264">
        <v>1</v>
      </c>
      <c r="P10" s="519" t="s">
        <v>72</v>
      </c>
      <c r="Q10" s="926"/>
      <c r="R10" s="927"/>
      <c r="S10" s="198"/>
      <c r="T10" s="198"/>
      <c r="U10" s="198"/>
      <c r="V10" s="198"/>
      <c r="W10" s="198"/>
      <c r="X10" s="198"/>
      <c r="Y10" s="198"/>
      <c r="Z10" s="198"/>
    </row>
    <row r="11" spans="1:26" s="148" customFormat="1" ht="232.2" hidden="1" customHeight="1" thickBot="1" x14ac:dyDescent="0.35">
      <c r="A11" s="924"/>
      <c r="B11" s="925"/>
      <c r="C11" s="924"/>
      <c r="D11" s="166" t="s">
        <v>2184</v>
      </c>
      <c r="E11" s="166" t="s">
        <v>2191</v>
      </c>
      <c r="F11" s="166" t="s">
        <v>2196</v>
      </c>
      <c r="G11" s="549" t="s">
        <v>2197</v>
      </c>
      <c r="H11" s="681" t="s">
        <v>143</v>
      </c>
      <c r="I11" s="153" t="s">
        <v>2198</v>
      </c>
      <c r="J11" s="682">
        <v>43831</v>
      </c>
      <c r="K11" s="254">
        <v>45291</v>
      </c>
      <c r="L11" s="683">
        <v>45104</v>
      </c>
      <c r="M11" s="684" t="s">
        <v>617</v>
      </c>
      <c r="N11" s="176" t="s">
        <v>2199</v>
      </c>
      <c r="O11" s="288">
        <v>1</v>
      </c>
      <c r="P11" s="554" t="s">
        <v>72</v>
      </c>
      <c r="Q11" s="926"/>
      <c r="R11" s="927"/>
      <c r="S11" s="198"/>
      <c r="T11" s="198"/>
      <c r="U11" s="198"/>
      <c r="V11" s="198"/>
      <c r="W11" s="198"/>
      <c r="X11" s="198"/>
      <c r="Y11" s="198"/>
      <c r="Z11" s="198"/>
    </row>
    <row r="12" spans="1:26" s="148" customFormat="1" ht="15.6" thickBot="1" x14ac:dyDescent="0.35">
      <c r="A12" s="921"/>
      <c r="B12" s="922"/>
      <c r="C12" s="922"/>
      <c r="D12" s="922"/>
      <c r="E12" s="922"/>
      <c r="F12" s="922"/>
      <c r="G12" s="922"/>
      <c r="H12" s="922"/>
      <c r="I12" s="922"/>
      <c r="J12" s="922"/>
      <c r="K12" s="922"/>
      <c r="L12" s="922"/>
      <c r="M12" s="922"/>
      <c r="N12" s="922"/>
      <c r="O12" s="922"/>
      <c r="P12" s="922"/>
      <c r="Q12" s="922"/>
      <c r="R12" s="923"/>
      <c r="S12" s="198"/>
      <c r="T12" s="198"/>
      <c r="U12" s="198"/>
      <c r="V12" s="198"/>
      <c r="W12" s="198"/>
      <c r="X12" s="198"/>
      <c r="Y12" s="198"/>
      <c r="Z12" s="198"/>
    </row>
    <row r="13" spans="1:26" s="148" customFormat="1" ht="222.6" hidden="1" customHeight="1" x14ac:dyDescent="0.3">
      <c r="A13" s="924" t="s">
        <v>18</v>
      </c>
      <c r="B13" s="925" t="s">
        <v>2172</v>
      </c>
      <c r="C13" s="924">
        <v>3</v>
      </c>
      <c r="D13" s="158" t="s">
        <v>2200</v>
      </c>
      <c r="E13" s="624" t="s">
        <v>2201</v>
      </c>
      <c r="F13" s="624" t="s">
        <v>2202</v>
      </c>
      <c r="G13" s="624" t="s">
        <v>2203</v>
      </c>
      <c r="H13" s="157" t="s">
        <v>133</v>
      </c>
      <c r="I13" s="173" t="s">
        <v>2204</v>
      </c>
      <c r="J13" s="257">
        <v>43800</v>
      </c>
      <c r="K13" s="206">
        <v>44012</v>
      </c>
      <c r="L13" s="627" t="s">
        <v>2205</v>
      </c>
      <c r="M13" s="627" t="s">
        <v>2206</v>
      </c>
      <c r="N13" s="628" t="s">
        <v>2207</v>
      </c>
      <c r="O13" s="294">
        <v>1</v>
      </c>
      <c r="P13" s="667" t="s">
        <v>72</v>
      </c>
      <c r="Q13" s="926" t="s">
        <v>2208</v>
      </c>
      <c r="R13" s="927" t="s">
        <v>10</v>
      </c>
      <c r="S13" s="198"/>
      <c r="T13" s="198"/>
      <c r="U13" s="198"/>
      <c r="V13" s="198"/>
      <c r="W13" s="198"/>
      <c r="X13" s="198"/>
      <c r="Y13" s="198"/>
      <c r="Z13" s="198"/>
    </row>
    <row r="14" spans="1:26" s="148" customFormat="1" ht="222.6" hidden="1" customHeight="1" x14ac:dyDescent="0.3">
      <c r="A14" s="924"/>
      <c r="B14" s="925"/>
      <c r="C14" s="924"/>
      <c r="D14" s="136" t="s">
        <v>2200</v>
      </c>
      <c r="E14" s="260" t="s">
        <v>2209</v>
      </c>
      <c r="F14" s="260" t="s">
        <v>2210</v>
      </c>
      <c r="G14" s="260" t="s">
        <v>2211</v>
      </c>
      <c r="H14" s="161" t="s">
        <v>126</v>
      </c>
      <c r="I14" s="201" t="s">
        <v>2212</v>
      </c>
      <c r="J14" s="259">
        <v>43862</v>
      </c>
      <c r="K14" s="212">
        <v>43951</v>
      </c>
      <c r="L14" s="306" t="s">
        <v>2205</v>
      </c>
      <c r="M14" s="306" t="s">
        <v>2206</v>
      </c>
      <c r="N14" s="634" t="s">
        <v>2213</v>
      </c>
      <c r="O14" s="264">
        <v>1</v>
      </c>
      <c r="P14" s="519" t="s">
        <v>72</v>
      </c>
      <c r="Q14" s="926"/>
      <c r="R14" s="927"/>
      <c r="S14" s="198"/>
      <c r="T14" s="198"/>
      <c r="U14" s="198"/>
      <c r="V14" s="198"/>
      <c r="W14" s="198"/>
      <c r="X14" s="198"/>
      <c r="Y14" s="198"/>
      <c r="Z14" s="198"/>
    </row>
    <row r="15" spans="1:26" s="148" customFormat="1" ht="222.6" hidden="1" customHeight="1" x14ac:dyDescent="0.3">
      <c r="A15" s="940"/>
      <c r="B15" s="941"/>
      <c r="C15" s="940"/>
      <c r="D15" s="136" t="s">
        <v>2200</v>
      </c>
      <c r="E15" s="260" t="s">
        <v>2214</v>
      </c>
      <c r="F15" s="260" t="s">
        <v>2215</v>
      </c>
      <c r="G15" s="260" t="s">
        <v>2216</v>
      </c>
      <c r="H15" s="161" t="s">
        <v>133</v>
      </c>
      <c r="I15" s="201" t="s">
        <v>2204</v>
      </c>
      <c r="J15" s="259">
        <v>43800</v>
      </c>
      <c r="K15" s="212">
        <v>44012</v>
      </c>
      <c r="L15" s="306" t="s">
        <v>2205</v>
      </c>
      <c r="M15" s="306" t="s">
        <v>2206</v>
      </c>
      <c r="N15" s="634" t="s">
        <v>2217</v>
      </c>
      <c r="O15" s="264">
        <v>1</v>
      </c>
      <c r="P15" s="519" t="s">
        <v>72</v>
      </c>
      <c r="Q15" s="942"/>
      <c r="R15" s="943"/>
      <c r="S15" s="198"/>
      <c r="T15" s="198"/>
      <c r="U15" s="198"/>
      <c r="V15" s="198"/>
      <c r="W15" s="198"/>
      <c r="X15" s="198"/>
      <c r="Y15" s="198"/>
      <c r="Z15" s="198"/>
    </row>
    <row r="16" spans="1:26" s="148" customFormat="1" ht="15.6" thickBot="1" x14ac:dyDescent="0.35">
      <c r="A16" s="936"/>
      <c r="B16" s="937"/>
      <c r="C16" s="937"/>
      <c r="D16" s="937"/>
      <c r="E16" s="937"/>
      <c r="F16" s="937"/>
      <c r="G16" s="937"/>
      <c r="H16" s="937"/>
      <c r="I16" s="937"/>
      <c r="J16" s="937"/>
      <c r="K16" s="937"/>
      <c r="L16" s="937"/>
      <c r="M16" s="937"/>
      <c r="N16" s="937"/>
      <c r="O16" s="937"/>
      <c r="P16" s="937"/>
      <c r="Q16" s="937"/>
      <c r="R16" s="938"/>
      <c r="S16" s="198"/>
      <c r="T16" s="198"/>
      <c r="U16" s="198"/>
      <c r="V16" s="198"/>
      <c r="W16" s="198"/>
      <c r="X16" s="198"/>
      <c r="Y16" s="198"/>
      <c r="Z16" s="198"/>
    </row>
    <row r="17" spans="1:26" s="148" customFormat="1" ht="409.6" hidden="1" customHeight="1" x14ac:dyDescent="0.3">
      <c r="A17" s="931" t="s">
        <v>18</v>
      </c>
      <c r="B17" s="932" t="s">
        <v>2172</v>
      </c>
      <c r="C17" s="931">
        <v>4</v>
      </c>
      <c r="D17" s="136" t="s">
        <v>2218</v>
      </c>
      <c r="E17" s="260" t="s">
        <v>2219</v>
      </c>
      <c r="F17" s="260" t="s">
        <v>2220</v>
      </c>
      <c r="G17" s="260" t="s">
        <v>2221</v>
      </c>
      <c r="H17" s="161" t="s">
        <v>133</v>
      </c>
      <c r="I17" s="201" t="s">
        <v>2222</v>
      </c>
      <c r="J17" s="259">
        <v>43800</v>
      </c>
      <c r="K17" s="212">
        <v>44012</v>
      </c>
      <c r="L17" s="306" t="s">
        <v>2205</v>
      </c>
      <c r="M17" s="306" t="s">
        <v>2206</v>
      </c>
      <c r="N17" s="634" t="s">
        <v>2223</v>
      </c>
      <c r="O17" s="264">
        <v>1</v>
      </c>
      <c r="P17" s="519" t="s">
        <v>72</v>
      </c>
      <c r="Q17" s="939" t="s">
        <v>2224</v>
      </c>
      <c r="R17" s="935" t="s">
        <v>10</v>
      </c>
      <c r="S17" s="198"/>
      <c r="T17" s="198"/>
      <c r="U17" s="198"/>
      <c r="V17" s="198"/>
      <c r="W17" s="198"/>
      <c r="X17" s="198"/>
      <c r="Y17" s="198"/>
      <c r="Z17" s="198"/>
    </row>
    <row r="18" spans="1:26" s="148" customFormat="1" ht="291" hidden="1" customHeight="1" thickBot="1" x14ac:dyDescent="0.35">
      <c r="A18" s="924"/>
      <c r="B18" s="925"/>
      <c r="C18" s="924"/>
      <c r="D18" s="166" t="s">
        <v>2218</v>
      </c>
      <c r="E18" s="549" t="s">
        <v>2219</v>
      </c>
      <c r="F18" s="549" t="s">
        <v>2225</v>
      </c>
      <c r="G18" s="549" t="s">
        <v>2226</v>
      </c>
      <c r="H18" s="150" t="s">
        <v>133</v>
      </c>
      <c r="I18" s="153" t="s">
        <v>2227</v>
      </c>
      <c r="J18" s="682">
        <v>43800</v>
      </c>
      <c r="K18" s="254">
        <v>44012</v>
      </c>
      <c r="L18" s="630" t="s">
        <v>2205</v>
      </c>
      <c r="M18" s="630" t="s">
        <v>2206</v>
      </c>
      <c r="N18" s="631" t="s">
        <v>2228</v>
      </c>
      <c r="O18" s="288">
        <v>1</v>
      </c>
      <c r="P18" s="554" t="s">
        <v>72</v>
      </c>
      <c r="Q18" s="926"/>
      <c r="R18" s="927"/>
      <c r="S18" s="198"/>
      <c r="T18" s="198"/>
      <c r="U18" s="198"/>
      <c r="V18" s="198"/>
      <c r="W18" s="198"/>
      <c r="X18" s="198"/>
      <c r="Y18" s="198"/>
      <c r="Z18" s="198"/>
    </row>
    <row r="19" spans="1:26" s="148" customFormat="1" ht="15.6" thickBot="1" x14ac:dyDescent="0.35">
      <c r="A19" s="921"/>
      <c r="B19" s="922"/>
      <c r="C19" s="922"/>
      <c r="D19" s="922"/>
      <c r="E19" s="922"/>
      <c r="F19" s="922"/>
      <c r="G19" s="922"/>
      <c r="H19" s="922"/>
      <c r="I19" s="922"/>
      <c r="J19" s="922"/>
      <c r="K19" s="922"/>
      <c r="L19" s="922"/>
      <c r="M19" s="922"/>
      <c r="N19" s="922"/>
      <c r="O19" s="922"/>
      <c r="P19" s="922"/>
      <c r="Q19" s="922"/>
      <c r="R19" s="923"/>
      <c r="S19" s="198"/>
      <c r="T19" s="198"/>
      <c r="U19" s="198"/>
      <c r="V19" s="198"/>
      <c r="W19" s="198"/>
      <c r="X19" s="198"/>
      <c r="Y19" s="198"/>
      <c r="Z19" s="198"/>
    </row>
    <row r="20" spans="1:26" s="148" customFormat="1" ht="106.5" hidden="1" customHeight="1" x14ac:dyDescent="0.3">
      <c r="A20" s="924" t="s">
        <v>18</v>
      </c>
      <c r="B20" s="925" t="s">
        <v>2229</v>
      </c>
      <c r="C20" s="924">
        <v>5</v>
      </c>
      <c r="D20" s="158" t="s">
        <v>2230</v>
      </c>
      <c r="E20" s="624" t="s">
        <v>2231</v>
      </c>
      <c r="F20" s="624" t="s">
        <v>2232</v>
      </c>
      <c r="G20" s="624" t="s">
        <v>2233</v>
      </c>
      <c r="H20" s="157" t="s">
        <v>133</v>
      </c>
      <c r="I20" s="173" t="s">
        <v>2234</v>
      </c>
      <c r="J20" s="689">
        <v>44562</v>
      </c>
      <c r="K20" s="206">
        <v>45291</v>
      </c>
      <c r="L20" s="686" t="s">
        <v>2235</v>
      </c>
      <c r="M20" s="687" t="s">
        <v>2236</v>
      </c>
      <c r="N20" s="177" t="s">
        <v>2237</v>
      </c>
      <c r="O20" s="294">
        <v>1</v>
      </c>
      <c r="P20" s="690" t="s">
        <v>72</v>
      </c>
      <c r="Q20" s="944" t="s">
        <v>2238</v>
      </c>
      <c r="R20" s="927" t="s">
        <v>10</v>
      </c>
      <c r="S20" s="198"/>
      <c r="T20" s="198"/>
      <c r="U20" s="198"/>
      <c r="V20" s="198"/>
      <c r="W20" s="198"/>
      <c r="X20" s="198"/>
      <c r="Y20" s="198"/>
      <c r="Z20" s="198"/>
    </row>
    <row r="21" spans="1:26" s="148" customFormat="1" ht="179.25" hidden="1" customHeight="1" thickBot="1" x14ac:dyDescent="0.35">
      <c r="A21" s="924"/>
      <c r="B21" s="925"/>
      <c r="C21" s="924"/>
      <c r="D21" s="166" t="s">
        <v>2230</v>
      </c>
      <c r="E21" s="549" t="s">
        <v>2239</v>
      </c>
      <c r="F21" s="549" t="s">
        <v>2240</v>
      </c>
      <c r="G21" s="549" t="s">
        <v>2241</v>
      </c>
      <c r="H21" s="150" t="s">
        <v>133</v>
      </c>
      <c r="I21" s="153" t="s">
        <v>2234</v>
      </c>
      <c r="J21" s="253">
        <v>44562</v>
      </c>
      <c r="K21" s="254">
        <v>45291</v>
      </c>
      <c r="L21" s="686" t="s">
        <v>2235</v>
      </c>
      <c r="M21" s="687" t="s">
        <v>2236</v>
      </c>
      <c r="N21" s="176" t="s">
        <v>2242</v>
      </c>
      <c r="O21" s="288">
        <v>1</v>
      </c>
      <c r="P21" s="554" t="s">
        <v>72</v>
      </c>
      <c r="Q21" s="944"/>
      <c r="R21" s="927"/>
      <c r="S21" s="198"/>
      <c r="T21" s="198"/>
      <c r="U21" s="198"/>
      <c r="V21" s="198"/>
      <c r="W21" s="198"/>
      <c r="X21" s="198"/>
      <c r="Y21" s="198"/>
      <c r="Z21" s="198"/>
    </row>
    <row r="22" spans="1:26" s="148" customFormat="1" ht="15.6" thickBot="1" x14ac:dyDescent="0.35">
      <c r="A22" s="921"/>
      <c r="B22" s="922"/>
      <c r="C22" s="922"/>
      <c r="D22" s="922"/>
      <c r="E22" s="922"/>
      <c r="F22" s="922"/>
      <c r="G22" s="922"/>
      <c r="H22" s="922"/>
      <c r="I22" s="922"/>
      <c r="J22" s="922"/>
      <c r="K22" s="922"/>
      <c r="L22" s="922"/>
      <c r="M22" s="922"/>
      <c r="N22" s="922"/>
      <c r="O22" s="922"/>
      <c r="P22" s="922"/>
      <c r="Q22" s="922"/>
      <c r="R22" s="923"/>
      <c r="S22" s="198"/>
      <c r="T22" s="198"/>
      <c r="U22" s="198"/>
      <c r="V22" s="198"/>
      <c r="W22" s="198"/>
      <c r="X22" s="198"/>
      <c r="Y22" s="198"/>
      <c r="Z22" s="198"/>
    </row>
    <row r="23" spans="1:26" s="148" customFormat="1" ht="304.2" hidden="1" customHeight="1" x14ac:dyDescent="0.3">
      <c r="A23" s="924" t="s">
        <v>18</v>
      </c>
      <c r="B23" s="925" t="s">
        <v>2172</v>
      </c>
      <c r="C23" s="924">
        <v>6</v>
      </c>
      <c r="D23" s="158" t="s">
        <v>2243</v>
      </c>
      <c r="E23" s="624" t="s">
        <v>2244</v>
      </c>
      <c r="F23" s="624" t="s">
        <v>2245</v>
      </c>
      <c r="G23" s="624" t="s">
        <v>2246</v>
      </c>
      <c r="H23" s="157" t="s">
        <v>133</v>
      </c>
      <c r="I23" s="173" t="s">
        <v>2247</v>
      </c>
      <c r="J23" s="257">
        <v>43800</v>
      </c>
      <c r="K23" s="206">
        <v>44012</v>
      </c>
      <c r="L23" s="627" t="s">
        <v>2248</v>
      </c>
      <c r="M23" s="627" t="s">
        <v>2206</v>
      </c>
      <c r="N23" s="628" t="s">
        <v>2249</v>
      </c>
      <c r="O23" s="294">
        <v>1</v>
      </c>
      <c r="P23" s="667" t="s">
        <v>72</v>
      </c>
      <c r="Q23" s="926" t="s">
        <v>2250</v>
      </c>
      <c r="R23" s="927" t="s">
        <v>10</v>
      </c>
      <c r="S23" s="198"/>
      <c r="T23" s="198"/>
      <c r="U23" s="198"/>
      <c r="V23" s="198"/>
      <c r="W23" s="198"/>
      <c r="X23" s="198"/>
      <c r="Y23" s="198"/>
      <c r="Z23" s="198"/>
    </row>
    <row r="24" spans="1:26" s="148" customFormat="1" ht="408" hidden="1" customHeight="1" thickBot="1" x14ac:dyDescent="0.35">
      <c r="A24" s="924"/>
      <c r="B24" s="925"/>
      <c r="C24" s="924"/>
      <c r="D24" s="166" t="s">
        <v>2243</v>
      </c>
      <c r="E24" s="549" t="s">
        <v>2244</v>
      </c>
      <c r="F24" s="549" t="s">
        <v>2251</v>
      </c>
      <c r="G24" s="549" t="s">
        <v>2252</v>
      </c>
      <c r="H24" s="150" t="s">
        <v>133</v>
      </c>
      <c r="I24" s="153" t="s">
        <v>2253</v>
      </c>
      <c r="J24" s="682">
        <v>43800</v>
      </c>
      <c r="K24" s="254">
        <v>44012</v>
      </c>
      <c r="L24" s="630" t="s">
        <v>2248</v>
      </c>
      <c r="M24" s="630" t="s">
        <v>2206</v>
      </c>
      <c r="N24" s="631" t="s">
        <v>2254</v>
      </c>
      <c r="O24" s="288">
        <v>1</v>
      </c>
      <c r="P24" s="554" t="s">
        <v>72</v>
      </c>
      <c r="Q24" s="926"/>
      <c r="R24" s="927"/>
      <c r="S24" s="198"/>
      <c r="T24" s="198"/>
      <c r="U24" s="198"/>
      <c r="V24" s="198"/>
      <c r="W24" s="198"/>
      <c r="X24" s="198"/>
      <c r="Y24" s="198"/>
      <c r="Z24" s="198"/>
    </row>
    <row r="25" spans="1:26" s="148" customFormat="1" ht="15.6" thickBot="1" x14ac:dyDescent="0.35">
      <c r="A25" s="948"/>
      <c r="B25" s="949"/>
      <c r="C25" s="949"/>
      <c r="D25" s="949"/>
      <c r="E25" s="949"/>
      <c r="F25" s="949"/>
      <c r="G25" s="949"/>
      <c r="H25" s="949"/>
      <c r="I25" s="949"/>
      <c r="J25" s="949"/>
      <c r="K25" s="949"/>
      <c r="L25" s="949"/>
      <c r="M25" s="949"/>
      <c r="N25" s="949"/>
      <c r="O25" s="949"/>
      <c r="P25" s="949"/>
      <c r="Q25" s="949"/>
      <c r="R25" s="950"/>
      <c r="S25" s="198"/>
      <c r="T25" s="198"/>
      <c r="U25" s="198"/>
      <c r="V25" s="198"/>
      <c r="W25" s="198"/>
      <c r="X25" s="198"/>
      <c r="Y25" s="198"/>
      <c r="Z25" s="198"/>
    </row>
    <row r="26" spans="1:26" s="148" customFormat="1" ht="40.5" customHeight="1" thickBot="1" x14ac:dyDescent="0.35">
      <c r="A26" s="928" t="s">
        <v>2255</v>
      </c>
      <c r="B26" s="929"/>
      <c r="C26" s="929"/>
      <c r="D26" s="929"/>
      <c r="E26" s="929"/>
      <c r="F26" s="929"/>
      <c r="G26" s="929"/>
      <c r="H26" s="929"/>
      <c r="I26" s="929"/>
      <c r="J26" s="929"/>
      <c r="K26" s="929"/>
      <c r="L26" s="929"/>
      <c r="M26" s="929"/>
      <c r="N26" s="929"/>
      <c r="O26" s="929"/>
      <c r="P26" s="929"/>
      <c r="Q26" s="951"/>
      <c r="R26" s="930"/>
      <c r="S26" s="198"/>
      <c r="T26" s="198"/>
      <c r="U26" s="198"/>
      <c r="V26" s="198"/>
      <c r="W26" s="198"/>
      <c r="X26" s="198"/>
      <c r="Y26" s="198"/>
      <c r="Z26" s="198"/>
    </row>
    <row r="27" spans="1:26" s="251" customFormat="1" ht="198" customHeight="1" x14ac:dyDescent="0.3">
      <c r="A27" s="932" t="s">
        <v>19</v>
      </c>
      <c r="B27" s="932" t="s">
        <v>2172</v>
      </c>
      <c r="C27" s="946">
        <v>1</v>
      </c>
      <c r="D27" s="947" t="s">
        <v>2256</v>
      </c>
      <c r="E27" s="691" t="s">
        <v>2257</v>
      </c>
      <c r="F27" s="136" t="s">
        <v>2258</v>
      </c>
      <c r="G27" s="128" t="s">
        <v>2259</v>
      </c>
      <c r="H27" s="128" t="s">
        <v>143</v>
      </c>
      <c r="I27" s="128" t="s">
        <v>2260</v>
      </c>
      <c r="J27" s="199">
        <v>44894</v>
      </c>
      <c r="K27" s="199">
        <v>45291</v>
      </c>
      <c r="L27" s="199" t="s">
        <v>2261</v>
      </c>
      <c r="M27" s="128" t="s">
        <v>2262</v>
      </c>
      <c r="N27" s="136" t="s">
        <v>2263</v>
      </c>
      <c r="O27" s="250">
        <v>1</v>
      </c>
      <c r="P27" s="201" t="s">
        <v>75</v>
      </c>
      <c r="Q27" s="117" t="s">
        <v>2264</v>
      </c>
      <c r="R27" s="935" t="s">
        <v>11</v>
      </c>
      <c r="S27" s="198"/>
      <c r="T27" s="198"/>
      <c r="U27" s="198"/>
      <c r="V27" s="198"/>
      <c r="W27" s="198"/>
      <c r="X27" s="198"/>
      <c r="Y27" s="198"/>
      <c r="Z27" s="198"/>
    </row>
    <row r="28" spans="1:26" ht="159.75" customHeight="1" x14ac:dyDescent="0.3">
      <c r="A28" s="925"/>
      <c r="B28" s="925"/>
      <c r="C28" s="946"/>
      <c r="D28" s="947"/>
      <c r="E28" s="691" t="s">
        <v>2265</v>
      </c>
      <c r="F28" s="136" t="s">
        <v>2266</v>
      </c>
      <c r="G28" s="128" t="s">
        <v>2267</v>
      </c>
      <c r="H28" s="128" t="s">
        <v>143</v>
      </c>
      <c r="I28" s="128" t="s">
        <v>2268</v>
      </c>
      <c r="J28" s="199">
        <v>44894</v>
      </c>
      <c r="K28" s="199">
        <v>45291</v>
      </c>
      <c r="L28" s="199" t="s">
        <v>2261</v>
      </c>
      <c r="M28" s="128" t="s">
        <v>2262</v>
      </c>
      <c r="N28" s="136" t="s">
        <v>2269</v>
      </c>
      <c r="O28" s="250">
        <v>0</v>
      </c>
      <c r="P28" s="201" t="s">
        <v>73</v>
      </c>
      <c r="Q28" s="117" t="s">
        <v>2270</v>
      </c>
      <c r="R28" s="927"/>
      <c r="S28" s="105"/>
      <c r="T28" s="105"/>
      <c r="U28" s="105"/>
      <c r="V28" s="105"/>
      <c r="W28" s="105"/>
      <c r="X28" s="105"/>
      <c r="Y28" s="105"/>
      <c r="Z28" s="105"/>
    </row>
    <row r="29" spans="1:26" ht="226.2" x14ac:dyDescent="0.3">
      <c r="A29" s="925"/>
      <c r="B29" s="925"/>
      <c r="C29" s="946"/>
      <c r="D29" s="947"/>
      <c r="E29" s="952" t="s">
        <v>2271</v>
      </c>
      <c r="F29" s="136" t="s">
        <v>2272</v>
      </c>
      <c r="G29" s="128" t="s">
        <v>2273</v>
      </c>
      <c r="H29" s="128" t="s">
        <v>143</v>
      </c>
      <c r="I29" s="219" t="s">
        <v>2274</v>
      </c>
      <c r="J29" s="199">
        <v>44927</v>
      </c>
      <c r="K29" s="199">
        <v>45291</v>
      </c>
      <c r="L29" s="262">
        <v>45097</v>
      </c>
      <c r="M29" s="128" t="s">
        <v>617</v>
      </c>
      <c r="N29" s="136" t="s">
        <v>2275</v>
      </c>
      <c r="O29" s="250">
        <v>1</v>
      </c>
      <c r="P29" s="519" t="s">
        <v>75</v>
      </c>
      <c r="Q29" s="202" t="s">
        <v>2276</v>
      </c>
      <c r="R29" s="927"/>
      <c r="S29" s="105"/>
      <c r="T29" s="105"/>
      <c r="U29" s="105"/>
      <c r="V29" s="105"/>
      <c r="W29" s="105"/>
      <c r="X29" s="105"/>
      <c r="Y29" s="105"/>
      <c r="Z29" s="105"/>
    </row>
    <row r="30" spans="1:26" ht="409.6" thickBot="1" x14ac:dyDescent="0.35">
      <c r="A30" s="925"/>
      <c r="B30" s="925"/>
      <c r="C30" s="931"/>
      <c r="D30" s="939"/>
      <c r="E30" s="953"/>
      <c r="F30" s="166" t="s">
        <v>2277</v>
      </c>
      <c r="G30" s="183" t="s">
        <v>2187</v>
      </c>
      <c r="H30" s="183" t="s">
        <v>143</v>
      </c>
      <c r="I30" s="178" t="s">
        <v>2274</v>
      </c>
      <c r="J30" s="210">
        <v>44927</v>
      </c>
      <c r="K30" s="210">
        <v>45291</v>
      </c>
      <c r="L30" s="210" t="s">
        <v>2278</v>
      </c>
      <c r="M30" s="183" t="s">
        <v>2262</v>
      </c>
      <c r="N30" s="166" t="s">
        <v>2279</v>
      </c>
      <c r="O30" s="255">
        <v>0.5</v>
      </c>
      <c r="P30" s="153" t="s">
        <v>73</v>
      </c>
      <c r="Q30" s="202" t="s">
        <v>2280</v>
      </c>
      <c r="R30" s="927"/>
      <c r="S30" s="105"/>
      <c r="T30" s="105"/>
      <c r="U30" s="105"/>
      <c r="V30" s="105"/>
      <c r="W30" s="105"/>
      <c r="X30" s="105"/>
      <c r="Y30" s="105"/>
      <c r="Z30" s="105"/>
    </row>
    <row r="31" spans="1:26" ht="16.2" thickBot="1" x14ac:dyDescent="0.35">
      <c r="A31" s="921"/>
      <c r="B31" s="922"/>
      <c r="C31" s="922"/>
      <c r="D31" s="922"/>
      <c r="E31" s="922"/>
      <c r="F31" s="922"/>
      <c r="G31" s="922"/>
      <c r="H31" s="922"/>
      <c r="I31" s="922"/>
      <c r="J31" s="922"/>
      <c r="K31" s="922"/>
      <c r="L31" s="922"/>
      <c r="M31" s="922"/>
      <c r="N31" s="922"/>
      <c r="O31" s="922"/>
      <c r="P31" s="922"/>
      <c r="Q31" s="945"/>
      <c r="R31" s="923"/>
      <c r="S31" s="105"/>
      <c r="T31" s="105"/>
      <c r="U31" s="105"/>
      <c r="V31" s="105"/>
      <c r="W31" s="105"/>
      <c r="X31" s="105"/>
      <c r="Y31" s="105"/>
      <c r="Z31" s="105"/>
    </row>
    <row r="32" spans="1:26" s="251" customFormat="1" ht="316.5" customHeight="1" x14ac:dyDescent="0.3">
      <c r="A32" s="925" t="s">
        <v>19</v>
      </c>
      <c r="B32" s="925" t="s">
        <v>2172</v>
      </c>
      <c r="C32" s="940">
        <v>2</v>
      </c>
      <c r="D32" s="942" t="s">
        <v>2281</v>
      </c>
      <c r="E32" s="692" t="s">
        <v>2282</v>
      </c>
      <c r="F32" s="158" t="s">
        <v>2283</v>
      </c>
      <c r="G32" s="180" t="s">
        <v>2284</v>
      </c>
      <c r="H32" s="180" t="s">
        <v>143</v>
      </c>
      <c r="I32" s="180" t="s">
        <v>2285</v>
      </c>
      <c r="J32" s="236">
        <v>44894</v>
      </c>
      <c r="K32" s="236">
        <v>45291</v>
      </c>
      <c r="L32" s="693" t="s">
        <v>2261</v>
      </c>
      <c r="M32" s="180" t="s">
        <v>2262</v>
      </c>
      <c r="N32" s="158" t="s">
        <v>2286</v>
      </c>
      <c r="O32" s="258">
        <v>0.5</v>
      </c>
      <c r="P32" s="173" t="s">
        <v>73</v>
      </c>
      <c r="Q32" s="219" t="s">
        <v>2287</v>
      </c>
      <c r="R32" s="927" t="s">
        <v>11</v>
      </c>
      <c r="S32" s="198"/>
      <c r="T32" s="198"/>
      <c r="U32" s="198"/>
      <c r="V32" s="198"/>
      <c r="W32" s="198"/>
      <c r="X32" s="198"/>
      <c r="Y32" s="198"/>
      <c r="Z32" s="198"/>
    </row>
    <row r="33" spans="1:26" ht="159.75" customHeight="1" x14ac:dyDescent="0.3">
      <c r="A33" s="925"/>
      <c r="B33" s="925"/>
      <c r="C33" s="946"/>
      <c r="D33" s="947"/>
      <c r="E33" s="234" t="s">
        <v>2288</v>
      </c>
      <c r="F33" s="136" t="s">
        <v>2289</v>
      </c>
      <c r="G33" s="128" t="s">
        <v>2290</v>
      </c>
      <c r="H33" s="128" t="s">
        <v>143</v>
      </c>
      <c r="I33" s="128" t="s">
        <v>2291</v>
      </c>
      <c r="J33" s="199">
        <v>44894</v>
      </c>
      <c r="K33" s="210">
        <v>45291</v>
      </c>
      <c r="L33" s="571" t="s">
        <v>2261</v>
      </c>
      <c r="M33" s="128" t="s">
        <v>2262</v>
      </c>
      <c r="N33" s="136" t="s">
        <v>2292</v>
      </c>
      <c r="O33" s="250">
        <v>1</v>
      </c>
      <c r="P33" s="201" t="s">
        <v>77</v>
      </c>
      <c r="Q33" s="219" t="s">
        <v>2293</v>
      </c>
      <c r="R33" s="927"/>
      <c r="S33" s="105"/>
      <c r="T33" s="105"/>
      <c r="U33" s="105"/>
      <c r="V33" s="105"/>
      <c r="W33" s="105"/>
      <c r="X33" s="105"/>
      <c r="Y33" s="105"/>
      <c r="Z33" s="105"/>
    </row>
    <row r="34" spans="1:26" ht="136.19999999999999" x14ac:dyDescent="0.3">
      <c r="A34" s="925"/>
      <c r="B34" s="925"/>
      <c r="C34" s="946"/>
      <c r="D34" s="947"/>
      <c r="E34" s="234" t="s">
        <v>2294</v>
      </c>
      <c r="F34" s="136" t="s">
        <v>2295</v>
      </c>
      <c r="G34" s="128" t="s">
        <v>2296</v>
      </c>
      <c r="H34" s="128" t="s">
        <v>143</v>
      </c>
      <c r="I34" s="128" t="s">
        <v>2297</v>
      </c>
      <c r="J34" s="199">
        <v>44894</v>
      </c>
      <c r="K34" s="199">
        <v>45107</v>
      </c>
      <c r="L34" s="585">
        <v>45097</v>
      </c>
      <c r="M34" s="128" t="s">
        <v>617</v>
      </c>
      <c r="N34" s="136" t="s">
        <v>2298</v>
      </c>
      <c r="O34" s="250">
        <v>1</v>
      </c>
      <c r="P34" s="519" t="s">
        <v>75</v>
      </c>
      <c r="Q34" s="179" t="s">
        <v>2276</v>
      </c>
      <c r="R34" s="927"/>
      <c r="S34" s="105"/>
      <c r="T34" s="105"/>
      <c r="U34" s="105"/>
      <c r="V34" s="105"/>
      <c r="W34" s="105"/>
      <c r="X34" s="105"/>
      <c r="Y34" s="105"/>
      <c r="Z34" s="105"/>
    </row>
    <row r="35" spans="1:26" ht="271.5" customHeight="1" thickBot="1" x14ac:dyDescent="0.35">
      <c r="A35" s="925"/>
      <c r="B35" s="925"/>
      <c r="C35" s="931"/>
      <c r="D35" s="939"/>
      <c r="E35" s="694" t="s">
        <v>2299</v>
      </c>
      <c r="F35" s="166" t="s">
        <v>2300</v>
      </c>
      <c r="G35" s="183" t="s">
        <v>2301</v>
      </c>
      <c r="H35" s="183" t="s">
        <v>143</v>
      </c>
      <c r="I35" s="183" t="s">
        <v>2297</v>
      </c>
      <c r="J35" s="210">
        <v>44894</v>
      </c>
      <c r="K35" s="210">
        <v>45291</v>
      </c>
      <c r="L35" s="695" t="s">
        <v>2261</v>
      </c>
      <c r="M35" s="183" t="s">
        <v>2262</v>
      </c>
      <c r="N35" s="166" t="s">
        <v>2302</v>
      </c>
      <c r="O35" s="255">
        <v>1</v>
      </c>
      <c r="P35" s="153" t="s">
        <v>77</v>
      </c>
      <c r="Q35" s="219" t="s">
        <v>2303</v>
      </c>
      <c r="R35" s="927"/>
      <c r="S35" s="105"/>
      <c r="T35" s="105"/>
      <c r="U35" s="105"/>
      <c r="V35" s="105"/>
      <c r="W35" s="105"/>
      <c r="X35" s="105"/>
      <c r="Y35" s="105"/>
      <c r="Z35" s="105"/>
    </row>
    <row r="36" spans="1:26" ht="16.2" thickBot="1" x14ac:dyDescent="0.35">
      <c r="A36" s="948"/>
      <c r="B36" s="949"/>
      <c r="C36" s="949"/>
      <c r="D36" s="949"/>
      <c r="E36" s="949"/>
      <c r="F36" s="949"/>
      <c r="G36" s="949"/>
      <c r="H36" s="949"/>
      <c r="I36" s="949"/>
      <c r="J36" s="949"/>
      <c r="K36" s="949"/>
      <c r="L36" s="949"/>
      <c r="M36" s="949"/>
      <c r="N36" s="949"/>
      <c r="O36" s="949"/>
      <c r="P36" s="949"/>
      <c r="Q36" s="961"/>
      <c r="R36" s="950"/>
      <c r="S36" s="105"/>
      <c r="T36" s="105"/>
      <c r="U36" s="105"/>
      <c r="V36" s="105"/>
      <c r="W36" s="105"/>
      <c r="X36" s="105"/>
      <c r="Y36" s="105"/>
      <c r="Z36" s="105"/>
    </row>
    <row r="37" spans="1:26" ht="39" customHeight="1" x14ac:dyDescent="0.3">
      <c r="A37" s="962" t="s">
        <v>2304</v>
      </c>
      <c r="B37" s="951"/>
      <c r="C37" s="951"/>
      <c r="D37" s="951"/>
      <c r="E37" s="951"/>
      <c r="F37" s="951"/>
      <c r="G37" s="951"/>
      <c r="H37" s="951"/>
      <c r="I37" s="951"/>
      <c r="J37" s="951"/>
      <c r="K37" s="951"/>
      <c r="L37" s="951"/>
      <c r="M37" s="951"/>
      <c r="N37" s="951"/>
      <c r="O37" s="951"/>
      <c r="P37" s="951"/>
      <c r="Q37" s="951"/>
      <c r="R37" s="963"/>
      <c r="S37" s="105"/>
      <c r="T37" s="105"/>
      <c r="U37" s="105"/>
      <c r="V37" s="105"/>
      <c r="W37" s="105"/>
      <c r="X37" s="105"/>
      <c r="Y37" s="105"/>
      <c r="Z37" s="105"/>
    </row>
    <row r="38" spans="1:26" s="105" customFormat="1" ht="72" customHeight="1" x14ac:dyDescent="0.25">
      <c r="A38" s="932" t="s">
        <v>20</v>
      </c>
      <c r="B38" s="932" t="s">
        <v>2172</v>
      </c>
      <c r="C38" s="931">
        <v>1</v>
      </c>
      <c r="D38" s="964" t="s">
        <v>2305</v>
      </c>
      <c r="E38" s="92" t="s">
        <v>2306</v>
      </c>
      <c r="F38" s="92" t="s">
        <v>2307</v>
      </c>
      <c r="G38" s="161" t="s">
        <v>2308</v>
      </c>
      <c r="H38" s="128" t="s">
        <v>143</v>
      </c>
      <c r="I38" s="128" t="s">
        <v>2309</v>
      </c>
      <c r="J38" s="262">
        <v>45602</v>
      </c>
      <c r="K38" s="262">
        <v>46022</v>
      </c>
      <c r="L38" s="262"/>
      <c r="M38" s="128"/>
      <c r="N38" s="249"/>
      <c r="O38" s="696"/>
      <c r="P38" s="128" t="s">
        <v>2310</v>
      </c>
      <c r="Q38" s="270"/>
      <c r="R38" s="966" t="s">
        <v>11</v>
      </c>
    </row>
    <row r="39" spans="1:26" s="105" customFormat="1" ht="176.25" customHeight="1" thickBot="1" x14ac:dyDescent="0.3">
      <c r="A39" s="941"/>
      <c r="B39" s="941"/>
      <c r="C39" s="940"/>
      <c r="D39" s="965"/>
      <c r="E39" s="270" t="s">
        <v>2311</v>
      </c>
      <c r="F39" s="92" t="s">
        <v>2312</v>
      </c>
      <c r="G39" s="161" t="s">
        <v>2313</v>
      </c>
      <c r="H39" s="157" t="s">
        <v>133</v>
      </c>
      <c r="I39" s="128" t="s">
        <v>2314</v>
      </c>
      <c r="J39" s="262">
        <v>45602</v>
      </c>
      <c r="K39" s="262">
        <v>46022</v>
      </c>
      <c r="L39" s="262">
        <v>45855</v>
      </c>
      <c r="M39" s="128" t="s">
        <v>773</v>
      </c>
      <c r="N39" s="219" t="s">
        <v>2315</v>
      </c>
      <c r="O39" s="250">
        <v>0.2</v>
      </c>
      <c r="P39" s="128" t="s">
        <v>2310</v>
      </c>
      <c r="Q39" s="219" t="s">
        <v>2316</v>
      </c>
      <c r="R39" s="966"/>
    </row>
    <row r="40" spans="1:26" s="105" customFormat="1" ht="10.5" customHeight="1" thickBot="1" x14ac:dyDescent="0.3">
      <c r="A40" s="921"/>
      <c r="B40" s="922"/>
      <c r="C40" s="922"/>
      <c r="D40" s="922"/>
      <c r="E40" s="922"/>
      <c r="F40" s="922"/>
      <c r="G40" s="922"/>
      <c r="H40" s="922"/>
      <c r="I40" s="922"/>
      <c r="J40" s="922"/>
      <c r="K40" s="922"/>
      <c r="L40" s="922"/>
      <c r="M40" s="922"/>
      <c r="N40" s="922"/>
      <c r="O40" s="922"/>
      <c r="P40" s="922"/>
      <c r="Q40" s="954"/>
      <c r="R40" s="955"/>
    </row>
    <row r="41" spans="1:26" s="105" customFormat="1" ht="109.5" customHeight="1" thickBot="1" x14ac:dyDescent="0.3">
      <c r="A41" s="183" t="s">
        <v>20</v>
      </c>
      <c r="B41" s="183" t="s">
        <v>2172</v>
      </c>
      <c r="C41" s="150">
        <v>2</v>
      </c>
      <c r="D41" s="270" t="s">
        <v>2317</v>
      </c>
      <c r="E41" s="219" t="s">
        <v>2318</v>
      </c>
      <c r="F41" s="219" t="s">
        <v>2319</v>
      </c>
      <c r="G41" s="161" t="s">
        <v>688</v>
      </c>
      <c r="H41" s="128" t="s">
        <v>143</v>
      </c>
      <c r="I41" s="128" t="s">
        <v>2320</v>
      </c>
      <c r="J41" s="262">
        <v>45602</v>
      </c>
      <c r="K41" s="262">
        <v>46022</v>
      </c>
      <c r="L41" s="262">
        <v>45855</v>
      </c>
      <c r="M41" s="128" t="s">
        <v>773</v>
      </c>
      <c r="N41" s="219" t="s">
        <v>2321</v>
      </c>
      <c r="O41" s="250">
        <v>0</v>
      </c>
      <c r="P41" s="128" t="s">
        <v>2310</v>
      </c>
      <c r="Q41" s="697" t="s">
        <v>2322</v>
      </c>
      <c r="R41" s="161" t="s">
        <v>11</v>
      </c>
    </row>
    <row r="42" spans="1:26" s="105" customFormat="1" ht="10.5" customHeight="1" x14ac:dyDescent="0.25">
      <c r="A42" s="956"/>
      <c r="B42" s="957"/>
      <c r="C42" s="957"/>
      <c r="D42" s="957"/>
      <c r="E42" s="957"/>
      <c r="F42" s="957"/>
      <c r="G42" s="957"/>
      <c r="H42" s="957"/>
      <c r="I42" s="957"/>
      <c r="J42" s="957"/>
      <c r="K42" s="957"/>
      <c r="L42" s="957"/>
      <c r="M42" s="957"/>
      <c r="N42" s="957"/>
      <c r="O42" s="957"/>
      <c r="P42" s="957"/>
      <c r="Q42" s="957"/>
      <c r="R42" s="958"/>
    </row>
    <row r="43" spans="1:26" s="105" customFormat="1" ht="86.25" customHeight="1" x14ac:dyDescent="0.25">
      <c r="A43" s="959" t="s">
        <v>20</v>
      </c>
      <c r="B43" s="959" t="s">
        <v>2172</v>
      </c>
      <c r="C43" s="946">
        <v>3</v>
      </c>
      <c r="D43" s="959" t="s">
        <v>2323</v>
      </c>
      <c r="E43" s="219" t="s">
        <v>2324</v>
      </c>
      <c r="F43" s="249" t="s">
        <v>2325</v>
      </c>
      <c r="G43" s="161" t="s">
        <v>2308</v>
      </c>
      <c r="H43" s="128" t="s">
        <v>143</v>
      </c>
      <c r="I43" s="128" t="s">
        <v>2320</v>
      </c>
      <c r="J43" s="262">
        <v>45602</v>
      </c>
      <c r="K43" s="262">
        <v>46022</v>
      </c>
      <c r="L43" s="262">
        <v>45855</v>
      </c>
      <c r="M43" s="128" t="s">
        <v>773</v>
      </c>
      <c r="N43" s="219" t="s">
        <v>2326</v>
      </c>
      <c r="O43" s="250">
        <v>0.3</v>
      </c>
      <c r="P43" s="128" t="s">
        <v>2310</v>
      </c>
      <c r="Q43" s="697" t="s">
        <v>2327</v>
      </c>
      <c r="R43" s="931" t="s">
        <v>11</v>
      </c>
    </row>
    <row r="44" spans="1:26" s="105" customFormat="1" ht="41.25" customHeight="1" x14ac:dyDescent="0.25">
      <c r="A44" s="959"/>
      <c r="B44" s="959"/>
      <c r="C44" s="946"/>
      <c r="D44" s="959"/>
      <c r="E44" s="219" t="s">
        <v>2328</v>
      </c>
      <c r="F44" s="270" t="s">
        <v>2329</v>
      </c>
      <c r="G44" s="161" t="s">
        <v>2330</v>
      </c>
      <c r="H44" s="128" t="s">
        <v>143</v>
      </c>
      <c r="I44" s="128" t="s">
        <v>2320</v>
      </c>
      <c r="J44" s="262">
        <v>45602</v>
      </c>
      <c r="K44" s="262">
        <v>46022</v>
      </c>
      <c r="L44" s="262">
        <v>45855</v>
      </c>
      <c r="M44" s="128" t="s">
        <v>773</v>
      </c>
      <c r="N44" s="219" t="s">
        <v>2331</v>
      </c>
      <c r="O44" s="250">
        <v>1</v>
      </c>
      <c r="P44" s="128" t="s">
        <v>75</v>
      </c>
      <c r="Q44" s="669" t="s">
        <v>2332</v>
      </c>
      <c r="R44" s="924"/>
    </row>
    <row r="45" spans="1:26" s="105" customFormat="1" ht="59.25" customHeight="1" thickBot="1" x14ac:dyDescent="0.3">
      <c r="A45" s="959"/>
      <c r="B45" s="959"/>
      <c r="C45" s="946"/>
      <c r="D45" s="959"/>
      <c r="E45" s="270" t="s">
        <v>2333</v>
      </c>
      <c r="F45" s="270" t="s">
        <v>2334</v>
      </c>
      <c r="G45" s="161" t="s">
        <v>2335</v>
      </c>
      <c r="H45" s="128" t="s">
        <v>143</v>
      </c>
      <c r="I45" s="128" t="s">
        <v>2320</v>
      </c>
      <c r="J45" s="262">
        <v>45602</v>
      </c>
      <c r="K45" s="262">
        <v>46022</v>
      </c>
      <c r="L45" s="262">
        <v>45855</v>
      </c>
      <c r="M45" s="128" t="s">
        <v>773</v>
      </c>
      <c r="N45" s="219" t="s">
        <v>2336</v>
      </c>
      <c r="O45" s="250">
        <v>1</v>
      </c>
      <c r="P45" s="128" t="s">
        <v>75</v>
      </c>
      <c r="Q45" s="669" t="s">
        <v>2332</v>
      </c>
      <c r="R45" s="960"/>
    </row>
    <row r="46" spans="1:26" s="105" customFormat="1" ht="15" x14ac:dyDescent="0.25">
      <c r="A46" s="956"/>
      <c r="B46" s="957"/>
      <c r="C46" s="957"/>
      <c r="D46" s="957"/>
      <c r="E46" s="957"/>
      <c r="F46" s="957"/>
      <c r="G46" s="957"/>
      <c r="H46" s="957"/>
      <c r="I46" s="957"/>
      <c r="J46" s="957"/>
      <c r="K46" s="957"/>
      <c r="L46" s="957"/>
      <c r="M46" s="957"/>
      <c r="N46" s="957"/>
      <c r="O46" s="957"/>
      <c r="P46" s="957"/>
      <c r="Q46" s="957"/>
      <c r="R46" s="958"/>
    </row>
    <row r="47" spans="1:26" s="105" customFormat="1" ht="61.5" customHeight="1" x14ac:dyDescent="0.25">
      <c r="A47" s="959" t="s">
        <v>20</v>
      </c>
      <c r="B47" s="959" t="s">
        <v>2172</v>
      </c>
      <c r="C47" s="946">
        <v>4</v>
      </c>
      <c r="D47" s="968" t="s">
        <v>2337</v>
      </c>
      <c r="E47" s="219" t="s">
        <v>2338</v>
      </c>
      <c r="F47" s="219" t="s">
        <v>2339</v>
      </c>
      <c r="G47" s="128" t="s">
        <v>2340</v>
      </c>
      <c r="H47" s="128" t="s">
        <v>143</v>
      </c>
      <c r="I47" s="128" t="s">
        <v>2320</v>
      </c>
      <c r="J47" s="262">
        <v>45352</v>
      </c>
      <c r="K47" s="262">
        <v>45626</v>
      </c>
      <c r="L47" s="262">
        <v>45855</v>
      </c>
      <c r="M47" s="128" t="s">
        <v>773</v>
      </c>
      <c r="N47" s="219" t="s">
        <v>2341</v>
      </c>
      <c r="O47" s="250">
        <v>0</v>
      </c>
      <c r="P47" s="128" t="s">
        <v>2310</v>
      </c>
      <c r="Q47" s="669" t="s">
        <v>2342</v>
      </c>
      <c r="R47" s="931" t="s">
        <v>11</v>
      </c>
    </row>
    <row r="48" spans="1:26" s="105" customFormat="1" ht="77.25" customHeight="1" thickBot="1" x14ac:dyDescent="0.3">
      <c r="A48" s="959"/>
      <c r="B48" s="959"/>
      <c r="C48" s="946"/>
      <c r="D48" s="969"/>
      <c r="E48" s="219" t="s">
        <v>2343</v>
      </c>
      <c r="F48" s="92" t="s">
        <v>2344</v>
      </c>
      <c r="G48" s="161" t="s">
        <v>2345</v>
      </c>
      <c r="H48" s="128" t="s">
        <v>143</v>
      </c>
      <c r="I48" s="128" t="s">
        <v>2320</v>
      </c>
      <c r="J48" s="262">
        <v>45352</v>
      </c>
      <c r="K48" s="262">
        <v>45626</v>
      </c>
      <c r="L48" s="262">
        <v>45855</v>
      </c>
      <c r="M48" s="128" t="s">
        <v>773</v>
      </c>
      <c r="N48" s="219" t="s">
        <v>2346</v>
      </c>
      <c r="O48" s="250">
        <v>0.5</v>
      </c>
      <c r="P48" s="128" t="s">
        <v>2310</v>
      </c>
      <c r="Q48" s="669" t="s">
        <v>2347</v>
      </c>
      <c r="R48" s="960"/>
    </row>
    <row r="49" spans="1:18" s="105" customFormat="1" ht="15" x14ac:dyDescent="0.25">
      <c r="A49" s="956"/>
      <c r="B49" s="957"/>
      <c r="C49" s="957"/>
      <c r="D49" s="957"/>
      <c r="E49" s="957"/>
      <c r="F49" s="957"/>
      <c r="G49" s="957"/>
      <c r="H49" s="957"/>
      <c r="I49" s="957"/>
      <c r="J49" s="957"/>
      <c r="K49" s="957"/>
      <c r="L49" s="957"/>
      <c r="M49" s="957"/>
      <c r="N49" s="957"/>
      <c r="O49" s="957"/>
      <c r="P49" s="957"/>
      <c r="Q49" s="945"/>
      <c r="R49" s="958"/>
    </row>
    <row r="50" spans="1:18" s="105" customFormat="1" ht="102.75" customHeight="1" x14ac:dyDescent="0.25">
      <c r="A50" s="959" t="s">
        <v>20</v>
      </c>
      <c r="B50" s="959" t="s">
        <v>2172</v>
      </c>
      <c r="C50" s="946">
        <v>5</v>
      </c>
      <c r="D50" s="967" t="s">
        <v>2348</v>
      </c>
      <c r="E50" s="128" t="s">
        <v>2349</v>
      </c>
      <c r="F50" s="219" t="s">
        <v>2350</v>
      </c>
      <c r="G50" s="161" t="s">
        <v>2351</v>
      </c>
      <c r="H50" s="128" t="s">
        <v>143</v>
      </c>
      <c r="I50" s="128" t="s">
        <v>2320</v>
      </c>
      <c r="J50" s="262">
        <v>45602</v>
      </c>
      <c r="K50" s="262">
        <v>46022</v>
      </c>
      <c r="L50" s="262">
        <v>45855</v>
      </c>
      <c r="M50" s="128" t="s">
        <v>773</v>
      </c>
      <c r="N50" s="219" t="s">
        <v>2352</v>
      </c>
      <c r="O50" s="250">
        <v>0.5</v>
      </c>
      <c r="P50" s="128" t="s">
        <v>2310</v>
      </c>
      <c r="Q50" s="271" t="s">
        <v>2353</v>
      </c>
      <c r="R50" s="931" t="s">
        <v>11</v>
      </c>
    </row>
    <row r="51" spans="1:18" s="105" customFormat="1" ht="53.25" customHeight="1" thickBot="1" x14ac:dyDescent="0.3">
      <c r="A51" s="959"/>
      <c r="B51" s="959"/>
      <c r="C51" s="946"/>
      <c r="D51" s="967"/>
      <c r="E51" s="161" t="s">
        <v>2354</v>
      </c>
      <c r="F51" s="219" t="s">
        <v>2355</v>
      </c>
      <c r="G51" s="161" t="s">
        <v>2356</v>
      </c>
      <c r="H51" s="128" t="s">
        <v>143</v>
      </c>
      <c r="I51" s="128" t="s">
        <v>2320</v>
      </c>
      <c r="J51" s="262">
        <v>45602</v>
      </c>
      <c r="K51" s="262">
        <v>46022</v>
      </c>
      <c r="L51" s="262">
        <v>45855</v>
      </c>
      <c r="M51" s="128" t="s">
        <v>773</v>
      </c>
      <c r="N51" s="219" t="s">
        <v>2357</v>
      </c>
      <c r="O51" s="698">
        <v>0.5</v>
      </c>
      <c r="P51" s="128" t="s">
        <v>2310</v>
      </c>
      <c r="Q51" s="271" t="s">
        <v>2358</v>
      </c>
      <c r="R51" s="960"/>
    </row>
    <row r="52" spans="1:18" s="105" customFormat="1" ht="17.25" customHeight="1" thickBot="1" x14ac:dyDescent="0.3">
      <c r="A52" s="948"/>
      <c r="B52" s="949"/>
      <c r="C52" s="949"/>
      <c r="D52" s="949"/>
      <c r="E52" s="949"/>
      <c r="F52" s="949"/>
      <c r="G52" s="949"/>
      <c r="H52" s="949"/>
      <c r="I52" s="949"/>
      <c r="J52" s="949"/>
      <c r="K52" s="949"/>
      <c r="L52" s="949"/>
      <c r="M52" s="949"/>
      <c r="N52" s="949"/>
      <c r="O52" s="949"/>
      <c r="P52" s="949"/>
      <c r="Q52" s="961"/>
      <c r="R52" s="950"/>
    </row>
    <row r="53" spans="1:18" s="105" customFormat="1" ht="15" x14ac:dyDescent="0.25">
      <c r="D53" s="9"/>
      <c r="M53" s="106"/>
      <c r="N53" s="198"/>
      <c r="O53" s="106"/>
      <c r="P53" s="668"/>
      <c r="R53" s="106"/>
    </row>
    <row r="54" spans="1:18" s="105" customFormat="1" ht="15" x14ac:dyDescent="0.25">
      <c r="D54" s="9"/>
      <c r="M54" s="106"/>
      <c r="N54" s="198"/>
      <c r="O54" s="106"/>
      <c r="P54" s="668"/>
      <c r="R54" s="106"/>
    </row>
    <row r="55" spans="1:18" s="105" customFormat="1" ht="15" x14ac:dyDescent="0.25">
      <c r="M55" s="106"/>
      <c r="N55" s="198"/>
      <c r="O55" s="106"/>
      <c r="P55" s="668"/>
      <c r="R55" s="106"/>
    </row>
    <row r="56" spans="1:18" s="105" customFormat="1" ht="15" x14ac:dyDescent="0.25">
      <c r="M56" s="106"/>
      <c r="N56" s="198"/>
      <c r="O56" s="106"/>
      <c r="P56" s="668"/>
      <c r="R56" s="106"/>
    </row>
    <row r="57" spans="1:18" s="105" customFormat="1" ht="15.6" thickBot="1" x14ac:dyDescent="0.3">
      <c r="M57" s="106"/>
      <c r="N57" s="198"/>
      <c r="O57" s="106"/>
      <c r="P57" s="668"/>
      <c r="R57" s="106"/>
    </row>
    <row r="58" spans="1:18" s="105" customFormat="1" ht="59.25" customHeight="1" x14ac:dyDescent="0.3">
      <c r="A58" s="974" t="s">
        <v>127</v>
      </c>
      <c r="B58" s="974"/>
      <c r="D58" s="970" t="s">
        <v>2359</v>
      </c>
      <c r="E58" s="971"/>
      <c r="F58" s="970" t="s">
        <v>2360</v>
      </c>
      <c r="G58" s="971"/>
      <c r="M58" s="106"/>
      <c r="N58" s="198"/>
      <c r="O58" s="106"/>
      <c r="P58" s="668"/>
      <c r="R58" s="106"/>
    </row>
    <row r="59" spans="1:18" s="105" customFormat="1" ht="59.25" customHeight="1" x14ac:dyDescent="0.25">
      <c r="A59" s="249" t="s">
        <v>2310</v>
      </c>
      <c r="B59" s="141">
        <f t="shared" ref="B59:B64" si="0">+COUNTIF($P$6:$P$104,A59)</f>
        <v>8</v>
      </c>
      <c r="D59" s="699" t="s">
        <v>2310</v>
      </c>
      <c r="E59" s="700">
        <f t="shared" ref="E59:E64" si="1">+COUNTIF($P$6:$P$24,D59)</f>
        <v>0</v>
      </c>
      <c r="F59" s="699" t="s">
        <v>2310</v>
      </c>
      <c r="G59" s="700">
        <f t="shared" ref="G59:G64" si="2">+COUNTIF($P$27:$P$35,F59)</f>
        <v>0</v>
      </c>
      <c r="M59" s="106"/>
      <c r="N59" s="198"/>
      <c r="O59" s="106"/>
      <c r="P59" s="668"/>
      <c r="R59" s="106"/>
    </row>
    <row r="60" spans="1:18" s="105" customFormat="1" ht="59.25" customHeight="1" x14ac:dyDescent="0.25">
      <c r="A60" s="249" t="s">
        <v>72</v>
      </c>
      <c r="B60" s="141">
        <f t="shared" si="0"/>
        <v>14</v>
      </c>
      <c r="D60" s="699" t="s">
        <v>72</v>
      </c>
      <c r="E60" s="700">
        <f t="shared" si="1"/>
        <v>14</v>
      </c>
      <c r="F60" s="699" t="s">
        <v>72</v>
      </c>
      <c r="G60" s="700">
        <f t="shared" si="2"/>
        <v>0</v>
      </c>
      <c r="M60" s="106"/>
      <c r="N60" s="198"/>
      <c r="O60" s="106"/>
      <c r="P60" s="668"/>
      <c r="R60" s="106"/>
    </row>
    <row r="61" spans="1:18" s="105" customFormat="1" ht="59.25" customHeight="1" x14ac:dyDescent="0.25">
      <c r="A61" s="249" t="s">
        <v>75</v>
      </c>
      <c r="B61" s="141">
        <f t="shared" si="0"/>
        <v>5</v>
      </c>
      <c r="D61" s="699" t="s">
        <v>75</v>
      </c>
      <c r="E61" s="700">
        <f t="shared" si="1"/>
        <v>0</v>
      </c>
      <c r="F61" s="699" t="s">
        <v>75</v>
      </c>
      <c r="G61" s="700">
        <f t="shared" si="2"/>
        <v>3</v>
      </c>
      <c r="M61" s="106"/>
      <c r="N61" s="198"/>
      <c r="O61" s="106"/>
      <c r="P61" s="668"/>
      <c r="R61" s="106"/>
    </row>
    <row r="62" spans="1:18" s="105" customFormat="1" ht="59.25" customHeight="1" x14ac:dyDescent="0.25">
      <c r="A62" s="249" t="s">
        <v>77</v>
      </c>
      <c r="B62" s="141">
        <f t="shared" si="0"/>
        <v>2</v>
      </c>
      <c r="D62" s="699" t="s">
        <v>77</v>
      </c>
      <c r="E62" s="700">
        <f t="shared" si="1"/>
        <v>0</v>
      </c>
      <c r="F62" s="699" t="s">
        <v>77</v>
      </c>
      <c r="G62" s="700">
        <f t="shared" si="2"/>
        <v>2</v>
      </c>
      <c r="M62" s="106"/>
      <c r="N62" s="198"/>
      <c r="O62" s="106"/>
      <c r="P62" s="668"/>
      <c r="R62" s="106"/>
    </row>
    <row r="63" spans="1:18" s="105" customFormat="1" ht="59.25" customHeight="1" x14ac:dyDescent="0.25">
      <c r="A63" s="249" t="s">
        <v>73</v>
      </c>
      <c r="B63" s="141">
        <f t="shared" si="0"/>
        <v>3</v>
      </c>
      <c r="D63" s="699" t="s">
        <v>73</v>
      </c>
      <c r="E63" s="700">
        <f t="shared" si="1"/>
        <v>0</v>
      </c>
      <c r="F63" s="699" t="s">
        <v>73</v>
      </c>
      <c r="G63" s="700">
        <f t="shared" si="2"/>
        <v>3</v>
      </c>
      <c r="M63" s="106"/>
      <c r="N63" s="198"/>
      <c r="O63" s="106"/>
      <c r="P63" s="668"/>
      <c r="R63" s="106"/>
    </row>
    <row r="64" spans="1:18" s="105" customFormat="1" ht="59.25" customHeight="1" x14ac:dyDescent="0.25">
      <c r="A64" s="249" t="s">
        <v>78</v>
      </c>
      <c r="B64" s="141">
        <f t="shared" si="0"/>
        <v>0</v>
      </c>
      <c r="D64" s="699" t="s">
        <v>78</v>
      </c>
      <c r="E64" s="700">
        <f t="shared" si="1"/>
        <v>0</v>
      </c>
      <c r="F64" s="699" t="s">
        <v>78</v>
      </c>
      <c r="G64" s="700">
        <f t="shared" si="2"/>
        <v>0</v>
      </c>
      <c r="M64" s="106"/>
      <c r="N64" s="198"/>
      <c r="O64" s="106"/>
      <c r="P64" s="668"/>
      <c r="R64" s="106"/>
    </row>
    <row r="65" spans="1:26" s="105" customFormat="1" ht="59.25" customHeight="1" x14ac:dyDescent="0.3">
      <c r="A65" s="669" t="s">
        <v>130</v>
      </c>
      <c r="B65" s="670">
        <f>SUM(B59:B64)</f>
        <v>32</v>
      </c>
      <c r="D65" s="701" t="s">
        <v>130</v>
      </c>
      <c r="E65" s="702">
        <f>SUM(E59:E64)</f>
        <v>14</v>
      </c>
      <c r="F65" s="701" t="s">
        <v>130</v>
      </c>
      <c r="G65" s="702">
        <f>SUM(G59:G64)</f>
        <v>8</v>
      </c>
      <c r="M65" s="106"/>
      <c r="N65" s="198"/>
      <c r="O65" s="106"/>
      <c r="P65" s="668"/>
      <c r="R65" s="106"/>
    </row>
    <row r="66" spans="1:26" s="105" customFormat="1" ht="59.25" customHeight="1" x14ac:dyDescent="0.25">
      <c r="D66" s="139"/>
      <c r="E66" s="140"/>
      <c r="F66" s="139"/>
      <c r="G66" s="703"/>
      <c r="M66" s="106"/>
      <c r="N66" s="198"/>
      <c r="O66" s="106"/>
      <c r="P66" s="668"/>
      <c r="R66" s="106"/>
    </row>
    <row r="67" spans="1:26" s="105" customFormat="1" ht="59.25" customHeight="1" x14ac:dyDescent="0.3">
      <c r="A67" s="974" t="s">
        <v>131</v>
      </c>
      <c r="B67" s="974"/>
      <c r="D67" s="972" t="s">
        <v>132</v>
      </c>
      <c r="E67" s="973"/>
      <c r="F67" s="972" t="s">
        <v>132</v>
      </c>
      <c r="G67" s="973"/>
      <c r="M67" s="106"/>
      <c r="N67" s="198"/>
      <c r="O67" s="106"/>
      <c r="P67" s="668"/>
      <c r="R67" s="106"/>
    </row>
    <row r="68" spans="1:26" s="105" customFormat="1" ht="59.25" customHeight="1" x14ac:dyDescent="0.25">
      <c r="A68" s="141" t="s">
        <v>11</v>
      </c>
      <c r="B68" s="141">
        <f>+COUNTIF($R$6:$R$104,"ABIERTO")</f>
        <v>7</v>
      </c>
      <c r="D68" s="142" t="s">
        <v>11</v>
      </c>
      <c r="E68" s="704">
        <f>+COUNTIF($A$6:$R$24,D68)</f>
        <v>0</v>
      </c>
      <c r="F68" s="142" t="s">
        <v>11</v>
      </c>
      <c r="G68" s="704">
        <f>+COUNTIF($A$27:$R$35,F68)</f>
        <v>2</v>
      </c>
      <c r="M68" s="106"/>
      <c r="N68" s="198"/>
      <c r="O68" s="106"/>
      <c r="P68" s="668"/>
      <c r="R68" s="106"/>
    </row>
    <row r="69" spans="1:26" s="105" customFormat="1" ht="59.25" customHeight="1" thickBot="1" x14ac:dyDescent="0.3">
      <c r="A69" s="141" t="s">
        <v>10</v>
      </c>
      <c r="B69" s="141">
        <f>+COUNTIF($R$6:$R39,"CERRADO")</f>
        <v>6</v>
      </c>
      <c r="D69" s="143" t="s">
        <v>10</v>
      </c>
      <c r="E69" s="705">
        <f>+COUNTIF($A$6:$R$24,D69)</f>
        <v>6</v>
      </c>
      <c r="F69" s="143" t="s">
        <v>10</v>
      </c>
      <c r="G69" s="705">
        <f>+COUNTIF($A$27:$R$35,F69)</f>
        <v>0</v>
      </c>
      <c r="M69" s="106"/>
      <c r="N69" s="198"/>
      <c r="O69" s="106"/>
      <c r="P69" s="668"/>
      <c r="R69" s="106"/>
    </row>
    <row r="70" spans="1:26" ht="59.25" customHeight="1" thickBot="1" x14ac:dyDescent="0.35">
      <c r="A70" s="106"/>
      <c r="B70" s="106"/>
      <c r="C70" s="106"/>
      <c r="D70" s="105"/>
      <c r="E70" s="105"/>
      <c r="F70" s="105"/>
      <c r="G70" s="105"/>
      <c r="H70" s="105"/>
      <c r="I70" s="105"/>
      <c r="J70" s="105"/>
      <c r="K70" s="105"/>
      <c r="L70" s="105"/>
      <c r="M70" s="106"/>
      <c r="N70" s="198"/>
      <c r="O70" s="106"/>
      <c r="P70" s="668"/>
      <c r="Q70" s="105"/>
      <c r="R70" s="106"/>
      <c r="S70" s="105"/>
      <c r="T70" s="105"/>
      <c r="U70" s="105"/>
      <c r="V70" s="105"/>
      <c r="W70" s="105"/>
      <c r="X70" s="105"/>
      <c r="Y70" s="105"/>
      <c r="Z70" s="105"/>
    </row>
    <row r="71" spans="1:26" ht="59.25" customHeight="1" x14ac:dyDescent="0.3">
      <c r="A71" s="106"/>
      <c r="B71" s="106"/>
      <c r="C71" s="106"/>
      <c r="D71" s="970" t="s">
        <v>2361</v>
      </c>
      <c r="E71" s="971"/>
      <c r="F71" s="105"/>
      <c r="G71" s="105"/>
      <c r="H71" s="105"/>
      <c r="I71" s="105"/>
      <c r="J71" s="105"/>
      <c r="K71" s="105"/>
      <c r="L71" s="105"/>
      <c r="M71" s="106"/>
      <c r="N71" s="198"/>
      <c r="O71" s="106"/>
      <c r="P71" s="668"/>
      <c r="Q71" s="105"/>
      <c r="R71" s="106"/>
      <c r="S71" s="105"/>
      <c r="T71" s="105"/>
      <c r="U71" s="105"/>
      <c r="V71" s="105"/>
      <c r="W71" s="105"/>
      <c r="X71" s="105"/>
      <c r="Y71" s="105"/>
      <c r="Z71" s="105"/>
    </row>
    <row r="72" spans="1:26" ht="59.25" customHeight="1" x14ac:dyDescent="0.3">
      <c r="A72" s="106"/>
      <c r="B72" s="106"/>
      <c r="C72" s="106"/>
      <c r="D72" s="699" t="s">
        <v>2310</v>
      </c>
      <c r="E72" s="700">
        <f>+COUNTIF($P$38:$P$51,D72)</f>
        <v>8</v>
      </c>
      <c r="F72" s="105"/>
      <c r="G72" s="105"/>
      <c r="H72" s="105"/>
      <c r="I72" s="105"/>
      <c r="J72" s="105"/>
      <c r="K72" s="105"/>
      <c r="L72" s="105"/>
      <c r="M72" s="106"/>
      <c r="N72" s="198"/>
      <c r="O72" s="106"/>
      <c r="P72" s="668"/>
      <c r="Q72" s="105"/>
      <c r="R72" s="106"/>
      <c r="S72" s="105"/>
      <c r="T72" s="105"/>
      <c r="U72" s="105"/>
      <c r="V72" s="105"/>
      <c r="W72" s="105"/>
      <c r="X72" s="105"/>
      <c r="Y72" s="105"/>
      <c r="Z72" s="105"/>
    </row>
    <row r="73" spans="1:26" ht="59.25" customHeight="1" x14ac:dyDescent="0.3">
      <c r="A73" s="106"/>
      <c r="B73" s="106"/>
      <c r="C73" s="106"/>
      <c r="D73" s="699" t="s">
        <v>72</v>
      </c>
      <c r="E73" s="700">
        <f t="shared" ref="E73:E77" si="3">+COUNTIF($P$38:$P$51,D73)</f>
        <v>0</v>
      </c>
      <c r="F73" s="105"/>
      <c r="G73" s="105"/>
      <c r="H73" s="105"/>
      <c r="I73" s="105"/>
      <c r="J73" s="105"/>
      <c r="K73" s="105"/>
      <c r="L73" s="105"/>
      <c r="M73" s="106"/>
      <c r="N73" s="198"/>
      <c r="O73" s="106"/>
      <c r="P73" s="668"/>
      <c r="Q73" s="105"/>
      <c r="R73" s="106"/>
      <c r="S73" s="105"/>
      <c r="T73" s="105"/>
      <c r="U73" s="105"/>
      <c r="V73" s="105"/>
      <c r="W73" s="105"/>
      <c r="X73" s="105"/>
      <c r="Y73" s="105"/>
      <c r="Z73" s="105"/>
    </row>
    <row r="74" spans="1:26" ht="59.25" customHeight="1" x14ac:dyDescent="0.3">
      <c r="A74" s="106"/>
      <c r="B74" s="106"/>
      <c r="C74" s="106"/>
      <c r="D74" s="699" t="s">
        <v>75</v>
      </c>
      <c r="E74" s="700">
        <f t="shared" si="3"/>
        <v>2</v>
      </c>
      <c r="F74" s="105"/>
      <c r="G74" s="105"/>
      <c r="H74" s="105"/>
      <c r="I74" s="105"/>
      <c r="J74" s="105"/>
      <c r="K74" s="105"/>
      <c r="L74" s="105"/>
      <c r="M74" s="106"/>
      <c r="N74" s="198"/>
      <c r="O74" s="106"/>
      <c r="P74" s="668"/>
      <c r="Q74" s="105"/>
      <c r="R74" s="106"/>
      <c r="S74" s="105"/>
      <c r="T74" s="105"/>
      <c r="U74" s="105"/>
      <c r="V74" s="105"/>
      <c r="W74" s="105"/>
      <c r="X74" s="105"/>
      <c r="Y74" s="105"/>
      <c r="Z74" s="105"/>
    </row>
    <row r="75" spans="1:26" ht="59.25" customHeight="1" x14ac:dyDescent="0.3">
      <c r="A75" s="106"/>
      <c r="B75" s="106"/>
      <c r="C75" s="106"/>
      <c r="D75" s="699" t="s">
        <v>77</v>
      </c>
      <c r="E75" s="700">
        <f t="shared" si="3"/>
        <v>0</v>
      </c>
      <c r="F75" s="105"/>
      <c r="G75" s="105"/>
      <c r="H75" s="105"/>
      <c r="I75" s="105"/>
      <c r="J75" s="105"/>
      <c r="K75" s="105"/>
      <c r="L75" s="105"/>
      <c r="M75" s="106"/>
      <c r="N75" s="198"/>
      <c r="O75" s="106"/>
      <c r="P75" s="668"/>
      <c r="Q75" s="105"/>
      <c r="R75" s="106"/>
      <c r="S75" s="105"/>
      <c r="T75" s="105"/>
      <c r="U75" s="105"/>
      <c r="V75" s="105"/>
      <c r="W75" s="105"/>
      <c r="X75" s="105"/>
      <c r="Y75" s="105"/>
      <c r="Z75" s="105"/>
    </row>
    <row r="76" spans="1:26" ht="59.25" customHeight="1" x14ac:dyDescent="0.3">
      <c r="A76" s="106"/>
      <c r="B76" s="106"/>
      <c r="C76" s="106"/>
      <c r="D76" s="699" t="s">
        <v>73</v>
      </c>
      <c r="E76" s="700">
        <f t="shared" si="3"/>
        <v>0</v>
      </c>
      <c r="F76" s="105"/>
      <c r="G76" s="105"/>
      <c r="H76" s="105"/>
      <c r="I76" s="105"/>
      <c r="J76" s="105"/>
      <c r="K76" s="105"/>
      <c r="L76" s="105"/>
      <c r="M76" s="106"/>
      <c r="N76" s="198"/>
      <c r="O76" s="106"/>
      <c r="P76" s="668"/>
      <c r="Q76" s="105"/>
      <c r="R76" s="106"/>
      <c r="S76" s="105"/>
      <c r="T76" s="105"/>
      <c r="U76" s="105"/>
      <c r="V76" s="105"/>
      <c r="W76" s="105"/>
      <c r="X76" s="105"/>
      <c r="Y76" s="105"/>
      <c r="Z76" s="105"/>
    </row>
    <row r="77" spans="1:26" ht="59.25" customHeight="1" x14ac:dyDescent="0.3">
      <c r="A77" s="106"/>
      <c r="B77" s="106"/>
      <c r="C77" s="106"/>
      <c r="D77" s="699" t="s">
        <v>78</v>
      </c>
      <c r="E77" s="700">
        <f t="shared" si="3"/>
        <v>0</v>
      </c>
      <c r="F77" s="105"/>
      <c r="G77" s="105"/>
      <c r="H77" s="105"/>
      <c r="I77" s="105"/>
      <c r="J77" s="105"/>
      <c r="K77" s="105"/>
      <c r="L77" s="105"/>
      <c r="M77" s="106"/>
      <c r="N77" s="198"/>
      <c r="O77" s="106"/>
      <c r="P77" s="668"/>
      <c r="Q77" s="105"/>
      <c r="R77" s="106"/>
      <c r="S77" s="105"/>
      <c r="T77" s="105"/>
      <c r="U77" s="105"/>
      <c r="V77" s="105"/>
      <c r="W77" s="105"/>
      <c r="X77" s="105"/>
      <c r="Y77" s="105"/>
      <c r="Z77" s="105"/>
    </row>
    <row r="78" spans="1:26" ht="59.25" customHeight="1" x14ac:dyDescent="0.3">
      <c r="D78" s="701" t="s">
        <v>130</v>
      </c>
      <c r="E78" s="702">
        <f>SUM(E72:E77)</f>
        <v>10</v>
      </c>
    </row>
    <row r="79" spans="1:26" ht="59.25" customHeight="1" x14ac:dyDescent="0.3">
      <c r="D79" s="972" t="s">
        <v>132</v>
      </c>
      <c r="E79" s="973"/>
    </row>
    <row r="80" spans="1:26" ht="59.25" customHeight="1" x14ac:dyDescent="0.3">
      <c r="D80" s="142" t="s">
        <v>11</v>
      </c>
      <c r="E80" s="700">
        <f>+COUNTIF($A$38:$R$51,D80)</f>
        <v>5</v>
      </c>
    </row>
    <row r="81" spans="4:5" ht="59.25" customHeight="1" thickBot="1" x14ac:dyDescent="0.35">
      <c r="D81" s="143" t="s">
        <v>10</v>
      </c>
      <c r="E81" s="706">
        <f>+COUNTIF($A$38:$R$51,D81)</f>
        <v>0</v>
      </c>
    </row>
    <row r="82" spans="4:5" ht="59.25" customHeight="1" x14ac:dyDescent="0.3">
      <c r="D82" s="701" t="s">
        <v>130</v>
      </c>
      <c r="E82" s="702">
        <f>SUM(E80:E81)</f>
        <v>5</v>
      </c>
    </row>
  </sheetData>
  <mergeCells count="106">
    <mergeCell ref="D71:E71"/>
    <mergeCell ref="D79:E79"/>
    <mergeCell ref="A52:R52"/>
    <mergeCell ref="A58:B58"/>
    <mergeCell ref="D58:E58"/>
    <mergeCell ref="F58:G58"/>
    <mergeCell ref="A67:B67"/>
    <mergeCell ref="D67:E67"/>
    <mergeCell ref="F67:G67"/>
    <mergeCell ref="A49:R49"/>
    <mergeCell ref="A50:A51"/>
    <mergeCell ref="B50:B51"/>
    <mergeCell ref="C50:C51"/>
    <mergeCell ref="D50:D51"/>
    <mergeCell ref="R50:R51"/>
    <mergeCell ref="A46:R46"/>
    <mergeCell ref="A47:A48"/>
    <mergeCell ref="B47:B48"/>
    <mergeCell ref="C47:C48"/>
    <mergeCell ref="D47:D48"/>
    <mergeCell ref="R47:R48"/>
    <mergeCell ref="A40:R40"/>
    <mergeCell ref="A42:R42"/>
    <mergeCell ref="A43:A45"/>
    <mergeCell ref="B43:B45"/>
    <mergeCell ref="C43:C45"/>
    <mergeCell ref="D43:D45"/>
    <mergeCell ref="R43:R45"/>
    <mergeCell ref="A36:R36"/>
    <mergeCell ref="A37:R37"/>
    <mergeCell ref="A38:A39"/>
    <mergeCell ref="B38:B39"/>
    <mergeCell ref="C38:C39"/>
    <mergeCell ref="D38:D39"/>
    <mergeCell ref="R38:R39"/>
    <mergeCell ref="A31:R31"/>
    <mergeCell ref="A32:A35"/>
    <mergeCell ref="B32:B35"/>
    <mergeCell ref="C32:C35"/>
    <mergeCell ref="D32:D35"/>
    <mergeCell ref="R32:R35"/>
    <mergeCell ref="A25:R25"/>
    <mergeCell ref="A26:R26"/>
    <mergeCell ref="A27:A30"/>
    <mergeCell ref="B27:B30"/>
    <mergeCell ref="C27:C30"/>
    <mergeCell ref="D27:D30"/>
    <mergeCell ref="R27:R30"/>
    <mergeCell ref="E29:E30"/>
    <mergeCell ref="A22:R22"/>
    <mergeCell ref="A23:A24"/>
    <mergeCell ref="B23:B24"/>
    <mergeCell ref="C23:C24"/>
    <mergeCell ref="Q23:Q24"/>
    <mergeCell ref="R23:R24"/>
    <mergeCell ref="A19:R19"/>
    <mergeCell ref="A20:A21"/>
    <mergeCell ref="B20:B21"/>
    <mergeCell ref="C20:C21"/>
    <mergeCell ref="Q20:Q21"/>
    <mergeCell ref="R20:R21"/>
    <mergeCell ref="A16:R16"/>
    <mergeCell ref="A17:A18"/>
    <mergeCell ref="B17:B18"/>
    <mergeCell ref="C17:C18"/>
    <mergeCell ref="Q17:Q18"/>
    <mergeCell ref="R17:R18"/>
    <mergeCell ref="A12:R12"/>
    <mergeCell ref="A13:A15"/>
    <mergeCell ref="B13:B15"/>
    <mergeCell ref="C13:C15"/>
    <mergeCell ref="Q13:Q15"/>
    <mergeCell ref="R13:R15"/>
    <mergeCell ref="A8:R8"/>
    <mergeCell ref="A9:A11"/>
    <mergeCell ref="B9:B11"/>
    <mergeCell ref="C9:C11"/>
    <mergeCell ref="Q9:Q11"/>
    <mergeCell ref="R9:R11"/>
    <mergeCell ref="A5:R5"/>
    <mergeCell ref="A6:A7"/>
    <mergeCell ref="B6:B7"/>
    <mergeCell ref="C6:C7"/>
    <mergeCell ref="Q6:Q7"/>
    <mergeCell ref="R6:R7"/>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dataValidations count="3">
    <dataValidation type="list" allowBlank="1" showInputMessage="1" showErrorMessage="1" sqref="P1:P1048576" xr:uid="{00000000-0002-0000-0100-000000000000}">
      <formula1>$A$59:$A$64</formula1>
    </dataValidation>
    <dataValidation type="list" allowBlank="1" showInputMessage="1" showErrorMessage="1" sqref="R5 R37 R26" xr:uid="{00000000-0002-0000-0100-000001000000}">
      <formula1>$D$128:$D$129</formula1>
    </dataValidation>
    <dataValidation type="list" allowBlank="1" showInputMessage="1" showErrorMessage="1" sqref="H23:H24 H13:H15 H17:H21 H39 H53:H1048576" xr:uid="{00000000-0002-0000-0100-000002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2A2BECF5-673A-4C41-8BC6-48FC9E5BA218}">
            <xm:f>NOT(ISERROR(SEARCH($A$64,P1)))</xm:f>
            <xm:f>$A$64</xm:f>
            <x14:dxf>
              <fill>
                <patternFill>
                  <bgColor rgb="FFFF0000"/>
                </patternFill>
              </fill>
            </x14:dxf>
          </x14:cfRule>
          <x14:cfRule type="containsText" priority="4" operator="containsText" id="{E09F114A-7918-4BBB-81A7-64EDF600ACA4}">
            <xm:f>NOT(ISERROR(SEARCH($A$63,P1)))</xm:f>
            <xm:f>$A$63</xm:f>
            <x14:dxf>
              <fill>
                <patternFill>
                  <bgColor rgb="FFFF0000"/>
                </patternFill>
              </fill>
            </x14:dxf>
          </x14:cfRule>
          <x14:cfRule type="containsText" priority="5" operator="containsText" id="{52912225-BBA7-4D8C-93ED-1081EA0DC813}">
            <xm:f>NOT(ISERROR(SEARCH($A$62,P1)))</xm:f>
            <xm:f>$A$62</xm:f>
            <x14:dxf>
              <fill>
                <patternFill>
                  <bgColor rgb="FFFFC000"/>
                </patternFill>
              </fill>
            </x14:dxf>
          </x14:cfRule>
          <x14:cfRule type="containsText" priority="6" operator="containsText" id="{4B286FF5-BFBE-4DF5-8BDB-77182656A289}">
            <xm:f>NOT(ISERROR(SEARCH($A$61,P1)))</xm:f>
            <xm:f>$A$61</xm:f>
            <x14:dxf>
              <fill>
                <patternFill>
                  <bgColor theme="8" tint="0.59996337778862885"/>
                </patternFill>
              </fill>
            </x14:dxf>
          </x14:cfRule>
          <x14:cfRule type="containsText" priority="7" operator="containsText" id="{43102CA9-AAEF-473C-91D8-A609A7D9BE6C}">
            <xm:f>NOT(ISERROR(SEARCH($A$60,P1)))</xm:f>
            <xm:f>$A$60</xm:f>
            <x14:dxf>
              <fill>
                <patternFill>
                  <bgColor theme="9" tint="0.39994506668294322"/>
                </patternFill>
              </fill>
            </x14:dxf>
          </x14:cfRule>
          <x14:cfRule type="containsText" priority="8" operator="containsText" id="{F1EEC57C-A9B3-4FCF-A834-75846FA2AA02}">
            <xm:f>NOT(ISERROR(SEARCH($A$59,P1)))</xm:f>
            <xm:f>$A$59</xm:f>
            <x14:dxf>
              <fill>
                <patternFill>
                  <bgColor theme="0"/>
                </patternFill>
              </fill>
            </x14:dxf>
          </x14:cfRule>
          <xm:sqref>P1:P1048576</xm:sqref>
        </x14:conditionalFormatting>
        <x14:conditionalFormatting xmlns:xm="http://schemas.microsoft.com/office/excel/2006/main">
          <x14:cfRule type="containsText" priority="1" operator="containsText" id="{03F4F7DB-4591-4BB9-AA32-51CF4FB5235F}">
            <xm:f>NOT(ISERROR(SEARCH($A$69,R1)))</xm:f>
            <xm:f>$A$69</xm:f>
            <x14:dxf>
              <fill>
                <patternFill>
                  <bgColor theme="9" tint="0.39994506668294322"/>
                </patternFill>
              </fill>
            </x14:dxf>
          </x14:cfRule>
          <x14:cfRule type="containsText" priority="2" operator="containsText" id="{C907B93F-8B7B-4625-9975-5394948600CC}">
            <xm:f>NOT(ISERROR(SEARCH($A$68,R1)))</xm:f>
            <xm:f>$A$68</xm:f>
            <x14:dxf>
              <fill>
                <patternFill>
                  <bgColor theme="0"/>
                </patternFill>
              </fill>
            </x14:dxf>
          </x14:cfRule>
          <xm:sqref>R1:R43</xm:sqref>
        </x14:conditionalFormatting>
        <x14:conditionalFormatting xmlns:xm="http://schemas.microsoft.com/office/excel/2006/main">
          <x14:cfRule type="containsText" priority="25" operator="containsText" id="{CB1CE613-61C0-4450-BAAE-85FA724F0D0B}">
            <xm:f>NOT(ISERROR(SEARCH($A$69,R46)))</xm:f>
            <xm:f>$A$69</xm:f>
            <x14:dxf>
              <fill>
                <patternFill>
                  <bgColor theme="9" tint="0.39994506668294322"/>
                </patternFill>
              </fill>
            </x14:dxf>
          </x14:cfRule>
          <x14:cfRule type="containsText" priority="26" operator="containsText" id="{B0C37695-7738-424B-A67E-0D5F657F8B76}">
            <xm:f>NOT(ISERROR(SEARCH($A$68,R46)))</xm:f>
            <xm:f>$A$68</xm:f>
            <x14:dxf>
              <fill>
                <patternFill>
                  <bgColor theme="0"/>
                </patternFill>
              </fill>
            </x14:dxf>
          </x14:cfRule>
          <xm:sqref>R46:R47</xm:sqref>
        </x14:conditionalFormatting>
        <x14:conditionalFormatting xmlns:xm="http://schemas.microsoft.com/office/excel/2006/main">
          <x14:cfRule type="containsText" priority="17" operator="containsText" id="{3E5AE676-C26E-49B3-9E90-3BE992E132A7}">
            <xm:f>NOT(ISERROR(SEARCH($A$69,R49)))</xm:f>
            <xm:f>$A$69</xm:f>
            <x14:dxf>
              <fill>
                <patternFill>
                  <bgColor theme="9" tint="0.39994506668294322"/>
                </patternFill>
              </fill>
            </x14:dxf>
          </x14:cfRule>
          <x14:cfRule type="containsText" priority="18" operator="containsText" id="{694C4E73-664B-49E8-90B6-E6057E3C76D6}">
            <xm:f>NOT(ISERROR(SEARCH($A$68,R49)))</xm:f>
            <xm:f>$A$68</xm:f>
            <x14:dxf>
              <fill>
                <patternFill>
                  <bgColor theme="0"/>
                </patternFill>
              </fill>
            </x14:dxf>
          </x14:cfRule>
          <xm:sqref>R49:R50</xm:sqref>
        </x14:conditionalFormatting>
        <x14:conditionalFormatting xmlns:xm="http://schemas.microsoft.com/office/excel/2006/main">
          <x14:cfRule type="containsText" priority="9" operator="containsText" id="{A318BDBC-1142-471D-ADB6-D08F99C6FA34}">
            <xm:f>NOT(ISERROR(SEARCH($A$69,R52)))</xm:f>
            <xm:f>$A$69</xm:f>
            <x14:dxf>
              <fill>
                <patternFill>
                  <bgColor theme="9" tint="0.39994506668294322"/>
                </patternFill>
              </fill>
            </x14:dxf>
          </x14:cfRule>
          <x14:cfRule type="containsText" priority="10" operator="containsText" id="{8F34C5AB-5E9C-4002-B26F-1550D8674CAA}">
            <xm:f>NOT(ISERROR(SEARCH($A$68,R52)))</xm:f>
            <xm:f>$A$68</xm:f>
            <x14:dxf>
              <fill>
                <patternFill>
                  <bgColor theme="0"/>
                </patternFill>
              </fill>
            </x14:dxf>
          </x14:cfRule>
          <xm:sqref>R52:R1048576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S126"/>
  <sheetViews>
    <sheetView showGridLines="0" topLeftCell="A41" zoomScale="60" zoomScaleNormal="60" zoomScaleSheetLayoutView="90" workbookViewId="0">
      <selection activeCell="E139" sqref="E139"/>
    </sheetView>
  </sheetViews>
  <sheetFormatPr baseColWidth="10" defaultColWidth="11.44140625" defaultRowHeight="59.25" customHeight="1" x14ac:dyDescent="0.3"/>
  <cols>
    <col min="1" max="1" width="22.88671875" style="251" customWidth="1"/>
    <col min="2" max="2" width="29.33203125" style="251" bestFit="1" customWidth="1"/>
    <col min="3" max="3" width="15.6640625" style="251" customWidth="1"/>
    <col min="4" max="4" width="54.33203125" style="251" customWidth="1"/>
    <col min="5" max="5" width="98.88671875" style="251" customWidth="1"/>
    <col min="6" max="6" width="105.33203125" style="251" customWidth="1"/>
    <col min="7" max="7" width="46.33203125" style="251" customWidth="1"/>
    <col min="8" max="8" width="39" style="251" customWidth="1"/>
    <col min="9" max="9" width="40" style="251" customWidth="1"/>
    <col min="10" max="10" width="23.5546875" style="251" customWidth="1"/>
    <col min="11" max="11" width="20.109375" style="145" customWidth="1"/>
    <col min="12" max="12" width="20.44140625" style="145" customWidth="1"/>
    <col min="13" max="13" width="28.44140625" style="251" customWidth="1"/>
    <col min="14" max="14" width="167.44140625" style="251" customWidth="1"/>
    <col min="15" max="15" width="40.5546875" style="251" customWidth="1"/>
    <col min="16" max="16" width="49.44140625" style="145" bestFit="1" customWidth="1"/>
    <col min="17" max="17" width="120.88671875" style="251" customWidth="1"/>
    <col min="18" max="18" width="21.33203125" style="145" customWidth="1"/>
    <col min="19" max="19" width="59.88671875" style="661" customWidth="1"/>
    <col min="20" max="16384" width="11.44140625" style="251"/>
  </cols>
  <sheetData>
    <row r="1" spans="1:19" s="119" customFormat="1" ht="67.5" customHeight="1" x14ac:dyDescent="0.3">
      <c r="A1" s="975"/>
      <c r="B1" s="975"/>
      <c r="C1" s="975"/>
      <c r="D1" s="975"/>
      <c r="E1" s="976" t="s">
        <v>79</v>
      </c>
      <c r="F1" s="977"/>
      <c r="G1" s="977"/>
      <c r="H1" s="977"/>
      <c r="I1" s="977"/>
      <c r="J1" s="977"/>
      <c r="K1" s="977"/>
      <c r="L1" s="977"/>
      <c r="M1" s="977"/>
      <c r="N1" s="977"/>
      <c r="O1" s="978"/>
      <c r="P1" s="979"/>
      <c r="Q1" s="980"/>
      <c r="R1" s="981"/>
      <c r="S1" s="621"/>
    </row>
    <row r="2" spans="1:19" s="119" customFormat="1" ht="27.75" customHeight="1" x14ac:dyDescent="0.3">
      <c r="A2" s="982" t="s">
        <v>120</v>
      </c>
      <c r="B2" s="983"/>
      <c r="C2" s="984" t="s">
        <v>121</v>
      </c>
      <c r="D2" s="978"/>
      <c r="E2" s="982" t="s">
        <v>122</v>
      </c>
      <c r="F2" s="985"/>
      <c r="G2" s="985"/>
      <c r="H2" s="985"/>
      <c r="I2" s="983"/>
      <c r="J2" s="986">
        <v>6</v>
      </c>
      <c r="K2" s="986"/>
      <c r="L2" s="986"/>
      <c r="M2" s="986"/>
      <c r="N2" s="982" t="s">
        <v>123</v>
      </c>
      <c r="O2" s="983"/>
      <c r="P2" s="987" t="s">
        <v>124</v>
      </c>
      <c r="Q2" s="988"/>
      <c r="R2" s="989"/>
      <c r="S2" s="621"/>
    </row>
    <row r="3" spans="1:19" s="119" customFormat="1" ht="59.25" customHeight="1" x14ac:dyDescent="0.3">
      <c r="A3" s="990" t="s">
        <v>83</v>
      </c>
      <c r="B3" s="990" t="s">
        <v>84</v>
      </c>
      <c r="C3" s="990" t="s">
        <v>85</v>
      </c>
      <c r="D3" s="990" t="s">
        <v>86</v>
      </c>
      <c r="E3" s="990" t="s">
        <v>87</v>
      </c>
      <c r="F3" s="990" t="s">
        <v>88</v>
      </c>
      <c r="G3" s="990" t="s">
        <v>89</v>
      </c>
      <c r="H3" s="990" t="s">
        <v>90</v>
      </c>
      <c r="I3" s="990" t="s">
        <v>91</v>
      </c>
      <c r="J3" s="990" t="s">
        <v>92</v>
      </c>
      <c r="K3" s="990" t="s">
        <v>93</v>
      </c>
      <c r="L3" s="992" t="s">
        <v>94</v>
      </c>
      <c r="M3" s="992"/>
      <c r="N3" s="992"/>
      <c r="O3" s="992"/>
      <c r="P3" s="992"/>
      <c r="Q3" s="992"/>
      <c r="R3" s="992"/>
      <c r="S3" s="621"/>
    </row>
    <row r="4" spans="1:19" s="119" customFormat="1" ht="93.9" customHeight="1" thickBot="1" x14ac:dyDescent="0.35">
      <c r="A4" s="991"/>
      <c r="B4" s="991"/>
      <c r="C4" s="991"/>
      <c r="D4" s="991"/>
      <c r="E4" s="991"/>
      <c r="F4" s="991"/>
      <c r="G4" s="991"/>
      <c r="H4" s="991"/>
      <c r="I4" s="991"/>
      <c r="J4" s="991"/>
      <c r="K4" s="991"/>
      <c r="L4" s="318" t="s">
        <v>95</v>
      </c>
      <c r="M4" s="318" t="s">
        <v>96</v>
      </c>
      <c r="N4" s="318" t="s">
        <v>97</v>
      </c>
      <c r="O4" s="318" t="s">
        <v>137</v>
      </c>
      <c r="P4" s="318" t="s">
        <v>99</v>
      </c>
      <c r="Q4" s="318" t="s">
        <v>100</v>
      </c>
      <c r="R4" s="622" t="s">
        <v>101</v>
      </c>
      <c r="S4" s="621"/>
    </row>
    <row r="5" spans="1:19" s="119" customFormat="1" ht="33.75" customHeight="1" thickBot="1" x14ac:dyDescent="0.35">
      <c r="A5" s="928" t="s">
        <v>1752</v>
      </c>
      <c r="B5" s="929"/>
      <c r="C5" s="929"/>
      <c r="D5" s="929"/>
      <c r="E5" s="929"/>
      <c r="F5" s="929"/>
      <c r="G5" s="929"/>
      <c r="H5" s="929"/>
      <c r="I5" s="929"/>
      <c r="J5" s="929"/>
      <c r="K5" s="929"/>
      <c r="L5" s="929"/>
      <c r="M5" s="929"/>
      <c r="N5" s="929"/>
      <c r="O5" s="929"/>
      <c r="P5" s="929"/>
      <c r="Q5" s="929"/>
      <c r="R5" s="930"/>
      <c r="S5" s="623" t="s">
        <v>1753</v>
      </c>
    </row>
    <row r="6" spans="1:19" ht="171" customHeight="1" x14ac:dyDescent="0.3">
      <c r="A6" s="1000" t="s">
        <v>23</v>
      </c>
      <c r="B6" s="941" t="s">
        <v>1754</v>
      </c>
      <c r="C6" s="940">
        <v>1</v>
      </c>
      <c r="D6" s="942" t="s">
        <v>1755</v>
      </c>
      <c r="E6" s="624" t="s">
        <v>1756</v>
      </c>
      <c r="F6" s="625" t="s">
        <v>1757</v>
      </c>
      <c r="G6" s="626" t="s">
        <v>1758</v>
      </c>
      <c r="H6" s="157" t="s">
        <v>133</v>
      </c>
      <c r="I6" s="180" t="s">
        <v>1759</v>
      </c>
      <c r="J6" s="172">
        <v>43374</v>
      </c>
      <c r="K6" s="172" t="s">
        <v>1760</v>
      </c>
      <c r="L6" s="627">
        <v>45635</v>
      </c>
      <c r="M6" s="180" t="s">
        <v>1761</v>
      </c>
      <c r="N6" s="628" t="s">
        <v>1762</v>
      </c>
      <c r="O6" s="629">
        <v>1</v>
      </c>
      <c r="P6" s="295" t="s">
        <v>72</v>
      </c>
      <c r="Q6" s="1002" t="s">
        <v>1763</v>
      </c>
      <c r="R6" s="998" t="s">
        <v>10</v>
      </c>
      <c r="S6" s="219"/>
    </row>
    <row r="7" spans="1:19" ht="173.25" customHeight="1" thickBot="1" x14ac:dyDescent="0.35">
      <c r="A7" s="1001"/>
      <c r="B7" s="932"/>
      <c r="C7" s="931"/>
      <c r="D7" s="939"/>
      <c r="E7" s="549" t="s">
        <v>1764</v>
      </c>
      <c r="F7" s="166" t="s">
        <v>1765</v>
      </c>
      <c r="G7" s="550" t="s">
        <v>1766</v>
      </c>
      <c r="H7" s="150" t="s">
        <v>133</v>
      </c>
      <c r="I7" s="183" t="s">
        <v>1767</v>
      </c>
      <c r="J7" s="152">
        <v>43373</v>
      </c>
      <c r="K7" s="152">
        <v>43449</v>
      </c>
      <c r="L7" s="630" t="s">
        <v>1768</v>
      </c>
      <c r="M7" s="183" t="s">
        <v>1769</v>
      </c>
      <c r="N7" s="631" t="s">
        <v>1770</v>
      </c>
      <c r="O7" s="632">
        <v>1</v>
      </c>
      <c r="P7" s="296" t="s">
        <v>72</v>
      </c>
      <c r="Q7" s="1003"/>
      <c r="R7" s="998"/>
      <c r="S7" s="249"/>
    </row>
    <row r="8" spans="1:19" ht="16.2" thickBot="1" x14ac:dyDescent="0.35">
      <c r="A8" s="993"/>
      <c r="B8" s="994"/>
      <c r="C8" s="994"/>
      <c r="D8" s="994"/>
      <c r="E8" s="994"/>
      <c r="F8" s="994"/>
      <c r="G8" s="994"/>
      <c r="H8" s="994"/>
      <c r="I8" s="994"/>
      <c r="J8" s="994"/>
      <c r="K8" s="994"/>
      <c r="L8" s="994"/>
      <c r="M8" s="994"/>
      <c r="N8" s="994"/>
      <c r="O8" s="994"/>
      <c r="P8" s="994"/>
      <c r="Q8" s="994"/>
      <c r="R8" s="994"/>
      <c r="S8" s="249"/>
    </row>
    <row r="9" spans="1:19" ht="357" customHeight="1" x14ac:dyDescent="0.3">
      <c r="A9" s="995" t="s">
        <v>23</v>
      </c>
      <c r="B9" s="941" t="s">
        <v>1754</v>
      </c>
      <c r="C9" s="940">
        <v>2</v>
      </c>
      <c r="D9" s="942" t="s">
        <v>1771</v>
      </c>
      <c r="E9" s="942" t="s">
        <v>1772</v>
      </c>
      <c r="F9" s="158" t="s">
        <v>1773</v>
      </c>
      <c r="G9" s="626" t="s">
        <v>1774</v>
      </c>
      <c r="H9" s="157" t="s">
        <v>133</v>
      </c>
      <c r="I9" s="172" t="s">
        <v>1494</v>
      </c>
      <c r="J9" s="172">
        <v>43374</v>
      </c>
      <c r="K9" s="172" t="s">
        <v>1775</v>
      </c>
      <c r="L9" s="627">
        <v>43679</v>
      </c>
      <c r="M9" s="180" t="s">
        <v>138</v>
      </c>
      <c r="N9" s="628" t="s">
        <v>1776</v>
      </c>
      <c r="O9" s="629">
        <v>1</v>
      </c>
      <c r="P9" s="295" t="s">
        <v>72</v>
      </c>
      <c r="Q9" s="628" t="s">
        <v>1777</v>
      </c>
      <c r="R9" s="997" t="s">
        <v>10</v>
      </c>
      <c r="S9" s="249"/>
    </row>
    <row r="10" spans="1:19" ht="408.75" customHeight="1" x14ac:dyDescent="0.3">
      <c r="A10" s="996"/>
      <c r="B10" s="959"/>
      <c r="C10" s="946"/>
      <c r="D10" s="947"/>
      <c r="E10" s="947"/>
      <c r="F10" s="136" t="s">
        <v>1778</v>
      </c>
      <c r="G10" s="260" t="s">
        <v>1779</v>
      </c>
      <c r="H10" s="161" t="s">
        <v>133</v>
      </c>
      <c r="I10" s="633" t="s">
        <v>1494</v>
      </c>
      <c r="J10" s="175">
        <v>43374</v>
      </c>
      <c r="K10" s="175" t="s">
        <v>1780</v>
      </c>
      <c r="L10" s="306">
        <v>44803</v>
      </c>
      <c r="M10" s="128" t="s">
        <v>1781</v>
      </c>
      <c r="N10" s="634" t="s">
        <v>1782</v>
      </c>
      <c r="O10" s="561" t="s">
        <v>1783</v>
      </c>
      <c r="P10" s="289" t="s">
        <v>72</v>
      </c>
      <c r="Q10" s="635" t="s">
        <v>1784</v>
      </c>
      <c r="R10" s="998"/>
      <c r="S10" s="249"/>
    </row>
    <row r="11" spans="1:19" ht="212.25" customHeight="1" x14ac:dyDescent="0.3">
      <c r="A11" s="996"/>
      <c r="B11" s="959"/>
      <c r="C11" s="946"/>
      <c r="D11" s="947"/>
      <c r="E11" s="947" t="s">
        <v>1785</v>
      </c>
      <c r="F11" s="136" t="s">
        <v>1786</v>
      </c>
      <c r="G11" s="557" t="s">
        <v>1787</v>
      </c>
      <c r="H11" s="249" t="s">
        <v>133</v>
      </c>
      <c r="I11" s="636" t="s">
        <v>1788</v>
      </c>
      <c r="J11" s="636">
        <v>43374</v>
      </c>
      <c r="K11" s="175">
        <v>43388</v>
      </c>
      <c r="L11" s="637" t="s">
        <v>1789</v>
      </c>
      <c r="M11" s="127" t="s">
        <v>1790</v>
      </c>
      <c r="N11" s="127" t="s">
        <v>1791</v>
      </c>
      <c r="O11" s="638">
        <v>1</v>
      </c>
      <c r="P11" s="289" t="s">
        <v>72</v>
      </c>
      <c r="Q11" s="136" t="s">
        <v>1792</v>
      </c>
      <c r="R11" s="998"/>
      <c r="S11" s="249"/>
    </row>
    <row r="12" spans="1:19" ht="153" customHeight="1" thickBot="1" x14ac:dyDescent="0.35">
      <c r="A12" s="996"/>
      <c r="B12" s="959"/>
      <c r="C12" s="946"/>
      <c r="D12" s="947"/>
      <c r="E12" s="947"/>
      <c r="F12" s="136" t="s">
        <v>1793</v>
      </c>
      <c r="G12" s="260" t="s">
        <v>1794</v>
      </c>
      <c r="H12" s="161" t="s">
        <v>133</v>
      </c>
      <c r="I12" s="633" t="s">
        <v>1788</v>
      </c>
      <c r="J12" s="175">
        <v>43374</v>
      </c>
      <c r="K12" s="175">
        <v>43465</v>
      </c>
      <c r="L12" s="200">
        <v>43679</v>
      </c>
      <c r="M12" s="132" t="s">
        <v>138</v>
      </c>
      <c r="N12" s="132" t="s">
        <v>1795</v>
      </c>
      <c r="O12" s="638">
        <v>1</v>
      </c>
      <c r="P12" s="289" t="s">
        <v>72</v>
      </c>
      <c r="Q12" s="219" t="s">
        <v>1796</v>
      </c>
      <c r="R12" s="999"/>
      <c r="S12" s="249"/>
    </row>
    <row r="13" spans="1:19" ht="16.2" thickBot="1" x14ac:dyDescent="0.35">
      <c r="A13" s="993"/>
      <c r="B13" s="994"/>
      <c r="C13" s="994"/>
      <c r="D13" s="994"/>
      <c r="E13" s="994"/>
      <c r="F13" s="994"/>
      <c r="G13" s="994"/>
      <c r="H13" s="994"/>
      <c r="I13" s="994"/>
      <c r="J13" s="994"/>
      <c r="K13" s="994"/>
      <c r="L13" s="994"/>
      <c r="M13" s="994"/>
      <c r="N13" s="994"/>
      <c r="O13" s="994"/>
      <c r="P13" s="994"/>
      <c r="Q13" s="994"/>
      <c r="R13" s="994"/>
      <c r="S13" s="249"/>
    </row>
    <row r="14" spans="1:19" ht="201.75" customHeight="1" x14ac:dyDescent="0.3">
      <c r="A14" s="1004" t="s">
        <v>23</v>
      </c>
      <c r="B14" s="1005" t="s">
        <v>1754</v>
      </c>
      <c r="C14" s="959">
        <v>3</v>
      </c>
      <c r="D14" s="1006" t="s">
        <v>1797</v>
      </c>
      <c r="E14" s="260" t="s">
        <v>1797</v>
      </c>
      <c r="F14" s="136" t="s">
        <v>1798</v>
      </c>
      <c r="G14" s="560" t="s">
        <v>1799</v>
      </c>
      <c r="H14" s="128" t="s">
        <v>133</v>
      </c>
      <c r="I14" s="175" t="s">
        <v>1494</v>
      </c>
      <c r="J14" s="175" t="s">
        <v>1800</v>
      </c>
      <c r="K14" s="175">
        <v>43555</v>
      </c>
      <c r="L14" s="306">
        <v>44803</v>
      </c>
      <c r="M14" s="128" t="s">
        <v>1781</v>
      </c>
      <c r="N14" s="634" t="s">
        <v>1801</v>
      </c>
      <c r="O14" s="638">
        <v>1</v>
      </c>
      <c r="P14" s="289" t="s">
        <v>72</v>
      </c>
      <c r="Q14" s="136" t="s">
        <v>1802</v>
      </c>
      <c r="R14" s="1007" t="s">
        <v>10</v>
      </c>
      <c r="S14" s="249"/>
    </row>
    <row r="15" spans="1:19" ht="78.900000000000006" customHeight="1" thickBot="1" x14ac:dyDescent="0.35">
      <c r="A15" s="1004"/>
      <c r="B15" s="1005"/>
      <c r="C15" s="959"/>
      <c r="D15" s="1006"/>
      <c r="E15" s="260" t="s">
        <v>1803</v>
      </c>
      <c r="F15" s="136" t="s">
        <v>1804</v>
      </c>
      <c r="G15" s="560" t="s">
        <v>1805</v>
      </c>
      <c r="H15" s="128" t="s">
        <v>133</v>
      </c>
      <c r="I15" s="175" t="s">
        <v>1806</v>
      </c>
      <c r="J15" s="175" t="s">
        <v>1800</v>
      </c>
      <c r="K15" s="175">
        <v>43555</v>
      </c>
      <c r="L15" s="306">
        <v>44803</v>
      </c>
      <c r="M15" s="128" t="s">
        <v>1781</v>
      </c>
      <c r="N15" s="634" t="s">
        <v>1807</v>
      </c>
      <c r="O15" s="638">
        <v>1</v>
      </c>
      <c r="P15" s="289" t="s">
        <v>72</v>
      </c>
      <c r="Q15" s="136" t="s">
        <v>1808</v>
      </c>
      <c r="R15" s="998"/>
      <c r="S15" s="249"/>
    </row>
    <row r="16" spans="1:19" ht="16.2" thickBot="1" x14ac:dyDescent="0.35">
      <c r="A16" s="993"/>
      <c r="B16" s="994"/>
      <c r="C16" s="994"/>
      <c r="D16" s="994"/>
      <c r="E16" s="994"/>
      <c r="F16" s="994"/>
      <c r="G16" s="994"/>
      <c r="H16" s="994"/>
      <c r="I16" s="994"/>
      <c r="J16" s="994"/>
      <c r="K16" s="994"/>
      <c r="L16" s="994"/>
      <c r="M16" s="994"/>
      <c r="N16" s="994"/>
      <c r="O16" s="994"/>
      <c r="P16" s="994"/>
      <c r="Q16" s="994"/>
      <c r="R16" s="994"/>
      <c r="S16" s="249"/>
    </row>
    <row r="17" spans="1:19" ht="329.25" customHeight="1" x14ac:dyDescent="0.3">
      <c r="A17" s="1004" t="s">
        <v>23</v>
      </c>
      <c r="B17" s="1005" t="s">
        <v>1754</v>
      </c>
      <c r="C17" s="959">
        <v>4</v>
      </c>
      <c r="D17" s="1006" t="s">
        <v>1809</v>
      </c>
      <c r="E17" s="260" t="s">
        <v>1810</v>
      </c>
      <c r="F17" s="136" t="s">
        <v>1811</v>
      </c>
      <c r="G17" s="560" t="s">
        <v>1812</v>
      </c>
      <c r="H17" s="128" t="s">
        <v>133</v>
      </c>
      <c r="I17" s="128" t="s">
        <v>1813</v>
      </c>
      <c r="J17" s="175">
        <v>43435</v>
      </c>
      <c r="K17" s="175">
        <v>43555</v>
      </c>
      <c r="L17" s="306">
        <v>44803</v>
      </c>
      <c r="M17" s="128" t="s">
        <v>1781</v>
      </c>
      <c r="N17" s="634" t="s">
        <v>1814</v>
      </c>
      <c r="O17" s="638">
        <v>1</v>
      </c>
      <c r="P17" s="289" t="s">
        <v>72</v>
      </c>
      <c r="Q17" s="634" t="s">
        <v>1815</v>
      </c>
      <c r="R17" s="1007" t="s">
        <v>11</v>
      </c>
      <c r="S17" s="249"/>
    </row>
    <row r="18" spans="1:19" ht="225.75" customHeight="1" thickBot="1" x14ac:dyDescent="0.35">
      <c r="A18" s="1004"/>
      <c r="B18" s="1005"/>
      <c r="C18" s="959"/>
      <c r="D18" s="1006"/>
      <c r="E18" s="260" t="s">
        <v>1816</v>
      </c>
      <c r="F18" s="136" t="s">
        <v>1817</v>
      </c>
      <c r="G18" s="560" t="s">
        <v>1818</v>
      </c>
      <c r="H18" s="128" t="s">
        <v>133</v>
      </c>
      <c r="I18" s="128" t="s">
        <v>1494</v>
      </c>
      <c r="J18" s="175">
        <v>43419</v>
      </c>
      <c r="K18" s="175">
        <v>43524</v>
      </c>
      <c r="L18" s="306" t="s">
        <v>1819</v>
      </c>
      <c r="M18" s="128" t="s">
        <v>1820</v>
      </c>
      <c r="N18" s="634" t="s">
        <v>1821</v>
      </c>
      <c r="O18" s="638">
        <v>0</v>
      </c>
      <c r="P18" s="289" t="s">
        <v>73</v>
      </c>
      <c r="Q18" s="136" t="s">
        <v>1822</v>
      </c>
      <c r="R18" s="998"/>
      <c r="S18" s="219"/>
    </row>
    <row r="19" spans="1:19" ht="16.2" thickBot="1" x14ac:dyDescent="0.35">
      <c r="A19" s="1014"/>
      <c r="B19" s="1015"/>
      <c r="C19" s="1015"/>
      <c r="D19" s="1015"/>
      <c r="E19" s="1015"/>
      <c r="F19" s="1015"/>
      <c r="G19" s="1015"/>
      <c r="H19" s="1015"/>
      <c r="I19" s="1015"/>
      <c r="J19" s="1015"/>
      <c r="K19" s="1015"/>
      <c r="L19" s="1015"/>
      <c r="M19" s="1015"/>
      <c r="N19" s="1015"/>
      <c r="O19" s="1015"/>
      <c r="P19" s="1015"/>
      <c r="Q19" s="1015"/>
      <c r="R19" s="994"/>
      <c r="S19" s="249"/>
    </row>
    <row r="20" spans="1:19" ht="267" customHeight="1" x14ac:dyDescent="0.3">
      <c r="A20" s="959" t="s">
        <v>23</v>
      </c>
      <c r="B20" s="959" t="s">
        <v>1754</v>
      </c>
      <c r="C20" s="959">
        <v>5</v>
      </c>
      <c r="D20" s="1005" t="s">
        <v>1823</v>
      </c>
      <c r="E20" s="260" t="s">
        <v>1824</v>
      </c>
      <c r="F20" s="136" t="s">
        <v>1825</v>
      </c>
      <c r="G20" s="128" t="s">
        <v>1826</v>
      </c>
      <c r="H20" s="128" t="s">
        <v>133</v>
      </c>
      <c r="I20" s="128" t="s">
        <v>1827</v>
      </c>
      <c r="J20" s="175">
        <v>43377</v>
      </c>
      <c r="K20" s="175">
        <v>43555</v>
      </c>
      <c r="L20" s="306">
        <v>44803</v>
      </c>
      <c r="M20" s="128" t="s">
        <v>1781</v>
      </c>
      <c r="N20" s="137" t="s">
        <v>1828</v>
      </c>
      <c r="O20" s="638">
        <v>1</v>
      </c>
      <c r="P20" s="289" t="s">
        <v>72</v>
      </c>
      <c r="Q20" s="634" t="s">
        <v>1829</v>
      </c>
      <c r="R20" s="1016" t="s">
        <v>10</v>
      </c>
      <c r="S20" s="249"/>
    </row>
    <row r="21" spans="1:19" ht="334.5" customHeight="1" x14ac:dyDescent="0.3">
      <c r="A21" s="959"/>
      <c r="B21" s="959"/>
      <c r="C21" s="959"/>
      <c r="D21" s="1005"/>
      <c r="E21" s="260" t="s">
        <v>1830</v>
      </c>
      <c r="F21" s="136" t="s">
        <v>1831</v>
      </c>
      <c r="G21" s="128" t="s">
        <v>1832</v>
      </c>
      <c r="H21" s="128" t="s">
        <v>133</v>
      </c>
      <c r="I21" s="128" t="s">
        <v>1833</v>
      </c>
      <c r="J21" s="175">
        <v>43435</v>
      </c>
      <c r="K21" s="175">
        <v>43555</v>
      </c>
      <c r="L21" s="306">
        <v>44803</v>
      </c>
      <c r="M21" s="128" t="s">
        <v>1781</v>
      </c>
      <c r="N21" s="634" t="s">
        <v>1834</v>
      </c>
      <c r="O21" s="638">
        <v>1</v>
      </c>
      <c r="P21" s="289" t="s">
        <v>72</v>
      </c>
      <c r="Q21" s="634" t="s">
        <v>1835</v>
      </c>
      <c r="R21" s="1017"/>
      <c r="S21" s="249"/>
    </row>
    <row r="22" spans="1:19" ht="357" customHeight="1" x14ac:dyDescent="0.3">
      <c r="A22" s="959"/>
      <c r="B22" s="959"/>
      <c r="C22" s="959"/>
      <c r="D22" s="1005"/>
      <c r="E22" s="189" t="s">
        <v>1836</v>
      </c>
      <c r="F22" s="639" t="s">
        <v>1837</v>
      </c>
      <c r="G22" s="189" t="s">
        <v>1838</v>
      </c>
      <c r="H22" s="128" t="s">
        <v>133</v>
      </c>
      <c r="I22" s="189" t="s">
        <v>1839</v>
      </c>
      <c r="J22" s="175">
        <v>43496</v>
      </c>
      <c r="K22" s="175">
        <v>45657</v>
      </c>
      <c r="L22" s="306" t="s">
        <v>1840</v>
      </c>
      <c r="M22" s="128" t="s">
        <v>1841</v>
      </c>
      <c r="N22" s="635" t="s">
        <v>1842</v>
      </c>
      <c r="O22" s="640">
        <v>1</v>
      </c>
      <c r="P22" s="289" t="s">
        <v>72</v>
      </c>
      <c r="Q22" s="641" t="s">
        <v>1843</v>
      </c>
      <c r="R22" s="1017"/>
      <c r="S22" s="642"/>
    </row>
    <row r="23" spans="1:19" ht="126" customHeight="1" thickBot="1" x14ac:dyDescent="0.35">
      <c r="A23" s="959"/>
      <c r="B23" s="959"/>
      <c r="C23" s="959"/>
      <c r="D23" s="1005"/>
      <c r="E23" s="260" t="s">
        <v>1844</v>
      </c>
      <c r="F23" s="136" t="s">
        <v>1845</v>
      </c>
      <c r="G23" s="560" t="s">
        <v>1846</v>
      </c>
      <c r="H23" s="128" t="s">
        <v>133</v>
      </c>
      <c r="I23" s="128" t="s">
        <v>1847</v>
      </c>
      <c r="J23" s="175">
        <v>43466</v>
      </c>
      <c r="K23" s="175">
        <v>43646</v>
      </c>
      <c r="L23" s="306">
        <v>44803</v>
      </c>
      <c r="M23" s="128" t="s">
        <v>1781</v>
      </c>
      <c r="N23" s="136" t="s">
        <v>1848</v>
      </c>
      <c r="O23" s="638">
        <v>1</v>
      </c>
      <c r="P23" s="289" t="s">
        <v>72</v>
      </c>
      <c r="Q23" s="136" t="s">
        <v>1849</v>
      </c>
      <c r="R23" s="1018"/>
      <c r="S23" s="642"/>
    </row>
    <row r="24" spans="1:19" ht="16.2" thickBot="1" x14ac:dyDescent="0.35">
      <c r="A24" s="1008"/>
      <c r="B24" s="1009"/>
      <c r="C24" s="1009"/>
      <c r="D24" s="1009"/>
      <c r="E24" s="1009"/>
      <c r="F24" s="1009"/>
      <c r="G24" s="1009"/>
      <c r="H24" s="1009"/>
      <c r="I24" s="1009"/>
      <c r="J24" s="1009"/>
      <c r="K24" s="1009"/>
      <c r="L24" s="1009"/>
      <c r="M24" s="1009"/>
      <c r="N24" s="1009"/>
      <c r="O24" s="1009"/>
      <c r="P24" s="1009"/>
      <c r="Q24" s="1009"/>
      <c r="R24" s="994"/>
      <c r="S24" s="249"/>
    </row>
    <row r="25" spans="1:19" ht="115.5" customHeight="1" x14ac:dyDescent="0.3">
      <c r="A25" s="959" t="s">
        <v>23</v>
      </c>
      <c r="B25" s="1005" t="s">
        <v>1754</v>
      </c>
      <c r="C25" s="959">
        <v>6</v>
      </c>
      <c r="D25" s="1006" t="s">
        <v>1850</v>
      </c>
      <c r="E25" s="260" t="s">
        <v>1851</v>
      </c>
      <c r="F25" s="136" t="s">
        <v>1852</v>
      </c>
      <c r="G25" s="560" t="s">
        <v>1853</v>
      </c>
      <c r="H25" s="128" t="s">
        <v>133</v>
      </c>
      <c r="I25" s="175" t="s">
        <v>1494</v>
      </c>
      <c r="J25" s="175">
        <v>43374</v>
      </c>
      <c r="K25" s="175">
        <v>43465</v>
      </c>
      <c r="L25" s="200">
        <v>43679</v>
      </c>
      <c r="M25" s="135" t="s">
        <v>138</v>
      </c>
      <c r="N25" s="136" t="s">
        <v>1854</v>
      </c>
      <c r="O25" s="638">
        <v>1</v>
      </c>
      <c r="P25" s="289" t="s">
        <v>72</v>
      </c>
      <c r="Q25" s="1010" t="s">
        <v>1855</v>
      </c>
      <c r="R25" s="1007" t="s">
        <v>10</v>
      </c>
      <c r="S25" s="249"/>
    </row>
    <row r="26" spans="1:19" ht="270" customHeight="1" x14ac:dyDescent="0.3">
      <c r="A26" s="959"/>
      <c r="B26" s="1005"/>
      <c r="C26" s="959"/>
      <c r="D26" s="1006"/>
      <c r="E26" s="260" t="s">
        <v>1856</v>
      </c>
      <c r="F26" s="136" t="s">
        <v>1857</v>
      </c>
      <c r="G26" s="560" t="s">
        <v>1858</v>
      </c>
      <c r="H26" s="128" t="s">
        <v>133</v>
      </c>
      <c r="I26" s="175" t="s">
        <v>1859</v>
      </c>
      <c r="J26" s="175">
        <v>43466</v>
      </c>
      <c r="K26" s="175">
        <v>43830</v>
      </c>
      <c r="L26" s="306" t="s">
        <v>1860</v>
      </c>
      <c r="M26" s="128" t="s">
        <v>1861</v>
      </c>
      <c r="N26" s="136" t="s">
        <v>1862</v>
      </c>
      <c r="O26" s="638">
        <v>1</v>
      </c>
      <c r="P26" s="289" t="s">
        <v>72</v>
      </c>
      <c r="Q26" s="1011"/>
      <c r="R26" s="998"/>
      <c r="S26" s="643" t="s">
        <v>1863</v>
      </c>
    </row>
    <row r="27" spans="1:19" ht="109.5" customHeight="1" thickBot="1" x14ac:dyDescent="0.35">
      <c r="A27" s="959"/>
      <c r="B27" s="1005"/>
      <c r="C27" s="959"/>
      <c r="D27" s="1006"/>
      <c r="E27" s="260" t="s">
        <v>1864</v>
      </c>
      <c r="F27" s="136" t="s">
        <v>1865</v>
      </c>
      <c r="G27" s="560" t="s">
        <v>1866</v>
      </c>
      <c r="H27" s="128" t="s">
        <v>133</v>
      </c>
      <c r="I27" s="175" t="s">
        <v>1859</v>
      </c>
      <c r="J27" s="175">
        <v>43374</v>
      </c>
      <c r="K27" s="175" t="s">
        <v>1867</v>
      </c>
      <c r="L27" s="200">
        <v>43679</v>
      </c>
      <c r="M27" s="135" t="s">
        <v>138</v>
      </c>
      <c r="N27" s="136" t="s">
        <v>1868</v>
      </c>
      <c r="O27" s="638">
        <v>1</v>
      </c>
      <c r="P27" s="289" t="s">
        <v>72</v>
      </c>
      <c r="Q27" s="1012"/>
      <c r="R27" s="1013"/>
      <c r="S27" s="249"/>
    </row>
    <row r="28" spans="1:19" ht="16.2" thickBot="1" x14ac:dyDescent="0.35">
      <c r="A28" s="993"/>
      <c r="B28" s="994"/>
      <c r="C28" s="994"/>
      <c r="D28" s="994"/>
      <c r="E28" s="994"/>
      <c r="F28" s="994"/>
      <c r="G28" s="994"/>
      <c r="H28" s="994"/>
      <c r="I28" s="994"/>
      <c r="J28" s="994"/>
      <c r="K28" s="994"/>
      <c r="L28" s="994"/>
      <c r="M28" s="994"/>
      <c r="N28" s="994"/>
      <c r="O28" s="994"/>
      <c r="P28" s="994"/>
      <c r="Q28" s="994"/>
      <c r="R28" s="994"/>
      <c r="S28" s="249"/>
    </row>
    <row r="29" spans="1:19" ht="210.75" customHeight="1" x14ac:dyDescent="0.3">
      <c r="A29" s="932" t="s">
        <v>23</v>
      </c>
      <c r="B29" s="932" t="s">
        <v>1754</v>
      </c>
      <c r="C29" s="932">
        <v>7</v>
      </c>
      <c r="D29" s="1021" t="s">
        <v>1162</v>
      </c>
      <c r="E29" s="260" t="s">
        <v>1869</v>
      </c>
      <c r="F29" s="136" t="s">
        <v>1870</v>
      </c>
      <c r="G29" s="560" t="s">
        <v>1787</v>
      </c>
      <c r="H29" s="128" t="s">
        <v>133</v>
      </c>
      <c r="I29" s="175" t="s">
        <v>1871</v>
      </c>
      <c r="J29" s="175">
        <v>43374</v>
      </c>
      <c r="K29" s="175" t="s">
        <v>1872</v>
      </c>
      <c r="L29" s="306" t="s">
        <v>1789</v>
      </c>
      <c r="M29" s="219" t="s">
        <v>1873</v>
      </c>
      <c r="N29" s="136" t="s">
        <v>1874</v>
      </c>
      <c r="O29" s="640">
        <v>1</v>
      </c>
      <c r="P29" s="289" t="s">
        <v>72</v>
      </c>
      <c r="Q29" s="136" t="s">
        <v>1849</v>
      </c>
      <c r="R29" s="1007" t="s">
        <v>10</v>
      </c>
      <c r="S29" s="249"/>
    </row>
    <row r="30" spans="1:19" ht="203.25" customHeight="1" x14ac:dyDescent="0.3">
      <c r="A30" s="925"/>
      <c r="B30" s="925"/>
      <c r="C30" s="925"/>
      <c r="D30" s="1023"/>
      <c r="E30" s="260" t="s">
        <v>1875</v>
      </c>
      <c r="F30" s="136" t="s">
        <v>1876</v>
      </c>
      <c r="G30" s="560" t="s">
        <v>1787</v>
      </c>
      <c r="H30" s="128" t="s">
        <v>133</v>
      </c>
      <c r="I30" s="175" t="s">
        <v>1871</v>
      </c>
      <c r="J30" s="175">
        <v>43388</v>
      </c>
      <c r="K30" s="175" t="s">
        <v>1775</v>
      </c>
      <c r="L30" s="306" t="s">
        <v>1877</v>
      </c>
      <c r="M30" s="219" t="s">
        <v>1873</v>
      </c>
      <c r="N30" s="136" t="s">
        <v>1878</v>
      </c>
      <c r="O30" s="640">
        <v>1</v>
      </c>
      <c r="P30" s="289" t="s">
        <v>72</v>
      </c>
      <c r="Q30" s="136" t="s">
        <v>1849</v>
      </c>
      <c r="R30" s="998"/>
      <c r="S30" s="249"/>
    </row>
    <row r="31" spans="1:19" ht="186.75" customHeight="1" thickBot="1" x14ac:dyDescent="0.35">
      <c r="A31" s="941"/>
      <c r="B31" s="941"/>
      <c r="C31" s="941"/>
      <c r="D31" s="1022"/>
      <c r="E31" s="260" t="s">
        <v>1879</v>
      </c>
      <c r="F31" s="136" t="s">
        <v>1880</v>
      </c>
      <c r="G31" s="560" t="s">
        <v>1787</v>
      </c>
      <c r="H31" s="128" t="s">
        <v>133</v>
      </c>
      <c r="I31" s="175" t="s">
        <v>1871</v>
      </c>
      <c r="J31" s="175">
        <v>43388</v>
      </c>
      <c r="K31" s="175" t="s">
        <v>1775</v>
      </c>
      <c r="L31" s="306" t="s">
        <v>1877</v>
      </c>
      <c r="M31" s="219" t="s">
        <v>1873</v>
      </c>
      <c r="N31" s="136" t="s">
        <v>1881</v>
      </c>
      <c r="O31" s="640">
        <v>1</v>
      </c>
      <c r="P31" s="289" t="s">
        <v>72</v>
      </c>
      <c r="Q31" s="136" t="s">
        <v>1849</v>
      </c>
      <c r="R31" s="1013"/>
      <c r="S31" s="249"/>
    </row>
    <row r="32" spans="1:19" ht="16.2" thickBot="1" x14ac:dyDescent="0.35">
      <c r="A32" s="993"/>
      <c r="B32" s="994"/>
      <c r="C32" s="994"/>
      <c r="D32" s="994"/>
      <c r="E32" s="994"/>
      <c r="F32" s="994"/>
      <c r="G32" s="994"/>
      <c r="H32" s="994"/>
      <c r="I32" s="994"/>
      <c r="J32" s="994"/>
      <c r="K32" s="994"/>
      <c r="L32" s="994"/>
      <c r="M32" s="994"/>
      <c r="N32" s="994"/>
      <c r="O32" s="994"/>
      <c r="P32" s="994"/>
      <c r="Q32" s="994"/>
      <c r="R32" s="994"/>
      <c r="S32" s="249"/>
    </row>
    <row r="33" spans="1:19" ht="210.75" customHeight="1" x14ac:dyDescent="0.3">
      <c r="A33" s="932" t="s">
        <v>23</v>
      </c>
      <c r="B33" s="1019" t="s">
        <v>1754</v>
      </c>
      <c r="C33" s="932">
        <v>8</v>
      </c>
      <c r="D33" s="1021" t="s">
        <v>1882</v>
      </c>
      <c r="E33" s="260" t="s">
        <v>1883</v>
      </c>
      <c r="F33" s="260" t="s">
        <v>1884</v>
      </c>
      <c r="G33" s="560" t="s">
        <v>1885</v>
      </c>
      <c r="H33" s="128" t="s">
        <v>133</v>
      </c>
      <c r="I33" s="175" t="s">
        <v>1871</v>
      </c>
      <c r="J33" s="175">
        <v>43374</v>
      </c>
      <c r="K33" s="175" t="s">
        <v>1886</v>
      </c>
      <c r="L33" s="306">
        <v>44803</v>
      </c>
      <c r="M33" s="128" t="s">
        <v>1781</v>
      </c>
      <c r="N33" s="132" t="s">
        <v>1887</v>
      </c>
      <c r="O33" s="640">
        <v>1</v>
      </c>
      <c r="P33" s="289" t="s">
        <v>72</v>
      </c>
      <c r="Q33" s="136" t="s">
        <v>1849</v>
      </c>
      <c r="R33" s="1007" t="s">
        <v>10</v>
      </c>
      <c r="S33" s="249"/>
    </row>
    <row r="34" spans="1:19" ht="320.25" customHeight="1" thickBot="1" x14ac:dyDescent="0.35">
      <c r="A34" s="941"/>
      <c r="B34" s="1020"/>
      <c r="C34" s="941"/>
      <c r="D34" s="1022"/>
      <c r="E34" s="260" t="s">
        <v>1888</v>
      </c>
      <c r="F34" s="136" t="s">
        <v>1889</v>
      </c>
      <c r="G34" s="560" t="s">
        <v>1890</v>
      </c>
      <c r="H34" s="128" t="s">
        <v>133</v>
      </c>
      <c r="I34" s="175" t="s">
        <v>1871</v>
      </c>
      <c r="J34" s="175">
        <v>43388</v>
      </c>
      <c r="K34" s="175" t="s">
        <v>1867</v>
      </c>
      <c r="L34" s="200">
        <v>43679</v>
      </c>
      <c r="M34" s="135" t="s">
        <v>138</v>
      </c>
      <c r="N34" s="132" t="s">
        <v>1891</v>
      </c>
      <c r="O34" s="640">
        <v>1</v>
      </c>
      <c r="P34" s="289" t="s">
        <v>72</v>
      </c>
      <c r="Q34" s="136" t="s">
        <v>1849</v>
      </c>
      <c r="R34" s="998"/>
      <c r="S34" s="249"/>
    </row>
    <row r="35" spans="1:19" ht="16.2" thickBot="1" x14ac:dyDescent="0.35">
      <c r="A35" s="993"/>
      <c r="B35" s="994"/>
      <c r="C35" s="994"/>
      <c r="D35" s="994"/>
      <c r="E35" s="994"/>
      <c r="F35" s="994"/>
      <c r="G35" s="994"/>
      <c r="H35" s="994"/>
      <c r="I35" s="994"/>
      <c r="J35" s="994"/>
      <c r="K35" s="994"/>
      <c r="L35" s="994"/>
      <c r="M35" s="994"/>
      <c r="N35" s="994"/>
      <c r="O35" s="994"/>
      <c r="P35" s="994"/>
      <c r="Q35" s="994"/>
      <c r="R35" s="994"/>
      <c r="S35" s="249"/>
    </row>
    <row r="36" spans="1:19" ht="127.5" customHeight="1" thickBot="1" x14ac:dyDescent="0.35">
      <c r="A36" s="128" t="s">
        <v>23</v>
      </c>
      <c r="B36" s="560" t="s">
        <v>1754</v>
      </c>
      <c r="C36" s="128">
        <v>9</v>
      </c>
      <c r="D36" s="260" t="s">
        <v>1892</v>
      </c>
      <c r="E36" s="260" t="s">
        <v>1893</v>
      </c>
      <c r="F36" s="136" t="s">
        <v>1894</v>
      </c>
      <c r="G36" s="560" t="s">
        <v>1895</v>
      </c>
      <c r="H36" s="128" t="s">
        <v>133</v>
      </c>
      <c r="I36" s="128" t="s">
        <v>1483</v>
      </c>
      <c r="J36" s="175" t="s">
        <v>1896</v>
      </c>
      <c r="K36" s="175">
        <v>43465</v>
      </c>
      <c r="L36" s="306">
        <v>44803</v>
      </c>
      <c r="M36" s="128" t="s">
        <v>1781</v>
      </c>
      <c r="N36" s="219" t="s">
        <v>1897</v>
      </c>
      <c r="O36" s="640">
        <v>1</v>
      </c>
      <c r="P36" s="289" t="s">
        <v>72</v>
      </c>
      <c r="Q36" s="219" t="s">
        <v>1898</v>
      </c>
      <c r="R36" s="644" t="s">
        <v>10</v>
      </c>
      <c r="S36" s="249"/>
    </row>
    <row r="37" spans="1:19" ht="16.2" thickBot="1" x14ac:dyDescent="0.35">
      <c r="A37" s="1024"/>
      <c r="B37" s="1025"/>
      <c r="C37" s="1025"/>
      <c r="D37" s="1025"/>
      <c r="E37" s="1025"/>
      <c r="F37" s="1025"/>
      <c r="G37" s="1025"/>
      <c r="H37" s="1025"/>
      <c r="I37" s="1025"/>
      <c r="J37" s="1025"/>
      <c r="K37" s="1025"/>
      <c r="L37" s="1025"/>
      <c r="M37" s="1025"/>
      <c r="N37" s="1025"/>
      <c r="O37" s="1025"/>
      <c r="P37" s="1025"/>
      <c r="Q37" s="1025"/>
      <c r="R37" s="1025"/>
      <c r="S37" s="249"/>
    </row>
    <row r="38" spans="1:19" ht="32.25" customHeight="1" thickBot="1" x14ac:dyDescent="0.35">
      <c r="A38" s="928" t="s">
        <v>1899</v>
      </c>
      <c r="B38" s="929"/>
      <c r="C38" s="929"/>
      <c r="D38" s="929"/>
      <c r="E38" s="929"/>
      <c r="F38" s="929"/>
      <c r="G38" s="929"/>
      <c r="H38" s="929"/>
      <c r="I38" s="929"/>
      <c r="J38" s="929"/>
      <c r="K38" s="929"/>
      <c r="L38" s="929"/>
      <c r="M38" s="929"/>
      <c r="N38" s="929"/>
      <c r="O38" s="929"/>
      <c r="P38" s="929"/>
      <c r="Q38" s="929"/>
      <c r="R38" s="929"/>
      <c r="S38" s="249"/>
    </row>
    <row r="39" spans="1:19" s="119" customFormat="1" ht="59.25" customHeight="1" x14ac:dyDescent="0.3">
      <c r="A39" s="990" t="s">
        <v>83</v>
      </c>
      <c r="B39" s="990" t="s">
        <v>84</v>
      </c>
      <c r="C39" s="990" t="s">
        <v>85</v>
      </c>
      <c r="D39" s="990" t="s">
        <v>86</v>
      </c>
      <c r="E39" s="990" t="s">
        <v>87</v>
      </c>
      <c r="F39" s="990" t="s">
        <v>88</v>
      </c>
      <c r="G39" s="990" t="s">
        <v>89</v>
      </c>
      <c r="H39" s="990" t="s">
        <v>90</v>
      </c>
      <c r="I39" s="990" t="s">
        <v>91</v>
      </c>
      <c r="J39" s="990" t="s">
        <v>92</v>
      </c>
      <c r="K39" s="990" t="s">
        <v>93</v>
      </c>
      <c r="L39" s="992" t="s">
        <v>94</v>
      </c>
      <c r="M39" s="992"/>
      <c r="N39" s="992"/>
      <c r="O39" s="992"/>
      <c r="P39" s="992"/>
      <c r="Q39" s="992"/>
      <c r="R39" s="1026"/>
      <c r="S39" s="138"/>
    </row>
    <row r="40" spans="1:19" s="119" customFormat="1" ht="93.9" customHeight="1" x14ac:dyDescent="0.3">
      <c r="A40" s="990"/>
      <c r="B40" s="990"/>
      <c r="C40" s="990"/>
      <c r="D40" s="990"/>
      <c r="E40" s="990"/>
      <c r="F40" s="990"/>
      <c r="G40" s="990"/>
      <c r="H40" s="990"/>
      <c r="I40" s="990"/>
      <c r="J40" s="990"/>
      <c r="K40" s="990"/>
      <c r="L40" s="146" t="s">
        <v>95</v>
      </c>
      <c r="M40" s="146" t="s">
        <v>96</v>
      </c>
      <c r="N40" s="146" t="s">
        <v>97</v>
      </c>
      <c r="O40" s="146" t="s">
        <v>137</v>
      </c>
      <c r="P40" s="146" t="s">
        <v>99</v>
      </c>
      <c r="Q40" s="146" t="s">
        <v>100</v>
      </c>
      <c r="R40" s="645" t="s">
        <v>101</v>
      </c>
      <c r="S40" s="138"/>
    </row>
    <row r="41" spans="1:19" ht="317.25" customHeight="1" x14ac:dyDescent="0.3">
      <c r="A41" s="959" t="s">
        <v>24</v>
      </c>
      <c r="B41" s="959" t="s">
        <v>1754</v>
      </c>
      <c r="C41" s="959">
        <v>1</v>
      </c>
      <c r="D41" s="1006" t="s">
        <v>1900</v>
      </c>
      <c r="E41" s="1006" t="s">
        <v>1901</v>
      </c>
      <c r="F41" s="646" t="s">
        <v>1902</v>
      </c>
      <c r="G41" s="128" t="s">
        <v>1903</v>
      </c>
      <c r="H41" s="128" t="s">
        <v>133</v>
      </c>
      <c r="I41" s="128" t="s">
        <v>1904</v>
      </c>
      <c r="J41" s="175">
        <v>43831</v>
      </c>
      <c r="K41" s="175">
        <v>44073</v>
      </c>
      <c r="L41" s="199" t="s">
        <v>1905</v>
      </c>
      <c r="M41" s="128" t="s">
        <v>1906</v>
      </c>
      <c r="N41" s="136" t="s">
        <v>1907</v>
      </c>
      <c r="O41" s="131">
        <v>0.3</v>
      </c>
      <c r="P41" s="289" t="s">
        <v>73</v>
      </c>
      <c r="Q41" s="132" t="s">
        <v>1908</v>
      </c>
      <c r="R41" s="1007" t="s">
        <v>11</v>
      </c>
      <c r="S41" s="249"/>
    </row>
    <row r="42" spans="1:19" ht="212.25" customHeight="1" x14ac:dyDescent="0.3">
      <c r="A42" s="959"/>
      <c r="B42" s="959"/>
      <c r="C42" s="959"/>
      <c r="D42" s="1006"/>
      <c r="E42" s="1006"/>
      <c r="F42" s="646" t="s">
        <v>1909</v>
      </c>
      <c r="G42" s="128" t="s">
        <v>1910</v>
      </c>
      <c r="H42" s="128" t="s">
        <v>133</v>
      </c>
      <c r="I42" s="128" t="s">
        <v>1904</v>
      </c>
      <c r="J42" s="175">
        <v>43831</v>
      </c>
      <c r="K42" s="175">
        <v>44073</v>
      </c>
      <c r="L42" s="199" t="s">
        <v>1905</v>
      </c>
      <c r="M42" s="128" t="s">
        <v>1906</v>
      </c>
      <c r="N42" s="136" t="s">
        <v>1911</v>
      </c>
      <c r="O42" s="250">
        <v>0.1</v>
      </c>
      <c r="P42" s="289" t="s">
        <v>73</v>
      </c>
      <c r="Q42" s="132" t="s">
        <v>1912</v>
      </c>
      <c r="R42" s="998"/>
      <c r="S42" s="249"/>
    </row>
    <row r="43" spans="1:19" ht="409.6" customHeight="1" x14ac:dyDescent="0.3">
      <c r="A43" s="959"/>
      <c r="B43" s="959"/>
      <c r="C43" s="959"/>
      <c r="D43" s="1006"/>
      <c r="E43" s="260" t="s">
        <v>1913</v>
      </c>
      <c r="F43" s="136" t="s">
        <v>1914</v>
      </c>
      <c r="G43" s="128" t="s">
        <v>1915</v>
      </c>
      <c r="H43" s="128" t="s">
        <v>126</v>
      </c>
      <c r="I43" s="128" t="s">
        <v>1916</v>
      </c>
      <c r="J43" s="175">
        <v>43831</v>
      </c>
      <c r="K43" s="175">
        <v>44196</v>
      </c>
      <c r="L43" s="199" t="s">
        <v>1917</v>
      </c>
      <c r="M43" s="128" t="s">
        <v>1918</v>
      </c>
      <c r="N43" s="581" t="s">
        <v>1919</v>
      </c>
      <c r="O43" s="250">
        <v>1</v>
      </c>
      <c r="P43" s="289" t="s">
        <v>128</v>
      </c>
      <c r="Q43" s="939" t="s">
        <v>1920</v>
      </c>
      <c r="R43" s="998"/>
      <c r="S43" s="647" t="s">
        <v>1921</v>
      </c>
    </row>
    <row r="44" spans="1:19" ht="150.9" customHeight="1" x14ac:dyDescent="0.3">
      <c r="A44" s="959"/>
      <c r="B44" s="959"/>
      <c r="C44" s="959"/>
      <c r="D44" s="1006"/>
      <c r="E44" s="260" t="s">
        <v>1922</v>
      </c>
      <c r="F44" s="136" t="s">
        <v>1923</v>
      </c>
      <c r="G44" s="128" t="s">
        <v>1924</v>
      </c>
      <c r="H44" s="128" t="s">
        <v>133</v>
      </c>
      <c r="I44" s="128" t="s">
        <v>1916</v>
      </c>
      <c r="J44" s="175">
        <v>43850</v>
      </c>
      <c r="K44" s="175">
        <v>44012</v>
      </c>
      <c r="L44" s="199" t="s">
        <v>1917</v>
      </c>
      <c r="M44" s="128" t="s">
        <v>1918</v>
      </c>
      <c r="N44" s="581" t="s">
        <v>1925</v>
      </c>
      <c r="O44" s="250">
        <v>1</v>
      </c>
      <c r="P44" s="289" t="s">
        <v>128</v>
      </c>
      <c r="Q44" s="926"/>
      <c r="R44" s="998"/>
      <c r="S44" s="648" t="s">
        <v>1926</v>
      </c>
    </row>
    <row r="45" spans="1:19" ht="409.6" customHeight="1" thickBot="1" x14ac:dyDescent="0.35">
      <c r="A45" s="959"/>
      <c r="B45" s="959"/>
      <c r="C45" s="959"/>
      <c r="D45" s="1006"/>
      <c r="E45" s="260" t="s">
        <v>1922</v>
      </c>
      <c r="F45" s="136" t="s">
        <v>1927</v>
      </c>
      <c r="G45" s="560" t="s">
        <v>1928</v>
      </c>
      <c r="H45" s="128" t="s">
        <v>133</v>
      </c>
      <c r="I45" s="128" t="s">
        <v>1064</v>
      </c>
      <c r="J45" s="175">
        <v>43850</v>
      </c>
      <c r="K45" s="175">
        <v>44012</v>
      </c>
      <c r="L45" s="199" t="s">
        <v>1917</v>
      </c>
      <c r="M45" s="128" t="s">
        <v>1918</v>
      </c>
      <c r="N45" s="581" t="s">
        <v>1929</v>
      </c>
      <c r="O45" s="250">
        <v>1</v>
      </c>
      <c r="P45" s="289" t="s">
        <v>128</v>
      </c>
      <c r="Q45" s="1003"/>
      <c r="R45" s="1013"/>
      <c r="S45" s="649" t="s">
        <v>1930</v>
      </c>
    </row>
    <row r="46" spans="1:19" ht="15" customHeight="1" thickBot="1" x14ac:dyDescent="0.35">
      <c r="A46" s="993"/>
      <c r="B46" s="994"/>
      <c r="C46" s="994"/>
      <c r="D46" s="994"/>
      <c r="E46" s="994"/>
      <c r="F46" s="994"/>
      <c r="G46" s="994"/>
      <c r="H46" s="994"/>
      <c r="I46" s="994"/>
      <c r="J46" s="994"/>
      <c r="K46" s="994"/>
      <c r="L46" s="994"/>
      <c r="M46" s="994"/>
      <c r="N46" s="994"/>
      <c r="O46" s="994"/>
      <c r="P46" s="994"/>
      <c r="Q46" s="994"/>
      <c r="R46" s="994"/>
      <c r="S46" s="249"/>
    </row>
    <row r="47" spans="1:19" ht="409.6" customHeight="1" x14ac:dyDescent="0.3">
      <c r="A47" s="959" t="s">
        <v>24</v>
      </c>
      <c r="B47" s="959" t="s">
        <v>1754</v>
      </c>
      <c r="C47" s="959">
        <v>2</v>
      </c>
      <c r="D47" s="1006" t="s">
        <v>1931</v>
      </c>
      <c r="E47" s="260" t="s">
        <v>1932</v>
      </c>
      <c r="F47" s="136" t="s">
        <v>1933</v>
      </c>
      <c r="G47" s="560" t="s">
        <v>1934</v>
      </c>
      <c r="H47" s="128" t="s">
        <v>126</v>
      </c>
      <c r="I47" s="128" t="s">
        <v>1935</v>
      </c>
      <c r="J47" s="175" t="s">
        <v>1936</v>
      </c>
      <c r="K47" s="175" t="s">
        <v>1937</v>
      </c>
      <c r="L47" s="199" t="s">
        <v>1917</v>
      </c>
      <c r="M47" s="128" t="s">
        <v>1918</v>
      </c>
      <c r="N47" s="92" t="s">
        <v>1938</v>
      </c>
      <c r="O47" s="250">
        <v>0</v>
      </c>
      <c r="P47" s="289" t="s">
        <v>128</v>
      </c>
      <c r="Q47" s="130" t="s">
        <v>1939</v>
      </c>
      <c r="R47" s="1007" t="s">
        <v>11</v>
      </c>
      <c r="S47" s="650" t="s">
        <v>1940</v>
      </c>
    </row>
    <row r="48" spans="1:19" ht="118.5" customHeight="1" x14ac:dyDescent="0.3">
      <c r="A48" s="959"/>
      <c r="B48" s="959"/>
      <c r="C48" s="959"/>
      <c r="D48" s="1006"/>
      <c r="E48" s="260" t="s">
        <v>1941</v>
      </c>
      <c r="F48" s="136" t="s">
        <v>1942</v>
      </c>
      <c r="G48" s="560" t="s">
        <v>1943</v>
      </c>
      <c r="H48" s="128" t="s">
        <v>133</v>
      </c>
      <c r="I48" s="128" t="s">
        <v>1944</v>
      </c>
      <c r="J48" s="175" t="s">
        <v>1936</v>
      </c>
      <c r="K48" s="175" t="s">
        <v>1945</v>
      </c>
      <c r="L48" s="199">
        <v>44802</v>
      </c>
      <c r="M48" s="128" t="s">
        <v>1946</v>
      </c>
      <c r="N48" s="92" t="s">
        <v>1947</v>
      </c>
      <c r="O48" s="250">
        <v>1</v>
      </c>
      <c r="P48" s="289" t="s">
        <v>72</v>
      </c>
      <c r="Q48" s="136" t="s">
        <v>1948</v>
      </c>
      <c r="R48" s="998"/>
      <c r="S48" s="249"/>
    </row>
    <row r="49" spans="1:19" ht="408.75" customHeight="1" thickBot="1" x14ac:dyDescent="0.35">
      <c r="A49" s="959"/>
      <c r="B49" s="959"/>
      <c r="C49" s="959"/>
      <c r="D49" s="1006"/>
      <c r="E49" s="260" t="s">
        <v>1949</v>
      </c>
      <c r="F49" s="136" t="s">
        <v>1950</v>
      </c>
      <c r="G49" s="560" t="s">
        <v>1951</v>
      </c>
      <c r="H49" s="128" t="s">
        <v>133</v>
      </c>
      <c r="I49" s="128" t="s">
        <v>1952</v>
      </c>
      <c r="J49" s="175" t="s">
        <v>1936</v>
      </c>
      <c r="K49" s="175" t="s">
        <v>1937</v>
      </c>
      <c r="L49" s="199" t="s">
        <v>1905</v>
      </c>
      <c r="M49" s="128" t="s">
        <v>1906</v>
      </c>
      <c r="N49" s="651" t="s">
        <v>1953</v>
      </c>
      <c r="O49" s="250">
        <v>0</v>
      </c>
      <c r="P49" s="289" t="s">
        <v>73</v>
      </c>
      <c r="Q49" s="641" t="s">
        <v>1954</v>
      </c>
      <c r="R49" s="1013"/>
      <c r="S49" s="650" t="s">
        <v>1955</v>
      </c>
    </row>
    <row r="50" spans="1:19" ht="11.25" customHeight="1" thickBot="1" x14ac:dyDescent="0.35">
      <c r="A50" s="993"/>
      <c r="B50" s="994"/>
      <c r="C50" s="994"/>
      <c r="D50" s="994"/>
      <c r="E50" s="994"/>
      <c r="F50" s="994"/>
      <c r="G50" s="994"/>
      <c r="H50" s="994"/>
      <c r="I50" s="994"/>
      <c r="J50" s="994"/>
      <c r="K50" s="994"/>
      <c r="L50" s="994"/>
      <c r="M50" s="994"/>
      <c r="N50" s="994"/>
      <c r="O50" s="994"/>
      <c r="P50" s="994"/>
      <c r="Q50" s="994"/>
      <c r="R50" s="994"/>
      <c r="S50" s="249"/>
    </row>
    <row r="51" spans="1:19" ht="107.25" customHeight="1" x14ac:dyDescent="0.3">
      <c r="A51" s="959" t="s">
        <v>24</v>
      </c>
      <c r="B51" s="959" t="s">
        <v>1754</v>
      </c>
      <c r="C51" s="959">
        <v>3</v>
      </c>
      <c r="D51" s="1006" t="s">
        <v>1956</v>
      </c>
      <c r="E51" s="260" t="s">
        <v>1957</v>
      </c>
      <c r="F51" s="136" t="s">
        <v>1958</v>
      </c>
      <c r="G51" s="560" t="s">
        <v>1959</v>
      </c>
      <c r="H51" s="128" t="s">
        <v>126</v>
      </c>
      <c r="I51" s="128" t="s">
        <v>1960</v>
      </c>
      <c r="J51" s="175" t="s">
        <v>1936</v>
      </c>
      <c r="K51" s="175" t="s">
        <v>1961</v>
      </c>
      <c r="L51" s="262">
        <v>44802</v>
      </c>
      <c r="M51" s="128" t="s">
        <v>1962</v>
      </c>
      <c r="N51" s="136" t="s">
        <v>1963</v>
      </c>
      <c r="O51" s="250">
        <v>1</v>
      </c>
      <c r="P51" s="652" t="s">
        <v>72</v>
      </c>
      <c r="Q51" s="132" t="s">
        <v>1964</v>
      </c>
      <c r="R51" s="1007" t="s">
        <v>11</v>
      </c>
      <c r="S51" s="249"/>
    </row>
    <row r="52" spans="1:19" ht="234.75" customHeight="1" x14ac:dyDescent="0.3">
      <c r="A52" s="959"/>
      <c r="B52" s="959"/>
      <c r="C52" s="959"/>
      <c r="D52" s="1006"/>
      <c r="E52" s="260" t="s">
        <v>1965</v>
      </c>
      <c r="F52" s="136" t="s">
        <v>1966</v>
      </c>
      <c r="G52" s="560" t="s">
        <v>1967</v>
      </c>
      <c r="H52" s="128" t="s">
        <v>133</v>
      </c>
      <c r="I52" s="128" t="s">
        <v>1968</v>
      </c>
      <c r="J52" s="175" t="s">
        <v>1969</v>
      </c>
      <c r="K52" s="175" t="s">
        <v>1970</v>
      </c>
      <c r="L52" s="199" t="s">
        <v>1905</v>
      </c>
      <c r="M52" s="128" t="s">
        <v>1906</v>
      </c>
      <c r="N52" s="581" t="s">
        <v>1971</v>
      </c>
      <c r="O52" s="250">
        <v>0</v>
      </c>
      <c r="P52" s="653" t="s">
        <v>73</v>
      </c>
      <c r="Q52" s="136" t="s">
        <v>1972</v>
      </c>
      <c r="R52" s="998"/>
      <c r="S52" s="650" t="s">
        <v>1973</v>
      </c>
    </row>
    <row r="53" spans="1:19" ht="128.25" customHeight="1" thickBot="1" x14ac:dyDescent="0.35">
      <c r="A53" s="959"/>
      <c r="B53" s="959"/>
      <c r="C53" s="959"/>
      <c r="D53" s="1006"/>
      <c r="E53" s="260" t="s">
        <v>1974</v>
      </c>
      <c r="F53" s="136" t="s">
        <v>1975</v>
      </c>
      <c r="G53" s="560" t="s">
        <v>1976</v>
      </c>
      <c r="H53" s="128" t="s">
        <v>133</v>
      </c>
      <c r="I53" s="128" t="s">
        <v>1977</v>
      </c>
      <c r="J53" s="175" t="s">
        <v>1978</v>
      </c>
      <c r="K53" s="175" t="s">
        <v>1979</v>
      </c>
      <c r="L53" s="262">
        <v>44802</v>
      </c>
      <c r="M53" s="128" t="s">
        <v>1962</v>
      </c>
      <c r="N53" s="136" t="s">
        <v>1980</v>
      </c>
      <c r="O53" s="250">
        <v>1</v>
      </c>
      <c r="P53" s="652" t="s">
        <v>72</v>
      </c>
      <c r="Q53" s="136" t="s">
        <v>1981</v>
      </c>
      <c r="R53" s="1013"/>
      <c r="S53" s="249"/>
    </row>
    <row r="54" spans="1:19" ht="14.25" customHeight="1" thickBot="1" x14ac:dyDescent="0.35">
      <c r="A54" s="993"/>
      <c r="B54" s="994"/>
      <c r="C54" s="994"/>
      <c r="D54" s="994"/>
      <c r="E54" s="994"/>
      <c r="F54" s="994"/>
      <c r="G54" s="994"/>
      <c r="H54" s="994"/>
      <c r="I54" s="994"/>
      <c r="J54" s="994"/>
      <c r="K54" s="994"/>
      <c r="L54" s="994"/>
      <c r="M54" s="994"/>
      <c r="N54" s="994"/>
      <c r="O54" s="994"/>
      <c r="P54" s="994"/>
      <c r="Q54" s="994"/>
      <c r="R54" s="994"/>
      <c r="S54" s="249"/>
    </row>
    <row r="55" spans="1:19" ht="354.75" customHeight="1" x14ac:dyDescent="0.3">
      <c r="A55" s="959" t="s">
        <v>24</v>
      </c>
      <c r="B55" s="959" t="s">
        <v>1754</v>
      </c>
      <c r="C55" s="959">
        <v>4</v>
      </c>
      <c r="D55" s="1006" t="s">
        <v>1982</v>
      </c>
      <c r="E55" s="260" t="s">
        <v>1983</v>
      </c>
      <c r="F55" s="136" t="s">
        <v>1984</v>
      </c>
      <c r="G55" s="560" t="s">
        <v>1985</v>
      </c>
      <c r="H55" s="128" t="s">
        <v>126</v>
      </c>
      <c r="I55" s="128" t="s">
        <v>1986</v>
      </c>
      <c r="J55" s="175">
        <v>43770</v>
      </c>
      <c r="K55" s="175">
        <v>43889</v>
      </c>
      <c r="L55" s="262">
        <v>44802</v>
      </c>
      <c r="M55" s="128" t="s">
        <v>1987</v>
      </c>
      <c r="N55" s="136" t="s">
        <v>1988</v>
      </c>
      <c r="O55" s="164">
        <v>1</v>
      </c>
      <c r="P55" s="289" t="s">
        <v>72</v>
      </c>
      <c r="Q55" s="136" t="s">
        <v>1989</v>
      </c>
      <c r="R55" s="1007" t="s">
        <v>11</v>
      </c>
      <c r="S55" s="654"/>
    </row>
    <row r="56" spans="1:19" ht="187.5" customHeight="1" x14ac:dyDescent="0.3">
      <c r="A56" s="959"/>
      <c r="B56" s="959"/>
      <c r="C56" s="959"/>
      <c r="D56" s="1006"/>
      <c r="E56" s="260" t="s">
        <v>1990</v>
      </c>
      <c r="F56" s="136" t="s">
        <v>1991</v>
      </c>
      <c r="G56" s="560" t="s">
        <v>1992</v>
      </c>
      <c r="H56" s="128" t="s">
        <v>126</v>
      </c>
      <c r="I56" s="128" t="s">
        <v>1993</v>
      </c>
      <c r="J56" s="175">
        <v>43770</v>
      </c>
      <c r="K56" s="175">
        <v>43920</v>
      </c>
      <c r="L56" s="199" t="s">
        <v>1917</v>
      </c>
      <c r="M56" s="128" t="s">
        <v>1918</v>
      </c>
      <c r="N56" s="136" t="s">
        <v>1994</v>
      </c>
      <c r="O56" s="131">
        <v>1</v>
      </c>
      <c r="P56" s="289" t="s">
        <v>128</v>
      </c>
      <c r="Q56" s="136" t="s">
        <v>1995</v>
      </c>
      <c r="R56" s="998"/>
      <c r="S56" s="655" t="s">
        <v>1996</v>
      </c>
    </row>
    <row r="57" spans="1:19" ht="171.75" customHeight="1" thickBot="1" x14ac:dyDescent="0.35">
      <c r="A57" s="959"/>
      <c r="B57" s="959"/>
      <c r="C57" s="959"/>
      <c r="D57" s="1006"/>
      <c r="E57" s="260" t="s">
        <v>1997</v>
      </c>
      <c r="F57" s="136" t="s">
        <v>1998</v>
      </c>
      <c r="G57" s="260" t="s">
        <v>1999</v>
      </c>
      <c r="H57" s="128" t="s">
        <v>126</v>
      </c>
      <c r="I57" s="128" t="s">
        <v>2000</v>
      </c>
      <c r="J57" s="175">
        <v>45597</v>
      </c>
      <c r="K57" s="175">
        <v>45838</v>
      </c>
      <c r="L57" s="199" t="s">
        <v>2001</v>
      </c>
      <c r="M57" s="128" t="s">
        <v>2002</v>
      </c>
      <c r="N57" s="136" t="s">
        <v>2003</v>
      </c>
      <c r="O57" s="250">
        <v>0.5</v>
      </c>
      <c r="P57" s="289" t="s">
        <v>73</v>
      </c>
      <c r="Q57" s="136" t="s">
        <v>2004</v>
      </c>
      <c r="R57" s="1013"/>
      <c r="S57" s="249"/>
    </row>
    <row r="58" spans="1:19" ht="11.25" customHeight="1" thickBot="1" x14ac:dyDescent="0.35">
      <c r="A58" s="993"/>
      <c r="B58" s="994"/>
      <c r="C58" s="994"/>
      <c r="D58" s="994"/>
      <c r="E58" s="994"/>
      <c r="F58" s="994"/>
      <c r="G58" s="994"/>
      <c r="H58" s="994"/>
      <c r="I58" s="994"/>
      <c r="J58" s="994"/>
      <c r="K58" s="994"/>
      <c r="L58" s="994"/>
      <c r="M58" s="994"/>
      <c r="N58" s="994"/>
      <c r="O58" s="994"/>
      <c r="P58" s="994"/>
      <c r="Q58" s="994"/>
      <c r="R58" s="994"/>
      <c r="S58" s="249"/>
    </row>
    <row r="59" spans="1:19" ht="110.25" customHeight="1" x14ac:dyDescent="0.3">
      <c r="A59" s="959" t="s">
        <v>24</v>
      </c>
      <c r="B59" s="959" t="s">
        <v>1754</v>
      </c>
      <c r="C59" s="959">
        <v>5</v>
      </c>
      <c r="D59" s="1006" t="s">
        <v>2005</v>
      </c>
      <c r="E59" s="260" t="s">
        <v>2006</v>
      </c>
      <c r="F59" s="136" t="s">
        <v>2007</v>
      </c>
      <c r="G59" s="560" t="s">
        <v>2008</v>
      </c>
      <c r="H59" s="128" t="s">
        <v>133</v>
      </c>
      <c r="I59" s="128" t="s">
        <v>1986</v>
      </c>
      <c r="J59" s="175">
        <v>43831</v>
      </c>
      <c r="K59" s="175">
        <v>44012</v>
      </c>
      <c r="L59" s="262">
        <v>44802</v>
      </c>
      <c r="M59" s="128" t="s">
        <v>1962</v>
      </c>
      <c r="N59" s="136" t="s">
        <v>2009</v>
      </c>
      <c r="O59" s="250">
        <v>1</v>
      </c>
      <c r="P59" s="289" t="s">
        <v>72</v>
      </c>
      <c r="Q59" s="132" t="s">
        <v>2010</v>
      </c>
      <c r="R59" s="1007" t="s">
        <v>10</v>
      </c>
      <c r="S59" s="249"/>
    </row>
    <row r="60" spans="1:19" ht="84.75" customHeight="1" x14ac:dyDescent="0.3">
      <c r="A60" s="959"/>
      <c r="B60" s="959"/>
      <c r="C60" s="959"/>
      <c r="D60" s="1006"/>
      <c r="E60" s="260" t="s">
        <v>2011</v>
      </c>
      <c r="F60" s="136" t="s">
        <v>2012</v>
      </c>
      <c r="G60" s="560" t="s">
        <v>2013</v>
      </c>
      <c r="H60" s="128" t="s">
        <v>126</v>
      </c>
      <c r="I60" s="128" t="s">
        <v>1986</v>
      </c>
      <c r="J60" s="175">
        <v>43760</v>
      </c>
      <c r="K60" s="175">
        <v>44196</v>
      </c>
      <c r="L60" s="262">
        <v>44802</v>
      </c>
      <c r="M60" s="128" t="s">
        <v>1962</v>
      </c>
      <c r="N60" s="136" t="s">
        <v>2014</v>
      </c>
      <c r="O60" s="250">
        <v>1</v>
      </c>
      <c r="P60" s="289" t="s">
        <v>72</v>
      </c>
      <c r="Q60" s="132" t="s">
        <v>2015</v>
      </c>
      <c r="R60" s="998"/>
      <c r="S60" s="249"/>
    </row>
    <row r="61" spans="1:19" ht="120" customHeight="1" thickBot="1" x14ac:dyDescent="0.35">
      <c r="A61" s="959"/>
      <c r="B61" s="959"/>
      <c r="C61" s="959"/>
      <c r="D61" s="1006"/>
      <c r="E61" s="260" t="s">
        <v>2016</v>
      </c>
      <c r="F61" s="136" t="s">
        <v>2017</v>
      </c>
      <c r="G61" s="560" t="s">
        <v>2018</v>
      </c>
      <c r="H61" s="128" t="s">
        <v>126</v>
      </c>
      <c r="I61" s="128" t="s">
        <v>1986</v>
      </c>
      <c r="J61" s="175">
        <v>43770</v>
      </c>
      <c r="K61" s="175">
        <v>44196</v>
      </c>
      <c r="L61" s="262">
        <v>44802</v>
      </c>
      <c r="M61" s="128" t="s">
        <v>1962</v>
      </c>
      <c r="N61" s="136" t="s">
        <v>2019</v>
      </c>
      <c r="O61" s="250">
        <v>1</v>
      </c>
      <c r="P61" s="289" t="s">
        <v>72</v>
      </c>
      <c r="Q61" s="132" t="s">
        <v>2020</v>
      </c>
      <c r="R61" s="1013"/>
      <c r="S61" s="249"/>
    </row>
    <row r="62" spans="1:19" ht="17.25" customHeight="1" thickBot="1" x14ac:dyDescent="0.35">
      <c r="A62" s="993"/>
      <c r="B62" s="994"/>
      <c r="C62" s="994"/>
      <c r="D62" s="994"/>
      <c r="E62" s="994"/>
      <c r="F62" s="994"/>
      <c r="G62" s="994"/>
      <c r="H62" s="994"/>
      <c r="I62" s="994"/>
      <c r="J62" s="994"/>
      <c r="K62" s="994"/>
      <c r="L62" s="994"/>
      <c r="M62" s="994"/>
      <c r="N62" s="994"/>
      <c r="O62" s="994"/>
      <c r="P62" s="994"/>
      <c r="Q62" s="994"/>
      <c r="R62" s="994"/>
      <c r="S62" s="249"/>
    </row>
    <row r="63" spans="1:19" ht="264.75" customHeight="1" x14ac:dyDescent="0.3">
      <c r="A63" s="959" t="s">
        <v>24</v>
      </c>
      <c r="B63" s="959" t="s">
        <v>1754</v>
      </c>
      <c r="C63" s="959">
        <v>6</v>
      </c>
      <c r="D63" s="1006" t="s">
        <v>2021</v>
      </c>
      <c r="E63" s="260" t="s">
        <v>2022</v>
      </c>
      <c r="F63" s="136" t="s">
        <v>2023</v>
      </c>
      <c r="G63" s="560" t="s">
        <v>2024</v>
      </c>
      <c r="H63" s="128" t="s">
        <v>133</v>
      </c>
      <c r="I63" s="128" t="s">
        <v>1986</v>
      </c>
      <c r="J63" s="175">
        <v>43770</v>
      </c>
      <c r="K63" s="175">
        <v>43889</v>
      </c>
      <c r="L63" s="262">
        <v>44802</v>
      </c>
      <c r="M63" s="128" t="s">
        <v>1987</v>
      </c>
      <c r="N63" s="136" t="s">
        <v>2025</v>
      </c>
      <c r="O63" s="164">
        <v>1</v>
      </c>
      <c r="P63" s="289" t="s">
        <v>72</v>
      </c>
      <c r="Q63" s="137" t="s">
        <v>2026</v>
      </c>
      <c r="R63" s="1007" t="s">
        <v>10</v>
      </c>
      <c r="S63" s="249"/>
    </row>
    <row r="64" spans="1:19" ht="59.25" customHeight="1" x14ac:dyDescent="0.3">
      <c r="A64" s="959"/>
      <c r="B64" s="959"/>
      <c r="C64" s="959"/>
      <c r="D64" s="1006"/>
      <c r="E64" s="260" t="s">
        <v>2027</v>
      </c>
      <c r="F64" s="136" t="s">
        <v>2028</v>
      </c>
      <c r="G64" s="560" t="s">
        <v>2029</v>
      </c>
      <c r="H64" s="128" t="s">
        <v>133</v>
      </c>
      <c r="I64" s="128" t="s">
        <v>1986</v>
      </c>
      <c r="J64" s="175">
        <v>43770</v>
      </c>
      <c r="K64" s="175">
        <v>44195</v>
      </c>
      <c r="L64" s="262">
        <v>44802</v>
      </c>
      <c r="M64" s="128" t="s">
        <v>1962</v>
      </c>
      <c r="N64" s="136" t="s">
        <v>2030</v>
      </c>
      <c r="O64" s="250">
        <v>1</v>
      </c>
      <c r="P64" s="289" t="s">
        <v>72</v>
      </c>
      <c r="Q64" s="132" t="s">
        <v>1849</v>
      </c>
      <c r="R64" s="998"/>
      <c r="S64" s="249"/>
    </row>
    <row r="65" spans="1:19" ht="59.25" customHeight="1" x14ac:dyDescent="0.3">
      <c r="A65" s="959"/>
      <c r="B65" s="959"/>
      <c r="C65" s="959"/>
      <c r="D65" s="1006"/>
      <c r="E65" s="260" t="s">
        <v>2031</v>
      </c>
      <c r="F65" s="136" t="s">
        <v>2032</v>
      </c>
      <c r="G65" s="560" t="s">
        <v>2033</v>
      </c>
      <c r="H65" s="128" t="s">
        <v>126</v>
      </c>
      <c r="I65" s="128" t="s">
        <v>1916</v>
      </c>
      <c r="J65" s="175">
        <v>43831</v>
      </c>
      <c r="K65" s="175">
        <v>44196</v>
      </c>
      <c r="L65" s="262">
        <v>44802</v>
      </c>
      <c r="M65" s="128" t="s">
        <v>1962</v>
      </c>
      <c r="N65" s="136" t="s">
        <v>2034</v>
      </c>
      <c r="O65" s="250">
        <v>1</v>
      </c>
      <c r="P65" s="289" t="s">
        <v>72</v>
      </c>
      <c r="Q65" s="136" t="s">
        <v>1849</v>
      </c>
      <c r="R65" s="998"/>
      <c r="S65" s="249"/>
    </row>
    <row r="66" spans="1:19" ht="126.75" customHeight="1" thickBot="1" x14ac:dyDescent="0.35">
      <c r="A66" s="959"/>
      <c r="B66" s="959"/>
      <c r="C66" s="959"/>
      <c r="D66" s="1006"/>
      <c r="E66" s="260" t="s">
        <v>2035</v>
      </c>
      <c r="F66" s="136" t="s">
        <v>2036</v>
      </c>
      <c r="G66" s="560" t="s">
        <v>2037</v>
      </c>
      <c r="H66" s="128" t="s">
        <v>126</v>
      </c>
      <c r="I66" s="128" t="s">
        <v>1960</v>
      </c>
      <c r="J66" s="175" t="s">
        <v>1936</v>
      </c>
      <c r="K66" s="175" t="s">
        <v>1961</v>
      </c>
      <c r="L66" s="262">
        <v>44802</v>
      </c>
      <c r="M66" s="128" t="s">
        <v>1962</v>
      </c>
      <c r="N66" s="136" t="s">
        <v>2038</v>
      </c>
      <c r="O66" s="250">
        <v>1</v>
      </c>
      <c r="P66" s="289" t="s">
        <v>72</v>
      </c>
      <c r="Q66" s="136" t="s">
        <v>2039</v>
      </c>
      <c r="R66" s="1013"/>
      <c r="S66" s="249"/>
    </row>
    <row r="67" spans="1:19" ht="17.25" customHeight="1" thickBot="1" x14ac:dyDescent="0.35">
      <c r="A67" s="993"/>
      <c r="B67" s="994"/>
      <c r="C67" s="994"/>
      <c r="D67" s="994"/>
      <c r="E67" s="994"/>
      <c r="F67" s="994"/>
      <c r="G67" s="994"/>
      <c r="H67" s="994"/>
      <c r="I67" s="994"/>
      <c r="J67" s="994"/>
      <c r="K67" s="994"/>
      <c r="L67" s="994"/>
      <c r="M67" s="994"/>
      <c r="N67" s="994"/>
      <c r="O67" s="994"/>
      <c r="P67" s="994"/>
      <c r="Q67" s="994"/>
      <c r="R67" s="994"/>
      <c r="S67" s="249"/>
    </row>
    <row r="68" spans="1:19" ht="365.25" customHeight="1" thickBot="1" x14ac:dyDescent="0.35">
      <c r="A68" s="128" t="s">
        <v>24</v>
      </c>
      <c r="B68" s="128" t="s">
        <v>1754</v>
      </c>
      <c r="C68" s="128">
        <v>7</v>
      </c>
      <c r="D68" s="260" t="s">
        <v>2040</v>
      </c>
      <c r="E68" s="1027" t="s">
        <v>2041</v>
      </c>
      <c r="F68" s="1027"/>
      <c r="G68" s="1027"/>
      <c r="H68" s="1027"/>
      <c r="I68" s="1027"/>
      <c r="J68" s="1027"/>
      <c r="K68" s="1027"/>
      <c r="L68" s="199" t="s">
        <v>2042</v>
      </c>
      <c r="M68" s="128" t="s">
        <v>2043</v>
      </c>
      <c r="N68" s="136" t="s">
        <v>2044</v>
      </c>
      <c r="O68" s="250" t="s">
        <v>2045</v>
      </c>
      <c r="P68" s="289" t="s">
        <v>78</v>
      </c>
      <c r="Q68" s="92" t="s">
        <v>2046</v>
      </c>
      <c r="R68" s="644" t="s">
        <v>11</v>
      </c>
      <c r="S68" s="656" t="s">
        <v>2047</v>
      </c>
    </row>
    <row r="69" spans="1:19" ht="14.25" customHeight="1" thickBot="1" x14ac:dyDescent="0.35">
      <c r="A69" s="993"/>
      <c r="B69" s="994"/>
      <c r="C69" s="994"/>
      <c r="D69" s="994"/>
      <c r="E69" s="994"/>
      <c r="F69" s="994"/>
      <c r="G69" s="994"/>
      <c r="H69" s="994"/>
      <c r="I69" s="994"/>
      <c r="J69" s="994"/>
      <c r="K69" s="994"/>
      <c r="L69" s="994"/>
      <c r="M69" s="994"/>
      <c r="N69" s="994"/>
      <c r="O69" s="994"/>
      <c r="P69" s="994"/>
      <c r="Q69" s="994"/>
      <c r="R69" s="994"/>
      <c r="S69" s="249"/>
    </row>
    <row r="70" spans="1:19" ht="59.25" customHeight="1" x14ac:dyDescent="0.3">
      <c r="A70" s="959" t="s">
        <v>24</v>
      </c>
      <c r="B70" s="959" t="s">
        <v>1754</v>
      </c>
      <c r="C70" s="959">
        <v>8</v>
      </c>
      <c r="D70" s="1006" t="s">
        <v>2048</v>
      </c>
      <c r="E70" s="260" t="s">
        <v>968</v>
      </c>
      <c r="F70" s="136" t="s">
        <v>2049</v>
      </c>
      <c r="G70" s="560" t="s">
        <v>2050</v>
      </c>
      <c r="H70" s="128" t="s">
        <v>126</v>
      </c>
      <c r="I70" s="128" t="s">
        <v>2051</v>
      </c>
      <c r="J70" s="175">
        <v>43770</v>
      </c>
      <c r="K70" s="175">
        <v>43830</v>
      </c>
      <c r="L70" s="262">
        <v>44802</v>
      </c>
      <c r="M70" s="128" t="s">
        <v>1962</v>
      </c>
      <c r="N70" s="92" t="s">
        <v>2052</v>
      </c>
      <c r="O70" s="250">
        <v>1</v>
      </c>
      <c r="P70" s="289" t="s">
        <v>72</v>
      </c>
      <c r="Q70" s="136" t="s">
        <v>2053</v>
      </c>
      <c r="R70" s="1007" t="s">
        <v>10</v>
      </c>
      <c r="S70" s="249"/>
    </row>
    <row r="71" spans="1:19" ht="59.25" customHeight="1" thickBot="1" x14ac:dyDescent="0.35">
      <c r="A71" s="959"/>
      <c r="B71" s="959"/>
      <c r="C71" s="959"/>
      <c r="D71" s="1006"/>
      <c r="E71" s="260" t="s">
        <v>968</v>
      </c>
      <c r="F71" s="136" t="s">
        <v>2054</v>
      </c>
      <c r="G71" s="560" t="s">
        <v>2055</v>
      </c>
      <c r="H71" s="128" t="s">
        <v>133</v>
      </c>
      <c r="I71" s="128" t="s">
        <v>2056</v>
      </c>
      <c r="J71" s="175">
        <v>43770</v>
      </c>
      <c r="K71" s="175">
        <v>44196</v>
      </c>
      <c r="L71" s="262">
        <v>44802</v>
      </c>
      <c r="M71" s="128" t="s">
        <v>1962</v>
      </c>
      <c r="N71" s="92" t="s">
        <v>2057</v>
      </c>
      <c r="O71" s="250">
        <v>1</v>
      </c>
      <c r="P71" s="289" t="s">
        <v>72</v>
      </c>
      <c r="Q71" s="136" t="s">
        <v>2058</v>
      </c>
      <c r="R71" s="998"/>
      <c r="S71" s="249"/>
    </row>
    <row r="72" spans="1:19" ht="15.75" customHeight="1" thickBot="1" x14ac:dyDescent="0.35">
      <c r="A72" s="993"/>
      <c r="B72" s="994"/>
      <c r="C72" s="994"/>
      <c r="D72" s="994"/>
      <c r="E72" s="994"/>
      <c r="F72" s="994"/>
      <c r="G72" s="994"/>
      <c r="H72" s="994"/>
      <c r="I72" s="994"/>
      <c r="J72" s="994"/>
      <c r="K72" s="994"/>
      <c r="L72" s="994"/>
      <c r="M72" s="994"/>
      <c r="N72" s="994"/>
      <c r="O72" s="994"/>
      <c r="P72" s="994"/>
      <c r="Q72" s="994"/>
      <c r="R72" s="994"/>
      <c r="S72" s="249"/>
    </row>
    <row r="73" spans="1:19" ht="93" customHeight="1" thickBot="1" x14ac:dyDescent="0.35">
      <c r="A73" s="128" t="s">
        <v>24</v>
      </c>
      <c r="B73" s="128" t="s">
        <v>1754</v>
      </c>
      <c r="C73" s="128">
        <v>9</v>
      </c>
      <c r="D73" s="260" t="s">
        <v>2059</v>
      </c>
      <c r="E73" s="260" t="s">
        <v>2060</v>
      </c>
      <c r="F73" s="136" t="s">
        <v>2061</v>
      </c>
      <c r="G73" s="560" t="s">
        <v>2062</v>
      </c>
      <c r="H73" s="128" t="s">
        <v>126</v>
      </c>
      <c r="I73" s="128" t="s">
        <v>2063</v>
      </c>
      <c r="J73" s="175">
        <v>43770</v>
      </c>
      <c r="K73" s="175">
        <v>43830</v>
      </c>
      <c r="L73" s="262">
        <v>44802</v>
      </c>
      <c r="M73" s="128" t="s">
        <v>1962</v>
      </c>
      <c r="N73" s="92" t="s">
        <v>2064</v>
      </c>
      <c r="O73" s="250">
        <v>1</v>
      </c>
      <c r="P73" s="289" t="s">
        <v>72</v>
      </c>
      <c r="Q73" s="92" t="s">
        <v>2065</v>
      </c>
      <c r="R73" s="644" t="s">
        <v>10</v>
      </c>
      <c r="S73" s="249"/>
    </row>
    <row r="74" spans="1:19" ht="16.2" thickBot="1" x14ac:dyDescent="0.35">
      <c r="A74" s="1024"/>
      <c r="B74" s="1025"/>
      <c r="C74" s="1025"/>
      <c r="D74" s="1025"/>
      <c r="E74" s="1025"/>
      <c r="F74" s="1025"/>
      <c r="G74" s="1025"/>
      <c r="H74" s="1025"/>
      <c r="I74" s="1025"/>
      <c r="J74" s="1025"/>
      <c r="K74" s="1025"/>
      <c r="L74" s="1025"/>
      <c r="M74" s="1025"/>
      <c r="N74" s="1025"/>
      <c r="O74" s="1025"/>
      <c r="P74" s="1025"/>
      <c r="Q74" s="1025"/>
      <c r="R74" s="1025"/>
      <c r="S74" s="249"/>
    </row>
    <row r="75" spans="1:19" ht="45" customHeight="1" thickBot="1" x14ac:dyDescent="0.35">
      <c r="A75" s="928" t="s">
        <v>2066</v>
      </c>
      <c r="B75" s="929"/>
      <c r="C75" s="929"/>
      <c r="D75" s="929"/>
      <c r="E75" s="929"/>
      <c r="F75" s="929"/>
      <c r="G75" s="929"/>
      <c r="H75" s="929"/>
      <c r="I75" s="929"/>
      <c r="J75" s="929"/>
      <c r="K75" s="929"/>
      <c r="L75" s="929"/>
      <c r="M75" s="929"/>
      <c r="N75" s="929"/>
      <c r="O75" s="929"/>
      <c r="P75" s="929"/>
      <c r="Q75" s="929"/>
      <c r="R75" s="929"/>
      <c r="S75" s="249"/>
    </row>
    <row r="76" spans="1:19" s="119" customFormat="1" ht="15.6" x14ac:dyDescent="0.3">
      <c r="A76" s="990" t="s">
        <v>83</v>
      </c>
      <c r="B76" s="990" t="s">
        <v>84</v>
      </c>
      <c r="C76" s="990" t="s">
        <v>85</v>
      </c>
      <c r="D76" s="990" t="s">
        <v>86</v>
      </c>
      <c r="E76" s="990" t="s">
        <v>87</v>
      </c>
      <c r="F76" s="990" t="s">
        <v>88</v>
      </c>
      <c r="G76" s="990" t="s">
        <v>89</v>
      </c>
      <c r="H76" s="990" t="s">
        <v>90</v>
      </c>
      <c r="I76" s="990" t="s">
        <v>91</v>
      </c>
      <c r="J76" s="990" t="s">
        <v>92</v>
      </c>
      <c r="K76" s="990" t="s">
        <v>93</v>
      </c>
      <c r="L76" s="992" t="s">
        <v>94</v>
      </c>
      <c r="M76" s="992"/>
      <c r="N76" s="992"/>
      <c r="O76" s="992"/>
      <c r="P76" s="992"/>
      <c r="Q76" s="992"/>
      <c r="R76" s="1026"/>
      <c r="S76" s="138"/>
    </row>
    <row r="77" spans="1:19" s="119" customFormat="1" ht="93.9" customHeight="1" x14ac:dyDescent="0.3">
      <c r="A77" s="990"/>
      <c r="B77" s="990"/>
      <c r="C77" s="990"/>
      <c r="D77" s="990"/>
      <c r="E77" s="990"/>
      <c r="F77" s="990"/>
      <c r="G77" s="990"/>
      <c r="H77" s="990"/>
      <c r="I77" s="990"/>
      <c r="J77" s="990"/>
      <c r="K77" s="990"/>
      <c r="L77" s="146" t="s">
        <v>95</v>
      </c>
      <c r="M77" s="146" t="s">
        <v>96</v>
      </c>
      <c r="N77" s="146" t="s">
        <v>97</v>
      </c>
      <c r="O77" s="146" t="s">
        <v>137</v>
      </c>
      <c r="P77" s="146" t="s">
        <v>99</v>
      </c>
      <c r="Q77" s="146" t="s">
        <v>100</v>
      </c>
      <c r="R77" s="645" t="s">
        <v>101</v>
      </c>
      <c r="S77" s="138"/>
    </row>
    <row r="78" spans="1:19" ht="103.5" customHeight="1" x14ac:dyDescent="0.3">
      <c r="A78" s="959" t="s">
        <v>25</v>
      </c>
      <c r="B78" s="1028" t="s">
        <v>1754</v>
      </c>
      <c r="C78" s="959">
        <v>1</v>
      </c>
      <c r="D78" s="947" t="s">
        <v>2067</v>
      </c>
      <c r="E78" s="136" t="s">
        <v>2068</v>
      </c>
      <c r="F78" s="136" t="s">
        <v>2069</v>
      </c>
      <c r="G78" s="161">
        <v>1</v>
      </c>
      <c r="H78" s="161" t="s">
        <v>133</v>
      </c>
      <c r="I78" s="161" t="s">
        <v>2070</v>
      </c>
      <c r="J78" s="175">
        <v>44593</v>
      </c>
      <c r="K78" s="175">
        <v>44651</v>
      </c>
      <c r="L78" s="199" t="s">
        <v>2071</v>
      </c>
      <c r="M78" s="128" t="s">
        <v>2072</v>
      </c>
      <c r="N78" s="219" t="s">
        <v>2073</v>
      </c>
      <c r="O78" s="264">
        <v>0</v>
      </c>
      <c r="P78" s="289" t="s">
        <v>73</v>
      </c>
      <c r="Q78" s="219" t="s">
        <v>2074</v>
      </c>
      <c r="R78" s="1007" t="s">
        <v>11</v>
      </c>
      <c r="S78" s="249"/>
    </row>
    <row r="79" spans="1:19" ht="91.2" x14ac:dyDescent="0.3">
      <c r="A79" s="959"/>
      <c r="B79" s="1028"/>
      <c r="C79" s="959"/>
      <c r="D79" s="947"/>
      <c r="E79" s="136" t="s">
        <v>2075</v>
      </c>
      <c r="F79" s="136" t="s">
        <v>2076</v>
      </c>
      <c r="G79" s="161">
        <v>1</v>
      </c>
      <c r="H79" s="161" t="s">
        <v>126</v>
      </c>
      <c r="I79" s="161" t="s">
        <v>2070</v>
      </c>
      <c r="J79" s="175">
        <v>44593</v>
      </c>
      <c r="K79" s="175">
        <v>44926</v>
      </c>
      <c r="L79" s="199" t="s">
        <v>2071</v>
      </c>
      <c r="M79" s="128" t="s">
        <v>2072</v>
      </c>
      <c r="N79" s="219" t="s">
        <v>2077</v>
      </c>
      <c r="O79" s="264">
        <v>0</v>
      </c>
      <c r="P79" s="289" t="s">
        <v>73</v>
      </c>
      <c r="Q79" s="219" t="s">
        <v>2078</v>
      </c>
      <c r="R79" s="998"/>
      <c r="S79" s="249"/>
    </row>
    <row r="80" spans="1:19" ht="93" thickBot="1" x14ac:dyDescent="0.35">
      <c r="A80" s="959"/>
      <c r="B80" s="1028"/>
      <c r="C80" s="959"/>
      <c r="D80" s="947"/>
      <c r="E80" s="160" t="s">
        <v>2079</v>
      </c>
      <c r="F80" s="136" t="s">
        <v>2080</v>
      </c>
      <c r="G80" s="161">
        <v>1</v>
      </c>
      <c r="H80" s="161" t="s">
        <v>126</v>
      </c>
      <c r="I80" s="128" t="s">
        <v>2081</v>
      </c>
      <c r="J80" s="175">
        <v>44593</v>
      </c>
      <c r="K80" s="175">
        <v>44651</v>
      </c>
      <c r="L80" s="199" t="s">
        <v>2071</v>
      </c>
      <c r="M80" s="128" t="s">
        <v>2072</v>
      </c>
      <c r="N80" s="219" t="s">
        <v>2082</v>
      </c>
      <c r="O80" s="264">
        <v>0</v>
      </c>
      <c r="P80" s="289" t="s">
        <v>73</v>
      </c>
      <c r="Q80" s="219" t="s">
        <v>2083</v>
      </c>
      <c r="R80" s="1013"/>
      <c r="S80" s="249"/>
    </row>
    <row r="81" spans="1:19" ht="16.2" thickBot="1" x14ac:dyDescent="0.35">
      <c r="A81" s="993"/>
      <c r="B81" s="994"/>
      <c r="C81" s="994"/>
      <c r="D81" s="994"/>
      <c r="E81" s="994"/>
      <c r="F81" s="994"/>
      <c r="G81" s="994"/>
      <c r="H81" s="994"/>
      <c r="I81" s="994"/>
      <c r="J81" s="994"/>
      <c r="K81" s="994"/>
      <c r="L81" s="994"/>
      <c r="M81" s="994"/>
      <c r="N81" s="994"/>
      <c r="O81" s="994"/>
      <c r="P81" s="994"/>
      <c r="Q81" s="994"/>
      <c r="R81" s="994"/>
      <c r="S81" s="249"/>
    </row>
    <row r="82" spans="1:19" ht="191.25" customHeight="1" x14ac:dyDescent="0.3">
      <c r="A82" s="959" t="s">
        <v>25</v>
      </c>
      <c r="B82" s="1028" t="s">
        <v>1754</v>
      </c>
      <c r="C82" s="959">
        <v>2</v>
      </c>
      <c r="D82" s="947" t="s">
        <v>2084</v>
      </c>
      <c r="E82" s="136" t="s">
        <v>2085</v>
      </c>
      <c r="F82" s="136" t="s">
        <v>2086</v>
      </c>
      <c r="G82" s="128" t="s">
        <v>2087</v>
      </c>
      <c r="H82" s="161" t="s">
        <v>133</v>
      </c>
      <c r="I82" s="128" t="s">
        <v>2088</v>
      </c>
      <c r="J82" s="175">
        <v>45597</v>
      </c>
      <c r="K82" s="175">
        <v>45838</v>
      </c>
      <c r="L82" s="262">
        <v>45848</v>
      </c>
      <c r="M82" s="128" t="s">
        <v>773</v>
      </c>
      <c r="N82" s="136" t="s">
        <v>2089</v>
      </c>
      <c r="O82" s="264">
        <v>0</v>
      </c>
      <c r="P82" s="296" t="s">
        <v>73</v>
      </c>
      <c r="Q82" s="136" t="s">
        <v>2090</v>
      </c>
      <c r="R82" s="1007" t="s">
        <v>11</v>
      </c>
      <c r="S82" s="137"/>
    </row>
    <row r="83" spans="1:19" ht="231" customHeight="1" thickBot="1" x14ac:dyDescent="0.35">
      <c r="A83" s="959"/>
      <c r="B83" s="1028"/>
      <c r="C83" s="959"/>
      <c r="D83" s="947"/>
      <c r="E83" s="657" t="s">
        <v>2091</v>
      </c>
      <c r="F83" s="188" t="s">
        <v>2092</v>
      </c>
      <c r="G83" s="188" t="s">
        <v>2093</v>
      </c>
      <c r="H83" s="161" t="s">
        <v>133</v>
      </c>
      <c r="I83" s="128" t="s">
        <v>2094</v>
      </c>
      <c r="J83" s="175">
        <v>45597</v>
      </c>
      <c r="K83" s="175">
        <v>45838</v>
      </c>
      <c r="L83" s="199" t="s">
        <v>2095</v>
      </c>
      <c r="M83" s="128" t="s">
        <v>2096</v>
      </c>
      <c r="N83" s="617" t="s">
        <v>2097</v>
      </c>
      <c r="O83" s="264">
        <v>0.5</v>
      </c>
      <c r="P83" s="289" t="s">
        <v>73</v>
      </c>
      <c r="Q83" s="219" t="s">
        <v>2098</v>
      </c>
      <c r="R83" s="1013"/>
      <c r="S83" s="219"/>
    </row>
    <row r="84" spans="1:19" ht="16.2" thickBot="1" x14ac:dyDescent="0.35">
      <c r="A84" s="993"/>
      <c r="B84" s="994"/>
      <c r="C84" s="994"/>
      <c r="D84" s="994"/>
      <c r="E84" s="1015"/>
      <c r="F84" s="1009"/>
      <c r="G84" s="1009"/>
      <c r="H84" s="994"/>
      <c r="I84" s="994"/>
      <c r="J84" s="994"/>
      <c r="K84" s="994"/>
      <c r="L84" s="994"/>
      <c r="M84" s="994"/>
      <c r="N84" s="994"/>
      <c r="O84" s="994"/>
      <c r="P84" s="994"/>
      <c r="Q84" s="994"/>
      <c r="R84" s="994"/>
      <c r="S84" s="249"/>
    </row>
    <row r="85" spans="1:19" ht="276.75" customHeight="1" thickBot="1" x14ac:dyDescent="0.35">
      <c r="A85" s="128" t="s">
        <v>25</v>
      </c>
      <c r="B85" s="92" t="s">
        <v>1754</v>
      </c>
      <c r="C85" s="128">
        <v>3</v>
      </c>
      <c r="D85" s="160" t="s">
        <v>2099</v>
      </c>
      <c r="E85" s="188" t="s">
        <v>2100</v>
      </c>
      <c r="F85" s="657" t="s">
        <v>2101</v>
      </c>
      <c r="G85" s="219" t="s">
        <v>2102</v>
      </c>
      <c r="H85" s="161" t="s">
        <v>133</v>
      </c>
      <c r="I85" s="128" t="s">
        <v>2000</v>
      </c>
      <c r="J85" s="262">
        <v>45597</v>
      </c>
      <c r="K85" s="262">
        <v>45838</v>
      </c>
      <c r="L85" s="262">
        <v>45848</v>
      </c>
      <c r="M85" s="128" t="s">
        <v>773</v>
      </c>
      <c r="N85" s="219" t="s">
        <v>2103</v>
      </c>
      <c r="O85" s="264">
        <v>0</v>
      </c>
      <c r="P85" s="289" t="s">
        <v>73</v>
      </c>
      <c r="Q85" s="219" t="s">
        <v>2104</v>
      </c>
      <c r="R85" s="644" t="s">
        <v>11</v>
      </c>
      <c r="S85" s="249"/>
    </row>
    <row r="86" spans="1:19" ht="16.2" thickBot="1" x14ac:dyDescent="0.35">
      <c r="A86" s="993"/>
      <c r="B86" s="994"/>
      <c r="C86" s="994"/>
      <c r="D86" s="994"/>
      <c r="E86" s="1009"/>
      <c r="F86" s="994"/>
      <c r="G86" s="994"/>
      <c r="H86" s="994"/>
      <c r="I86" s="994"/>
      <c r="J86" s="994"/>
      <c r="K86" s="994"/>
      <c r="L86" s="994"/>
      <c r="M86" s="994"/>
      <c r="N86" s="994"/>
      <c r="O86" s="994"/>
      <c r="P86" s="994"/>
      <c r="Q86" s="994"/>
      <c r="R86" s="994"/>
      <c r="S86" s="249"/>
    </row>
    <row r="87" spans="1:19" ht="143.25" customHeight="1" thickBot="1" x14ac:dyDescent="0.35">
      <c r="A87" s="128" t="s">
        <v>25</v>
      </c>
      <c r="B87" s="92" t="s">
        <v>1754</v>
      </c>
      <c r="C87" s="128">
        <v>4</v>
      </c>
      <c r="D87" s="160" t="s">
        <v>2105</v>
      </c>
      <c r="E87" s="160" t="s">
        <v>2106</v>
      </c>
      <c r="F87" s="136" t="s">
        <v>2107</v>
      </c>
      <c r="G87" s="161">
        <v>1</v>
      </c>
      <c r="H87" s="161" t="s">
        <v>126</v>
      </c>
      <c r="I87" s="161" t="s">
        <v>2108</v>
      </c>
      <c r="J87" s="175">
        <v>44593</v>
      </c>
      <c r="K87" s="175">
        <v>44926</v>
      </c>
      <c r="L87" s="199" t="s">
        <v>2071</v>
      </c>
      <c r="M87" s="128" t="s">
        <v>2072</v>
      </c>
      <c r="N87" s="219" t="s">
        <v>2109</v>
      </c>
      <c r="O87" s="264">
        <v>0</v>
      </c>
      <c r="P87" s="289" t="s">
        <v>73</v>
      </c>
      <c r="Q87" s="219" t="s">
        <v>2110</v>
      </c>
      <c r="R87" s="644" t="s">
        <v>11</v>
      </c>
      <c r="S87" s="249"/>
    </row>
    <row r="88" spans="1:19" ht="16.2" thickBot="1" x14ac:dyDescent="0.35">
      <c r="A88" s="993"/>
      <c r="B88" s="994"/>
      <c r="C88" s="994"/>
      <c r="D88" s="994"/>
      <c r="E88" s="994"/>
      <c r="F88" s="994"/>
      <c r="G88" s="994"/>
      <c r="H88" s="994"/>
      <c r="I88" s="994"/>
      <c r="J88" s="994"/>
      <c r="K88" s="994"/>
      <c r="L88" s="994"/>
      <c r="M88" s="994"/>
      <c r="N88" s="994"/>
      <c r="O88" s="994"/>
      <c r="P88" s="994"/>
      <c r="Q88" s="994"/>
      <c r="R88" s="994"/>
      <c r="S88" s="249"/>
    </row>
    <row r="89" spans="1:19" ht="150" customHeight="1" x14ac:dyDescent="0.3">
      <c r="A89" s="959" t="s">
        <v>25</v>
      </c>
      <c r="B89" s="959" t="s">
        <v>1754</v>
      </c>
      <c r="C89" s="946">
        <v>5</v>
      </c>
      <c r="D89" s="947" t="s">
        <v>2111</v>
      </c>
      <c r="E89" s="136" t="s">
        <v>2112</v>
      </c>
      <c r="F89" s="136" t="s">
        <v>2113</v>
      </c>
      <c r="G89" s="161">
        <v>1</v>
      </c>
      <c r="H89" s="161" t="s">
        <v>126</v>
      </c>
      <c r="I89" s="128" t="s">
        <v>2114</v>
      </c>
      <c r="J89" s="175">
        <v>44593</v>
      </c>
      <c r="K89" s="175">
        <v>44620</v>
      </c>
      <c r="L89" s="199" t="s">
        <v>2071</v>
      </c>
      <c r="M89" s="128" t="s">
        <v>2072</v>
      </c>
      <c r="N89" s="219" t="s">
        <v>2115</v>
      </c>
      <c r="O89" s="264">
        <v>1</v>
      </c>
      <c r="P89" s="289" t="s">
        <v>128</v>
      </c>
      <c r="Q89" s="219" t="s">
        <v>2116</v>
      </c>
      <c r="R89" s="1029" t="s">
        <v>11</v>
      </c>
      <c r="S89" s="658" t="s">
        <v>2117</v>
      </c>
    </row>
    <row r="90" spans="1:19" ht="189" customHeight="1" x14ac:dyDescent="0.3">
      <c r="A90" s="959"/>
      <c r="B90" s="959"/>
      <c r="C90" s="946"/>
      <c r="D90" s="947"/>
      <c r="E90" s="136" t="s">
        <v>2118</v>
      </c>
      <c r="F90" s="136" t="s">
        <v>2119</v>
      </c>
      <c r="G90" s="161">
        <v>1</v>
      </c>
      <c r="H90" s="161" t="s">
        <v>126</v>
      </c>
      <c r="I90" s="128" t="s">
        <v>2120</v>
      </c>
      <c r="J90" s="175">
        <v>44593</v>
      </c>
      <c r="K90" s="175">
        <v>44620</v>
      </c>
      <c r="L90" s="199" t="s">
        <v>2071</v>
      </c>
      <c r="M90" s="128" t="s">
        <v>2072</v>
      </c>
      <c r="N90" s="219" t="s">
        <v>2121</v>
      </c>
      <c r="O90" s="264">
        <v>1</v>
      </c>
      <c r="P90" s="289" t="s">
        <v>129</v>
      </c>
      <c r="Q90" s="219" t="s">
        <v>2122</v>
      </c>
      <c r="R90" s="1030"/>
      <c r="S90" s="658" t="s">
        <v>2123</v>
      </c>
    </row>
    <row r="91" spans="1:19" ht="114" customHeight="1" x14ac:dyDescent="0.3">
      <c r="A91" s="959"/>
      <c r="B91" s="959"/>
      <c r="C91" s="946"/>
      <c r="D91" s="947"/>
      <c r="E91" s="136" t="s">
        <v>2124</v>
      </c>
      <c r="F91" s="136" t="s">
        <v>2125</v>
      </c>
      <c r="G91" s="161">
        <v>2</v>
      </c>
      <c r="H91" s="161" t="s">
        <v>126</v>
      </c>
      <c r="I91" s="161" t="s">
        <v>2126</v>
      </c>
      <c r="J91" s="175">
        <v>44593</v>
      </c>
      <c r="K91" s="175">
        <v>44620</v>
      </c>
      <c r="L91" s="199" t="s">
        <v>2127</v>
      </c>
      <c r="M91" s="128" t="s">
        <v>2128</v>
      </c>
      <c r="N91" s="219" t="s">
        <v>2129</v>
      </c>
      <c r="O91" s="264">
        <v>1</v>
      </c>
      <c r="P91" s="289" t="s">
        <v>128</v>
      </c>
      <c r="Q91" s="939" t="s">
        <v>2130</v>
      </c>
      <c r="R91" s="1030"/>
      <c r="S91" s="658" t="s">
        <v>2131</v>
      </c>
    </row>
    <row r="92" spans="1:19" ht="114" customHeight="1" thickBot="1" x14ac:dyDescent="0.35">
      <c r="A92" s="959"/>
      <c r="B92" s="959"/>
      <c r="C92" s="946"/>
      <c r="D92" s="947"/>
      <c r="E92" s="136" t="s">
        <v>2132</v>
      </c>
      <c r="F92" s="136" t="s">
        <v>2133</v>
      </c>
      <c r="G92" s="161">
        <v>1</v>
      </c>
      <c r="H92" s="161" t="s">
        <v>126</v>
      </c>
      <c r="I92" s="128" t="s">
        <v>2134</v>
      </c>
      <c r="J92" s="175">
        <v>44593</v>
      </c>
      <c r="K92" s="175">
        <v>44620</v>
      </c>
      <c r="L92" s="199" t="s">
        <v>2127</v>
      </c>
      <c r="M92" s="128" t="s">
        <v>2128</v>
      </c>
      <c r="N92" s="219" t="s">
        <v>2135</v>
      </c>
      <c r="O92" s="264">
        <v>0</v>
      </c>
      <c r="P92" s="289" t="s">
        <v>73</v>
      </c>
      <c r="Q92" s="1003"/>
      <c r="R92" s="1031"/>
      <c r="S92" s="249"/>
    </row>
    <row r="93" spans="1:19" ht="16.2" thickBot="1" x14ac:dyDescent="0.35">
      <c r="A93" s="993"/>
      <c r="B93" s="994"/>
      <c r="C93" s="994"/>
      <c r="D93" s="994"/>
      <c r="E93" s="994"/>
      <c r="F93" s="994"/>
      <c r="G93" s="994"/>
      <c r="H93" s="994"/>
      <c r="I93" s="994"/>
      <c r="J93" s="994"/>
      <c r="K93" s="994"/>
      <c r="L93" s="994"/>
      <c r="M93" s="994"/>
      <c r="N93" s="994"/>
      <c r="O93" s="994"/>
      <c r="P93" s="994"/>
      <c r="Q93" s="994"/>
      <c r="R93" s="994"/>
      <c r="S93" s="249"/>
    </row>
    <row r="94" spans="1:19" ht="119.25" customHeight="1" x14ac:dyDescent="0.3">
      <c r="A94" s="959" t="s">
        <v>25</v>
      </c>
      <c r="B94" s="959" t="s">
        <v>1754</v>
      </c>
      <c r="C94" s="946">
        <v>6</v>
      </c>
      <c r="D94" s="947" t="s">
        <v>2136</v>
      </c>
      <c r="E94" s="136" t="s">
        <v>2137</v>
      </c>
      <c r="F94" s="136" t="s">
        <v>2138</v>
      </c>
      <c r="G94" s="161">
        <v>1</v>
      </c>
      <c r="H94" s="161" t="s">
        <v>126</v>
      </c>
      <c r="I94" s="128" t="s">
        <v>1483</v>
      </c>
      <c r="J94" s="175">
        <v>44593</v>
      </c>
      <c r="K94" s="175">
        <v>44804</v>
      </c>
      <c r="L94" s="199" t="s">
        <v>2139</v>
      </c>
      <c r="M94" s="128" t="s">
        <v>2072</v>
      </c>
      <c r="N94" s="219" t="s">
        <v>2140</v>
      </c>
      <c r="O94" s="264">
        <v>0</v>
      </c>
      <c r="P94" s="289" t="s">
        <v>73</v>
      </c>
      <c r="Q94" s="939" t="s">
        <v>2141</v>
      </c>
      <c r="R94" s="1007" t="s">
        <v>11</v>
      </c>
      <c r="S94" s="249"/>
    </row>
    <row r="95" spans="1:19" ht="157.5" customHeight="1" thickBot="1" x14ac:dyDescent="0.35">
      <c r="A95" s="959"/>
      <c r="B95" s="959"/>
      <c r="C95" s="946"/>
      <c r="D95" s="947"/>
      <c r="E95" s="136" t="s">
        <v>2142</v>
      </c>
      <c r="F95" s="136" t="s">
        <v>2143</v>
      </c>
      <c r="G95" s="161">
        <v>1</v>
      </c>
      <c r="H95" s="161" t="s">
        <v>126</v>
      </c>
      <c r="I95" s="128" t="s">
        <v>1483</v>
      </c>
      <c r="J95" s="175">
        <v>44593</v>
      </c>
      <c r="K95" s="175">
        <v>44804</v>
      </c>
      <c r="L95" s="199" t="s">
        <v>2071</v>
      </c>
      <c r="M95" s="128" t="s">
        <v>2144</v>
      </c>
      <c r="N95" s="219" t="s">
        <v>2145</v>
      </c>
      <c r="O95" s="264">
        <v>0</v>
      </c>
      <c r="P95" s="289" t="s">
        <v>73</v>
      </c>
      <c r="Q95" s="1003"/>
      <c r="R95" s="1013"/>
      <c r="S95" s="249"/>
    </row>
    <row r="96" spans="1:19" ht="16.2" thickBot="1" x14ac:dyDescent="0.35">
      <c r="A96" s="993"/>
      <c r="B96" s="994"/>
      <c r="C96" s="994"/>
      <c r="D96" s="994"/>
      <c r="E96" s="994"/>
      <c r="F96" s="994"/>
      <c r="G96" s="994"/>
      <c r="H96" s="994"/>
      <c r="I96" s="994"/>
      <c r="J96" s="994"/>
      <c r="K96" s="994"/>
      <c r="L96" s="994"/>
      <c r="M96" s="994"/>
      <c r="N96" s="994"/>
      <c r="O96" s="994"/>
      <c r="P96" s="994"/>
      <c r="Q96" s="994"/>
      <c r="R96" s="994"/>
      <c r="S96" s="249"/>
    </row>
    <row r="97" spans="1:19" ht="276" customHeight="1" thickBot="1" x14ac:dyDescent="0.35">
      <c r="A97" s="128" t="s">
        <v>25</v>
      </c>
      <c r="B97" s="128" t="s">
        <v>1754</v>
      </c>
      <c r="C97" s="161">
        <v>7</v>
      </c>
      <c r="D97" s="136" t="s">
        <v>2146</v>
      </c>
      <c r="E97" s="1032" t="s">
        <v>2147</v>
      </c>
      <c r="F97" s="1033"/>
      <c r="G97" s="1033"/>
      <c r="H97" s="1033"/>
      <c r="I97" s="1033"/>
      <c r="J97" s="1033"/>
      <c r="K97" s="1033"/>
      <c r="L97" s="199" t="s">
        <v>2127</v>
      </c>
      <c r="M97" s="128" t="s">
        <v>2128</v>
      </c>
      <c r="N97" s="219" t="s">
        <v>2148</v>
      </c>
      <c r="O97" s="264">
        <v>0</v>
      </c>
      <c r="P97" s="289" t="s">
        <v>78</v>
      </c>
      <c r="Q97" s="219" t="s">
        <v>2149</v>
      </c>
      <c r="R97" s="644" t="s">
        <v>11</v>
      </c>
      <c r="S97" s="219" t="s">
        <v>2150</v>
      </c>
    </row>
    <row r="98" spans="1:19" ht="16.2" thickBot="1" x14ac:dyDescent="0.35">
      <c r="A98" s="993"/>
      <c r="B98" s="994"/>
      <c r="C98" s="994"/>
      <c r="D98" s="994"/>
      <c r="E98" s="994"/>
      <c r="F98" s="994"/>
      <c r="G98" s="994"/>
      <c r="H98" s="994"/>
      <c r="I98" s="994"/>
      <c r="J98" s="994"/>
      <c r="K98" s="994"/>
      <c r="L98" s="994"/>
      <c r="M98" s="994"/>
      <c r="N98" s="994"/>
      <c r="O98" s="994"/>
      <c r="P98" s="994"/>
      <c r="Q98" s="994"/>
      <c r="R98" s="994"/>
      <c r="S98" s="249"/>
    </row>
    <row r="99" spans="1:19" ht="246" customHeight="1" thickBot="1" x14ac:dyDescent="0.35">
      <c r="A99" s="128" t="s">
        <v>25</v>
      </c>
      <c r="B99" s="128" t="s">
        <v>1754</v>
      </c>
      <c r="C99" s="161">
        <v>8</v>
      </c>
      <c r="D99" s="136" t="s">
        <v>2151</v>
      </c>
      <c r="E99" s="947" t="s">
        <v>2152</v>
      </c>
      <c r="F99" s="1034"/>
      <c r="G99" s="1034"/>
      <c r="H99" s="1034"/>
      <c r="I99" s="1034"/>
      <c r="J99" s="1034"/>
      <c r="K99" s="1034"/>
      <c r="L99" s="199" t="s">
        <v>2153</v>
      </c>
      <c r="M99" s="128" t="s">
        <v>2072</v>
      </c>
      <c r="N99" s="219" t="s">
        <v>2154</v>
      </c>
      <c r="O99" s="264">
        <v>0</v>
      </c>
      <c r="P99" s="289" t="s">
        <v>78</v>
      </c>
      <c r="Q99" s="219" t="s">
        <v>2155</v>
      </c>
      <c r="R99" s="644" t="s">
        <v>11</v>
      </c>
      <c r="S99" s="656" t="s">
        <v>2047</v>
      </c>
    </row>
    <row r="100" spans="1:19" ht="16.2" thickBot="1" x14ac:dyDescent="0.35">
      <c r="A100" s="1035">
        <v>45848</v>
      </c>
      <c r="B100" s="994"/>
      <c r="C100" s="994"/>
      <c r="D100" s="994"/>
      <c r="E100" s="994"/>
      <c r="F100" s="994"/>
      <c r="G100" s="994"/>
      <c r="H100" s="994"/>
      <c r="I100" s="994"/>
      <c r="J100" s="994"/>
      <c r="K100" s="994"/>
      <c r="L100" s="994"/>
      <c r="M100" s="994"/>
      <c r="N100" s="994"/>
      <c r="O100" s="994"/>
      <c r="P100" s="994"/>
      <c r="Q100" s="994"/>
      <c r="R100" s="994"/>
      <c r="S100" s="249"/>
    </row>
    <row r="101" spans="1:19" ht="324" customHeight="1" thickBot="1" x14ac:dyDescent="0.35">
      <c r="A101" s="128" t="s">
        <v>25</v>
      </c>
      <c r="B101" s="128" t="s">
        <v>1754</v>
      </c>
      <c r="C101" s="161">
        <v>9</v>
      </c>
      <c r="D101" s="136" t="s">
        <v>2156</v>
      </c>
      <c r="E101" s="947" t="s">
        <v>2157</v>
      </c>
      <c r="F101" s="1034"/>
      <c r="G101" s="1034"/>
      <c r="H101" s="1034"/>
      <c r="I101" s="1034"/>
      <c r="J101" s="1034"/>
      <c r="K101" s="1034"/>
      <c r="L101" s="199" t="s">
        <v>2071</v>
      </c>
      <c r="M101" s="128" t="s">
        <v>2072</v>
      </c>
      <c r="N101" s="219" t="s">
        <v>2158</v>
      </c>
      <c r="O101" s="264">
        <v>0</v>
      </c>
      <c r="P101" s="289" t="s">
        <v>78</v>
      </c>
      <c r="Q101" s="219" t="s">
        <v>2159</v>
      </c>
      <c r="R101" s="644" t="s">
        <v>11</v>
      </c>
      <c r="S101" s="656" t="s">
        <v>2160</v>
      </c>
    </row>
    <row r="102" spans="1:19" ht="16.2" thickBot="1" x14ac:dyDescent="0.35">
      <c r="A102" s="993"/>
      <c r="B102" s="994"/>
      <c r="C102" s="994"/>
      <c r="D102" s="994"/>
      <c r="E102" s="994"/>
      <c r="F102" s="994"/>
      <c r="G102" s="994"/>
      <c r="H102" s="994"/>
      <c r="I102" s="994"/>
      <c r="J102" s="994"/>
      <c r="K102" s="994"/>
      <c r="L102" s="994"/>
      <c r="M102" s="994"/>
      <c r="N102" s="994"/>
      <c r="O102" s="994"/>
      <c r="P102" s="994"/>
      <c r="Q102" s="994"/>
      <c r="R102" s="994"/>
      <c r="S102" s="249"/>
    </row>
    <row r="103" spans="1:19" ht="106.5" customHeight="1" thickBot="1" x14ac:dyDescent="0.35">
      <c r="A103" s="128" t="s">
        <v>25</v>
      </c>
      <c r="B103" s="128" t="s">
        <v>1754</v>
      </c>
      <c r="C103" s="161">
        <v>10</v>
      </c>
      <c r="D103" s="136" t="s">
        <v>2161</v>
      </c>
      <c r="E103" s="947" t="s">
        <v>2162</v>
      </c>
      <c r="F103" s="1034"/>
      <c r="G103" s="1034"/>
      <c r="H103" s="1034"/>
      <c r="I103" s="1034"/>
      <c r="J103" s="1034"/>
      <c r="K103" s="1034"/>
      <c r="L103" s="199" t="s">
        <v>2071</v>
      </c>
      <c r="M103" s="128" t="s">
        <v>2072</v>
      </c>
      <c r="N103" s="219" t="s">
        <v>2163</v>
      </c>
      <c r="O103" s="264">
        <v>0</v>
      </c>
      <c r="P103" s="289" t="s">
        <v>78</v>
      </c>
      <c r="Q103" s="219" t="s">
        <v>2164</v>
      </c>
      <c r="R103" s="659" t="s">
        <v>11</v>
      </c>
      <c r="S103" s="643" t="s">
        <v>2165</v>
      </c>
    </row>
    <row r="104" spans="1:19" ht="16.2" thickBot="1" x14ac:dyDescent="0.35">
      <c r="A104" s="1024"/>
      <c r="B104" s="1025"/>
      <c r="C104" s="1025"/>
      <c r="D104" s="1025"/>
      <c r="E104" s="1025"/>
      <c r="F104" s="1025"/>
      <c r="G104" s="1025"/>
      <c r="H104" s="1025"/>
      <c r="I104" s="1025"/>
      <c r="J104" s="1025"/>
      <c r="K104" s="1025"/>
      <c r="L104" s="1025"/>
      <c r="M104" s="1025"/>
      <c r="N104" s="1025"/>
      <c r="O104" s="1025"/>
      <c r="P104" s="1025"/>
      <c r="Q104" s="1025"/>
      <c r="R104" s="1025"/>
      <c r="S104" s="249"/>
    </row>
    <row r="105" spans="1:19" ht="59.25" customHeight="1" x14ac:dyDescent="0.3">
      <c r="A105" s="198"/>
      <c r="B105" s="198"/>
      <c r="C105" s="198"/>
      <c r="D105" s="198"/>
      <c r="E105" s="198"/>
      <c r="F105" s="198"/>
      <c r="G105" s="198"/>
      <c r="H105" s="198"/>
      <c r="I105" s="198"/>
      <c r="J105" s="198"/>
      <c r="K105" s="144"/>
      <c r="L105" s="144"/>
      <c r="M105" s="198"/>
      <c r="N105" s="198"/>
      <c r="O105" s="144"/>
      <c r="P105" s="144"/>
      <c r="Q105" s="198"/>
      <c r="R105" s="144"/>
      <c r="S105" s="660"/>
    </row>
    <row r="106" spans="1:19" ht="59.25" customHeight="1" x14ac:dyDescent="0.3">
      <c r="O106" s="145"/>
    </row>
    <row r="107" spans="1:19" ht="59.25" customHeight="1" x14ac:dyDescent="0.3">
      <c r="O107" s="145"/>
    </row>
    <row r="108" spans="1:19" ht="59.25" customHeight="1" x14ac:dyDescent="0.3">
      <c r="O108" s="145"/>
    </row>
    <row r="109" spans="1:19" ht="59.25" customHeight="1" x14ac:dyDescent="0.3">
      <c r="O109" s="145"/>
    </row>
    <row r="110" spans="1:19" ht="59.25" customHeight="1" thickBot="1" x14ac:dyDescent="0.35">
      <c r="O110" s="145"/>
    </row>
    <row r="111" spans="1:19" ht="59.25" customHeight="1" x14ac:dyDescent="0.3">
      <c r="A111" s="1036" t="s">
        <v>127</v>
      </c>
      <c r="B111" s="1036"/>
      <c r="C111" s="485"/>
      <c r="D111" s="1039" t="s">
        <v>2166</v>
      </c>
      <c r="E111" s="1040"/>
      <c r="F111" s="1039" t="s">
        <v>2167</v>
      </c>
      <c r="G111" s="1040"/>
      <c r="H111" s="1039" t="s">
        <v>2168</v>
      </c>
      <c r="I111" s="1040"/>
      <c r="O111" s="145"/>
    </row>
    <row r="112" spans="1:19" ht="59.25" customHeight="1" x14ac:dyDescent="0.25">
      <c r="A112" s="375" t="s">
        <v>71</v>
      </c>
      <c r="B112" s="374">
        <f>+COUNTIF($P$6:$P$103,"ABIERTA")</f>
        <v>0</v>
      </c>
      <c r="C112" s="389"/>
      <c r="D112" s="391" t="s">
        <v>71</v>
      </c>
      <c r="E112" s="662">
        <f>+COUNTIF($P$6:$P$36,"ABIERTA")</f>
        <v>0</v>
      </c>
      <c r="F112" s="391" t="s">
        <v>71</v>
      </c>
      <c r="G112" s="392">
        <f>+COUNTIF($P$41:$P$73,"ABIERTA")</f>
        <v>0</v>
      </c>
      <c r="H112" s="391" t="s">
        <v>71</v>
      </c>
      <c r="I112" s="392">
        <f>+COUNTIF($P$78:$P$103,"ABIERTA")</f>
        <v>0</v>
      </c>
      <c r="O112" s="145"/>
    </row>
    <row r="113" spans="1:19" ht="59.25" customHeight="1" x14ac:dyDescent="0.25">
      <c r="A113" s="375" t="s">
        <v>72</v>
      </c>
      <c r="B113" s="374">
        <f>+COUNTIF($P$6:$P$103,"CUMPLIDA - EFECTIVA")</f>
        <v>36</v>
      </c>
      <c r="C113" s="389"/>
      <c r="D113" s="391" t="s">
        <v>72</v>
      </c>
      <c r="E113" s="662">
        <f>+COUNTIF($P$6:$P$36,"CUMPLIDA - EFECTIVA")</f>
        <v>22</v>
      </c>
      <c r="F113" s="391" t="s">
        <v>72</v>
      </c>
      <c r="G113" s="392">
        <f>+COUNTIF($P$41:$P$73,"CUMPLIDA - EFECTIVA")</f>
        <v>14</v>
      </c>
      <c r="H113" s="391" t="s">
        <v>72</v>
      </c>
      <c r="I113" s="392">
        <f>+COUNTIF($P$78:$P$103,"CUMPLIDA - EFECTIVA")</f>
        <v>0</v>
      </c>
      <c r="O113" s="145"/>
    </row>
    <row r="114" spans="1:19" ht="59.25" customHeight="1" x14ac:dyDescent="0.25">
      <c r="A114" s="375" t="s">
        <v>128</v>
      </c>
      <c r="B114" s="374">
        <f>+COUNTIF($P$6:$P$103,"CUMPLIDA - PENDIENTE DE EFECTIVIDAD")</f>
        <v>7</v>
      </c>
      <c r="C114" s="389"/>
      <c r="D114" s="391" t="s">
        <v>128</v>
      </c>
      <c r="E114" s="662">
        <f>+COUNTIF($P$6:$P$36,"CUMPLIDA - PENDIENTE DE EFECTIVIDAD")</f>
        <v>0</v>
      </c>
      <c r="F114" s="391" t="s">
        <v>128</v>
      </c>
      <c r="G114" s="392">
        <f>+COUNTIF($P$41:$P$73,"CUMPLIDA - PENDIENTE DE EFECTIVIDAD")</f>
        <v>5</v>
      </c>
      <c r="H114" s="391" t="s">
        <v>128</v>
      </c>
      <c r="I114" s="392">
        <f>+COUNTIF($P$78:$P$103,"CUMPLIDA - PENDIENTE DE EFECTIVIDAD")</f>
        <v>2</v>
      </c>
      <c r="O114" s="145"/>
    </row>
    <row r="115" spans="1:19" ht="59.25" customHeight="1" x14ac:dyDescent="0.25">
      <c r="A115" s="375" t="s">
        <v>129</v>
      </c>
      <c r="B115" s="374">
        <f>+COUNTIF($P$6:$P$103,"CUMPLIDA - INEFECTIVA")</f>
        <v>0</v>
      </c>
      <c r="C115" s="389"/>
      <c r="D115" s="391" t="s">
        <v>129</v>
      </c>
      <c r="E115" s="662">
        <f>+COUNTIF($P$6:$P$36,"CUMPLIDA - INEFECTIVA")</f>
        <v>0</v>
      </c>
      <c r="F115" s="391" t="s">
        <v>129</v>
      </c>
      <c r="G115" s="392">
        <f>+COUNTIF($P$41:$P$73,"CUMPLIDA - INEFECTIVA")</f>
        <v>0</v>
      </c>
      <c r="H115" s="391" t="s">
        <v>129</v>
      </c>
      <c r="I115" s="392">
        <f>+COUNTIF($P$78:$P$103,"CUMPLIDA INEFECTIVA")</f>
        <v>1</v>
      </c>
      <c r="O115" s="145"/>
    </row>
    <row r="116" spans="1:19" ht="59.25" customHeight="1" x14ac:dyDescent="0.25">
      <c r="A116" s="375" t="s">
        <v>73</v>
      </c>
      <c r="B116" s="374">
        <f>+COUNTIF($P$6:$P$103,"INCUMPLIDA - VENCIDA")</f>
        <v>16</v>
      </c>
      <c r="C116" s="389"/>
      <c r="D116" s="391" t="s">
        <v>73</v>
      </c>
      <c r="E116" s="662">
        <f>+COUNTIF($P$6:$P$36,"INCUMPLIDA - VENCIDA")</f>
        <v>1</v>
      </c>
      <c r="F116" s="391" t="s">
        <v>73</v>
      </c>
      <c r="G116" s="392">
        <f>+COUNTIF($P$41:$P$73,"INCUMPLIDA - VENCIDA")</f>
        <v>5</v>
      </c>
      <c r="H116" s="391" t="s">
        <v>73</v>
      </c>
      <c r="I116" s="392">
        <f>+COUNTIF($P$78:$P$103,"INCUMPLIDA - VENCIDA")</f>
        <v>10</v>
      </c>
      <c r="O116" s="145"/>
    </row>
    <row r="117" spans="1:19" ht="59.25" customHeight="1" x14ac:dyDescent="0.25">
      <c r="A117" s="375" t="s">
        <v>78</v>
      </c>
      <c r="B117" s="374">
        <f>+COUNTIF($P$6:$P$103,"INCALIFICABLE")</f>
        <v>5</v>
      </c>
      <c r="C117" s="389"/>
      <c r="D117" s="391" t="s">
        <v>78</v>
      </c>
      <c r="E117" s="662">
        <f>+COUNTIF($P$6:$P$36,"INCALIFICABLE")</f>
        <v>0</v>
      </c>
      <c r="F117" s="391" t="s">
        <v>78</v>
      </c>
      <c r="G117" s="392">
        <v>0</v>
      </c>
      <c r="H117" s="391" t="s">
        <v>78</v>
      </c>
      <c r="I117" s="392">
        <v>0</v>
      </c>
      <c r="O117" s="145"/>
    </row>
    <row r="118" spans="1:19" ht="59.25" customHeight="1" x14ac:dyDescent="0.3">
      <c r="A118" s="393" t="s">
        <v>130</v>
      </c>
      <c r="B118" s="393">
        <f>SUM(B112:B117)</f>
        <v>64</v>
      </c>
      <c r="C118" s="389"/>
      <c r="D118" s="395" t="s">
        <v>130</v>
      </c>
      <c r="E118" s="663">
        <f>SUM(E112:E117)</f>
        <v>23</v>
      </c>
      <c r="F118" s="395" t="s">
        <v>130</v>
      </c>
      <c r="G118" s="396">
        <f>SUM(G112:G117)</f>
        <v>24</v>
      </c>
      <c r="H118" s="395" t="s">
        <v>130</v>
      </c>
      <c r="I118" s="396">
        <f>SUM(I112:I117)</f>
        <v>13</v>
      </c>
    </row>
    <row r="119" spans="1:19" ht="59.25" customHeight="1" x14ac:dyDescent="0.25">
      <c r="A119" s="389"/>
      <c r="B119" s="389"/>
      <c r="C119" s="389"/>
      <c r="D119" s="397"/>
      <c r="E119" s="398"/>
      <c r="F119" s="397"/>
      <c r="G119" s="399"/>
      <c r="H119" s="400"/>
      <c r="I119" s="399"/>
    </row>
    <row r="120" spans="1:19" ht="59.25" customHeight="1" x14ac:dyDescent="0.3">
      <c r="A120" s="1036" t="s">
        <v>131</v>
      </c>
      <c r="B120" s="1036"/>
      <c r="C120" s="485"/>
      <c r="D120" s="1037" t="s">
        <v>132</v>
      </c>
      <c r="E120" s="1038"/>
      <c r="F120" s="1037" t="s">
        <v>132</v>
      </c>
      <c r="G120" s="1038"/>
      <c r="H120" s="1037" t="s">
        <v>132</v>
      </c>
      <c r="I120" s="1038"/>
    </row>
    <row r="121" spans="1:19" ht="59.25" customHeight="1" x14ac:dyDescent="0.3">
      <c r="A121" s="374" t="s">
        <v>145</v>
      </c>
      <c r="B121" s="374">
        <f>+COUNTIF($R$6:$R$103,"ABIERTO")</f>
        <v>16</v>
      </c>
      <c r="C121" s="485"/>
      <c r="D121" s="391" t="s">
        <v>11</v>
      </c>
      <c r="E121" s="662">
        <f>+COUNTIF($R$6:$R$36,"ABIERTO")</f>
        <v>1</v>
      </c>
      <c r="F121" s="391" t="s">
        <v>11</v>
      </c>
      <c r="G121" s="662">
        <f>+COUNTIF($R$41:$R$73,"ABIERTO")</f>
        <v>5</v>
      </c>
      <c r="H121" s="391" t="s">
        <v>11</v>
      </c>
      <c r="I121" s="662">
        <f>+COUNTIF($R$78:$R$103,"ABIERTO")</f>
        <v>10</v>
      </c>
    </row>
    <row r="122" spans="1:19" s="145" customFormat="1" ht="59.25" customHeight="1" x14ac:dyDescent="0.3">
      <c r="A122" s="374" t="s">
        <v>146</v>
      </c>
      <c r="B122" s="374">
        <f>+COUNTIF($R$6:$R$103,"CERRADO")</f>
        <v>12</v>
      </c>
      <c r="C122" s="485"/>
      <c r="D122" s="391" t="s">
        <v>10</v>
      </c>
      <c r="E122" s="662">
        <f>+COUNTIF($R$6:$R36,"CERRADO")</f>
        <v>8</v>
      </c>
      <c r="F122" s="391" t="s">
        <v>10</v>
      </c>
      <c r="G122" s="662">
        <f>+COUNTIF($R$41:$R73,"CERRADO")</f>
        <v>4</v>
      </c>
      <c r="H122" s="391" t="s">
        <v>10</v>
      </c>
      <c r="I122" s="662">
        <f>+COUNTIF($R$78:$R$103,"CERRADO")</f>
        <v>0</v>
      </c>
      <c r="J122" s="251"/>
      <c r="M122" s="251"/>
      <c r="N122" s="251"/>
      <c r="O122" s="251"/>
      <c r="Q122" s="251"/>
      <c r="S122" s="661"/>
    </row>
    <row r="123" spans="1:19" s="145" customFormat="1" ht="59.25" customHeight="1" x14ac:dyDescent="0.3">
      <c r="A123" s="374"/>
      <c r="B123" s="374"/>
      <c r="C123" s="485"/>
      <c r="D123" s="664" t="s">
        <v>2169</v>
      </c>
      <c r="E123" s="665">
        <v>0</v>
      </c>
      <c r="F123" s="664" t="s">
        <v>2169</v>
      </c>
      <c r="G123" s="665">
        <v>1</v>
      </c>
      <c r="H123" s="664" t="s">
        <v>2169</v>
      </c>
      <c r="I123" s="665">
        <f>+COUNTIF($P$78:$P$103,"INCALIFICABLE")</f>
        <v>4</v>
      </c>
      <c r="J123" s="251"/>
      <c r="M123" s="251"/>
      <c r="N123" s="251"/>
      <c r="O123" s="251"/>
      <c r="Q123" s="251"/>
      <c r="S123" s="661"/>
    </row>
    <row r="124" spans="1:19" s="145" customFormat="1" ht="59.25" customHeight="1" thickBot="1" x14ac:dyDescent="0.35">
      <c r="A124" s="393" t="s">
        <v>130</v>
      </c>
      <c r="B124" s="393">
        <f>SUM(B121:B122)</f>
        <v>28</v>
      </c>
      <c r="C124" s="485"/>
      <c r="D124" s="402" t="s">
        <v>130</v>
      </c>
      <c r="E124" s="666">
        <f>SUM(E121:E122)</f>
        <v>9</v>
      </c>
      <c r="F124" s="402" t="s">
        <v>130</v>
      </c>
      <c r="G124" s="666">
        <f>SUM(G121:G122)</f>
        <v>9</v>
      </c>
      <c r="H124" s="402" t="s">
        <v>130</v>
      </c>
      <c r="I124" s="666">
        <f>SUM(I121:I122)</f>
        <v>10</v>
      </c>
      <c r="J124" s="251"/>
      <c r="M124" s="251"/>
      <c r="N124" s="251"/>
      <c r="O124" s="251"/>
      <c r="Q124" s="251"/>
      <c r="S124" s="661"/>
    </row>
    <row r="126" spans="1:19" s="145" customFormat="1" ht="59.25" customHeight="1" x14ac:dyDescent="0.3">
      <c r="A126" s="251" t="s">
        <v>2170</v>
      </c>
      <c r="B126" s="251"/>
      <c r="C126" s="251"/>
      <c r="D126" s="251"/>
      <c r="E126" s="251"/>
      <c r="F126" s="251"/>
      <c r="G126" s="251"/>
      <c r="H126" s="251"/>
      <c r="I126" s="251"/>
      <c r="J126" s="251"/>
      <c r="M126" s="251"/>
      <c r="N126" s="251"/>
      <c r="O126" s="251"/>
      <c r="Q126" s="251"/>
      <c r="S126" s="661"/>
    </row>
  </sheetData>
  <mergeCells count="192">
    <mergeCell ref="A120:B120"/>
    <mergeCell ref="D120:E120"/>
    <mergeCell ref="F120:G120"/>
    <mergeCell ref="H120:I120"/>
    <mergeCell ref="A102:R102"/>
    <mergeCell ref="E103:K103"/>
    <mergeCell ref="A104:R104"/>
    <mergeCell ref="A111:B111"/>
    <mergeCell ref="D111:E111"/>
    <mergeCell ref="F111:G111"/>
    <mergeCell ref="H111:I111"/>
    <mergeCell ref="A96:R96"/>
    <mergeCell ref="E97:K97"/>
    <mergeCell ref="A98:R98"/>
    <mergeCell ref="E99:K99"/>
    <mergeCell ref="A100:R100"/>
    <mergeCell ref="E101:K101"/>
    <mergeCell ref="A93:R93"/>
    <mergeCell ref="A94:A95"/>
    <mergeCell ref="B94:B95"/>
    <mergeCell ref="C94:C95"/>
    <mergeCell ref="D94:D95"/>
    <mergeCell ref="Q94:Q95"/>
    <mergeCell ref="R94:R95"/>
    <mergeCell ref="A84:R84"/>
    <mergeCell ref="A86:R86"/>
    <mergeCell ref="A88:R88"/>
    <mergeCell ref="A89:A92"/>
    <mergeCell ref="B89:B92"/>
    <mergeCell ref="C89:C92"/>
    <mergeCell ref="D89:D92"/>
    <mergeCell ref="R89:R92"/>
    <mergeCell ref="Q91:Q92"/>
    <mergeCell ref="A81:R81"/>
    <mergeCell ref="A82:A83"/>
    <mergeCell ref="B82:B83"/>
    <mergeCell ref="C82:C83"/>
    <mergeCell ref="D82:D83"/>
    <mergeCell ref="R82:R83"/>
    <mergeCell ref="H76:H77"/>
    <mergeCell ref="I76:I77"/>
    <mergeCell ref="J76:J77"/>
    <mergeCell ref="K76:K77"/>
    <mergeCell ref="L76:R76"/>
    <mergeCell ref="A78:A80"/>
    <mergeCell ref="B78:B80"/>
    <mergeCell ref="C78:C80"/>
    <mergeCell ref="D78:D80"/>
    <mergeCell ref="R78:R80"/>
    <mergeCell ref="A72:R72"/>
    <mergeCell ref="A74:R74"/>
    <mergeCell ref="A75:R75"/>
    <mergeCell ref="A76:A77"/>
    <mergeCell ref="B76:B77"/>
    <mergeCell ref="C76:C77"/>
    <mergeCell ref="D76:D77"/>
    <mergeCell ref="E76:E77"/>
    <mergeCell ref="F76:F77"/>
    <mergeCell ref="G76:G77"/>
    <mergeCell ref="A67:R67"/>
    <mergeCell ref="E68:K68"/>
    <mergeCell ref="A69:R69"/>
    <mergeCell ref="A70:A71"/>
    <mergeCell ref="B70:B71"/>
    <mergeCell ref="C70:C71"/>
    <mergeCell ref="D70:D71"/>
    <mergeCell ref="R70:R71"/>
    <mergeCell ref="A62:R62"/>
    <mergeCell ref="A63:A66"/>
    <mergeCell ref="B63:B66"/>
    <mergeCell ref="C63:C66"/>
    <mergeCell ref="D63:D66"/>
    <mergeCell ref="R63:R66"/>
    <mergeCell ref="A58:R58"/>
    <mergeCell ref="A59:A61"/>
    <mergeCell ref="B59:B61"/>
    <mergeCell ref="C59:C61"/>
    <mergeCell ref="D59:D61"/>
    <mergeCell ref="R59:R61"/>
    <mergeCell ref="A54:R54"/>
    <mergeCell ref="A55:A57"/>
    <mergeCell ref="B55:B57"/>
    <mergeCell ref="C55:C57"/>
    <mergeCell ref="D55:D57"/>
    <mergeCell ref="R55:R57"/>
    <mergeCell ref="A41:A45"/>
    <mergeCell ref="B41:B45"/>
    <mergeCell ref="C41:C45"/>
    <mergeCell ref="D41:D45"/>
    <mergeCell ref="E41:E42"/>
    <mergeCell ref="A50:R50"/>
    <mergeCell ref="A51:A53"/>
    <mergeCell ref="B51:B53"/>
    <mergeCell ref="C51:C53"/>
    <mergeCell ref="D51:D53"/>
    <mergeCell ref="R51:R53"/>
    <mergeCell ref="R41:R45"/>
    <mergeCell ref="Q43:Q45"/>
    <mergeCell ref="A46:R46"/>
    <mergeCell ref="A47:A49"/>
    <mergeCell ref="B47:B49"/>
    <mergeCell ref="C47:C49"/>
    <mergeCell ref="D47:D49"/>
    <mergeCell ref="R47:R49"/>
    <mergeCell ref="A35:R35"/>
    <mergeCell ref="A37:R37"/>
    <mergeCell ref="A38:R38"/>
    <mergeCell ref="A39:A40"/>
    <mergeCell ref="B39:B40"/>
    <mergeCell ref="C39:C40"/>
    <mergeCell ref="D39:D40"/>
    <mergeCell ref="E39:E40"/>
    <mergeCell ref="F39:F40"/>
    <mergeCell ref="G39:G40"/>
    <mergeCell ref="H39:H40"/>
    <mergeCell ref="I39:I40"/>
    <mergeCell ref="J39:J40"/>
    <mergeCell ref="K39:K40"/>
    <mergeCell ref="L39:R39"/>
    <mergeCell ref="A32:R32"/>
    <mergeCell ref="A33:A34"/>
    <mergeCell ref="B33:B34"/>
    <mergeCell ref="C33:C34"/>
    <mergeCell ref="D33:D34"/>
    <mergeCell ref="R33:R34"/>
    <mergeCell ref="A28:R28"/>
    <mergeCell ref="A29:A31"/>
    <mergeCell ref="B29:B31"/>
    <mergeCell ref="C29:C31"/>
    <mergeCell ref="D29:D31"/>
    <mergeCell ref="R29:R31"/>
    <mergeCell ref="A24:R24"/>
    <mergeCell ref="A25:A27"/>
    <mergeCell ref="B25:B27"/>
    <mergeCell ref="C25:C27"/>
    <mergeCell ref="D25:D27"/>
    <mergeCell ref="Q25:Q27"/>
    <mergeCell ref="R25:R27"/>
    <mergeCell ref="A19:R19"/>
    <mergeCell ref="A20:A23"/>
    <mergeCell ref="B20:B23"/>
    <mergeCell ref="C20:C23"/>
    <mergeCell ref="D20:D23"/>
    <mergeCell ref="R20:R23"/>
    <mergeCell ref="A16:R16"/>
    <mergeCell ref="A17:A18"/>
    <mergeCell ref="B17:B18"/>
    <mergeCell ref="C17:C18"/>
    <mergeCell ref="D17:D18"/>
    <mergeCell ref="R17:R18"/>
    <mergeCell ref="A13:R13"/>
    <mergeCell ref="A14:A15"/>
    <mergeCell ref="B14:B15"/>
    <mergeCell ref="C14:C15"/>
    <mergeCell ref="D14:D15"/>
    <mergeCell ref="R14:R15"/>
    <mergeCell ref="A8:R8"/>
    <mergeCell ref="A9:A12"/>
    <mergeCell ref="B9:B12"/>
    <mergeCell ref="C9:C12"/>
    <mergeCell ref="D9:D12"/>
    <mergeCell ref="E9:E10"/>
    <mergeCell ref="R9:R12"/>
    <mergeCell ref="E11:E12"/>
    <mergeCell ref="A5:R5"/>
    <mergeCell ref="A6:A7"/>
    <mergeCell ref="B6:B7"/>
    <mergeCell ref="C6:C7"/>
    <mergeCell ref="D6:D7"/>
    <mergeCell ref="Q6:Q7"/>
    <mergeCell ref="R6:R7"/>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dataValidations count="3">
    <dataValidation type="list" allowBlank="1" showInputMessage="1" showErrorMessage="1" sqref="H20:H23 H41:H45 H85 H78:H80 H87 H89:H92 H94:H95 H36 H70:H71 H59:H61 H63:H66 H55:H57 H51:H53 H47:H49 H6:H7 H9:H12 H14:H15 H17:H18 H82:H83 H25:H27 H29:H31 H33:H34 H125:H1048576 H105:H110 H73" xr:uid="{00000000-0002-0000-0200-000000000000}">
      <formula1>#REF!</formula1>
    </dataValidation>
    <dataValidation type="list" allowBlank="1" showInputMessage="1" showErrorMessage="1" sqref="R24:R1048576 R1:R9 R13:R20" xr:uid="{00000000-0002-0000-0200-000001000000}">
      <formula1>$D$121:$D$122</formula1>
    </dataValidation>
    <dataValidation type="list" allowBlank="1" showInputMessage="1" showErrorMessage="1" sqref="P1:P1048576" xr:uid="{00000000-0002-0000-0200-000002000000}">
      <formula1>$A$112:$A$117</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F7BB4EC-7726-4A62-806E-6A6CB4D148F8}">
            <xm:f>NOT(ISERROR(SEARCH($A$117,P1)))</xm:f>
            <xm:f>$A$117</xm:f>
            <x14:dxf>
              <fill>
                <patternFill>
                  <bgColor rgb="FFFF0000"/>
                </patternFill>
              </fill>
            </x14:dxf>
          </x14:cfRule>
          <x14:cfRule type="containsText" priority="2" operator="containsText" id="{CB3A84EA-994F-4D54-BAC6-86D04DEA1AE5}">
            <xm:f>NOT(ISERROR(SEARCH($A$116,P1)))</xm:f>
            <xm:f>$A$116</xm:f>
            <x14:dxf>
              <fill>
                <patternFill>
                  <bgColor rgb="FFFF0000"/>
                </patternFill>
              </fill>
            </x14:dxf>
          </x14:cfRule>
          <x14:cfRule type="containsText" priority="3" operator="containsText" id="{FEB44A51-C148-4904-AD50-9827A3614397}">
            <xm:f>NOT(ISERROR(SEARCH($A$115,P1)))</xm:f>
            <xm:f>$A$115</xm:f>
            <x14:dxf>
              <fill>
                <patternFill>
                  <bgColor rgb="FFFFC000"/>
                </patternFill>
              </fill>
            </x14:dxf>
          </x14:cfRule>
          <x14:cfRule type="containsText" priority="4" operator="containsText" id="{08EE1DFC-3FA3-440A-A5A3-21FFACC15847}">
            <xm:f>NOT(ISERROR(SEARCH($A$114,P1)))</xm:f>
            <xm:f>$A$114</xm:f>
            <x14:dxf>
              <fill>
                <patternFill>
                  <bgColor theme="8" tint="0.59996337778862885"/>
                </patternFill>
              </fill>
            </x14:dxf>
          </x14:cfRule>
          <x14:cfRule type="containsText" priority="5" operator="containsText" id="{9B12A22D-498F-4C9B-9BF9-97DFB5901530}">
            <xm:f>NOT(ISERROR(SEARCH($A$113,P1)))</xm:f>
            <xm:f>$A$113</xm:f>
            <x14:dxf>
              <fill>
                <patternFill>
                  <bgColor theme="9" tint="0.39994506668294322"/>
                </patternFill>
              </fill>
            </x14:dxf>
          </x14:cfRule>
          <x14:cfRule type="containsText" priority="6" operator="containsText" id="{3A645428-240D-4B46-A236-442DFA3B3C25}">
            <xm:f>NOT(ISERROR(SEARCH($A$112,P1)))</xm:f>
            <xm:f>$A$112</xm:f>
            <x14:dxf>
              <fill>
                <patternFill>
                  <bgColor theme="0"/>
                </patternFill>
              </fill>
            </x14:dxf>
          </x14:cfRule>
          <xm:sqref>P1:P1048576</xm:sqref>
        </x14:conditionalFormatting>
        <x14:conditionalFormatting xmlns:xm="http://schemas.microsoft.com/office/excel/2006/main">
          <x14:cfRule type="containsText" priority="7" operator="containsText" id="{248ACBB6-556A-453A-ADE5-B74FFBB06D6D}">
            <xm:f>NOT(ISERROR(SEARCH($D$122,R1)))</xm:f>
            <xm:f>$D$122</xm:f>
            <x14:dxf>
              <fill>
                <patternFill>
                  <bgColor theme="9" tint="0.39994506668294322"/>
                </patternFill>
              </fill>
            </x14:dxf>
          </x14:cfRule>
          <x14:cfRule type="containsText" priority="8" operator="containsText" id="{107C5D75-72DB-494C-98A2-0531F59C2AAE}">
            <xm:f>NOT(ISERROR(SEARCH($D$121,R1)))</xm:f>
            <xm:f>$D$121</xm:f>
            <x14:dxf>
              <fill>
                <patternFill>
                  <bgColor theme="0"/>
                </patternFill>
              </fill>
            </x14:dxf>
          </x14:cfRule>
          <xm:sqref>R1:R9 R13:R20 R24:R1048576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XFD94"/>
  <sheetViews>
    <sheetView zoomScale="80" zoomScaleNormal="80" workbookViewId="0">
      <selection activeCell="E139" sqref="E139"/>
    </sheetView>
  </sheetViews>
  <sheetFormatPr baseColWidth="10" defaultColWidth="13.109375" defaultRowHeight="14.4" outlineLevelRow="1" x14ac:dyDescent="0.3"/>
  <cols>
    <col min="1" max="1" width="19.44140625" customWidth="1"/>
    <col min="2" max="2" width="35.5546875" customWidth="1"/>
    <col min="3" max="3" width="20" style="190" customWidth="1"/>
    <col min="4" max="4" width="47.44140625" customWidth="1"/>
    <col min="5" max="5" width="42.88671875" customWidth="1"/>
    <col min="6" max="6" width="44.5546875" customWidth="1"/>
    <col min="7" max="7" width="31.44140625" style="601" customWidth="1"/>
    <col min="8" max="8" width="42.109375" customWidth="1"/>
    <col min="9" max="9" width="25.6640625" customWidth="1"/>
    <col min="10" max="10" width="18.109375" customWidth="1"/>
    <col min="11" max="11" width="19.33203125" customWidth="1"/>
    <col min="12" max="12" width="22" customWidth="1"/>
    <col min="13" max="13" width="20.6640625" customWidth="1"/>
    <col min="14" max="14" width="118.5546875" customWidth="1"/>
    <col min="15" max="15" width="19.33203125" customWidth="1"/>
    <col min="16" max="16" width="25.6640625" style="525" customWidth="1"/>
    <col min="17" max="17" width="109.44140625" customWidth="1"/>
    <col min="18" max="18" width="18.88671875" bestFit="1" customWidth="1"/>
    <col min="19" max="19" width="176.5546875" bestFit="1" customWidth="1"/>
  </cols>
  <sheetData>
    <row r="1" spans="1:22 16384:16384" s="119" customFormat="1" ht="68.25" customHeight="1" x14ac:dyDescent="0.3">
      <c r="A1" s="903"/>
      <c r="B1" s="903"/>
      <c r="C1" s="903"/>
      <c r="D1" s="903"/>
      <c r="E1" s="904" t="s">
        <v>79</v>
      </c>
      <c r="F1" s="905"/>
      <c r="G1" s="905"/>
      <c r="H1" s="905"/>
      <c r="I1" s="905"/>
      <c r="J1" s="905"/>
      <c r="K1" s="905"/>
      <c r="L1" s="905"/>
      <c r="M1" s="905"/>
      <c r="N1" s="905"/>
      <c r="O1" s="906"/>
      <c r="P1" s="907"/>
      <c r="Q1" s="908"/>
      <c r="R1" s="909"/>
      <c r="XFD1" s="119" t="s">
        <v>71</v>
      </c>
    </row>
    <row r="2" spans="1:22 16384:16384" s="119" customFormat="1" ht="27.75" customHeight="1" x14ac:dyDescent="0.3">
      <c r="A2" s="910" t="s">
        <v>120</v>
      </c>
      <c r="B2" s="911"/>
      <c r="C2" s="912" t="s">
        <v>121</v>
      </c>
      <c r="D2" s="913"/>
      <c r="E2" s="910" t="s">
        <v>122</v>
      </c>
      <c r="F2" s="914"/>
      <c r="G2" s="914"/>
      <c r="H2" s="914"/>
      <c r="I2" s="911"/>
      <c r="J2" s="915">
        <v>6</v>
      </c>
      <c r="K2" s="915"/>
      <c r="L2" s="915"/>
      <c r="M2" s="915"/>
      <c r="N2" s="910" t="s">
        <v>123</v>
      </c>
      <c r="O2" s="911"/>
      <c r="P2" s="916" t="s">
        <v>124</v>
      </c>
      <c r="Q2" s="917"/>
      <c r="R2" s="918"/>
      <c r="XFD2" t="s">
        <v>1465</v>
      </c>
    </row>
    <row r="3" spans="1:22 16384:16384" s="122" customFormat="1" ht="59.25" customHeight="1" x14ac:dyDescent="0.3">
      <c r="A3" s="919" t="s">
        <v>83</v>
      </c>
      <c r="B3" s="919" t="s">
        <v>84</v>
      </c>
      <c r="C3" s="919" t="s">
        <v>85</v>
      </c>
      <c r="D3" s="919" t="s">
        <v>86</v>
      </c>
      <c r="E3" s="919" t="s">
        <v>87</v>
      </c>
      <c r="F3" s="919" t="s">
        <v>88</v>
      </c>
      <c r="G3" s="1041" t="s">
        <v>89</v>
      </c>
      <c r="H3" s="919" t="s">
        <v>90</v>
      </c>
      <c r="I3" s="919" t="s">
        <v>91</v>
      </c>
      <c r="J3" s="919" t="s">
        <v>92</v>
      </c>
      <c r="K3" s="919" t="s">
        <v>93</v>
      </c>
      <c r="L3" s="920" t="s">
        <v>94</v>
      </c>
      <c r="M3" s="920"/>
      <c r="N3" s="920"/>
      <c r="O3" s="920"/>
      <c r="P3" s="920"/>
      <c r="Q3" s="920"/>
      <c r="R3" s="920"/>
      <c r="U3" s="119"/>
      <c r="XFD3" t="s">
        <v>1466</v>
      </c>
    </row>
    <row r="4" spans="1:22 16384:16384" s="122" customFormat="1" ht="93.9" customHeight="1" thickBot="1" x14ac:dyDescent="0.35">
      <c r="A4" s="919"/>
      <c r="B4" s="919"/>
      <c r="C4" s="919"/>
      <c r="D4" s="919"/>
      <c r="E4" s="919"/>
      <c r="F4" s="919"/>
      <c r="G4" s="1041"/>
      <c r="H4" s="919"/>
      <c r="I4" s="919"/>
      <c r="J4" s="919"/>
      <c r="K4" s="919"/>
      <c r="L4" s="107" t="s">
        <v>95</v>
      </c>
      <c r="M4" s="107" t="s">
        <v>96</v>
      </c>
      <c r="N4" s="107" t="s">
        <v>97</v>
      </c>
      <c r="O4" s="107" t="s">
        <v>98</v>
      </c>
      <c r="P4" s="107" t="s">
        <v>99</v>
      </c>
      <c r="Q4" s="107" t="s">
        <v>100</v>
      </c>
      <c r="R4" s="108" t="s">
        <v>101</v>
      </c>
      <c r="XFD4" t="s">
        <v>75</v>
      </c>
    </row>
    <row r="5" spans="1:22 16384:16384" s="122" customFormat="1" ht="37.5" customHeight="1" thickBot="1" x14ac:dyDescent="0.35">
      <c r="A5" s="928" t="s">
        <v>1467</v>
      </c>
      <c r="B5" s="929"/>
      <c r="C5" s="929"/>
      <c r="D5" s="929"/>
      <c r="E5" s="929"/>
      <c r="F5" s="929"/>
      <c r="G5" s="929"/>
      <c r="H5" s="929"/>
      <c r="I5" s="929"/>
      <c r="J5" s="929"/>
      <c r="K5" s="929"/>
      <c r="L5" s="929"/>
      <c r="M5" s="929"/>
      <c r="N5" s="929"/>
      <c r="O5" s="929"/>
      <c r="P5" s="929"/>
      <c r="Q5" s="929"/>
      <c r="R5" s="930"/>
      <c r="XFD5" t="s">
        <v>77</v>
      </c>
    </row>
    <row r="6" spans="1:22 16384:16384" s="310" customFormat="1" ht="30.9" customHeight="1" outlineLevel="1" x14ac:dyDescent="0.3">
      <c r="A6" s="1016" t="s">
        <v>27</v>
      </c>
      <c r="B6" s="1042" t="s">
        <v>1468</v>
      </c>
      <c r="C6" s="1016">
        <v>1</v>
      </c>
      <c r="D6" s="1045" t="s">
        <v>1469</v>
      </c>
      <c r="E6" s="1047" t="s">
        <v>1470</v>
      </c>
      <c r="F6" s="1047" t="s">
        <v>1471</v>
      </c>
      <c r="G6" s="1047" t="s">
        <v>1472</v>
      </c>
      <c r="H6" s="1047" t="s">
        <v>126</v>
      </c>
      <c r="I6" s="1048" t="s">
        <v>1473</v>
      </c>
      <c r="J6" s="1063">
        <v>45474</v>
      </c>
      <c r="K6" s="1063">
        <v>45839</v>
      </c>
      <c r="L6" s="1065">
        <v>45641</v>
      </c>
      <c r="M6" s="1045" t="s">
        <v>109</v>
      </c>
      <c r="N6" s="1002" t="s">
        <v>1474</v>
      </c>
      <c r="O6" s="1067">
        <v>0</v>
      </c>
      <c r="P6" s="1056" t="s">
        <v>73</v>
      </c>
      <c r="Q6" s="1045"/>
      <c r="R6" s="935" t="s">
        <v>11</v>
      </c>
      <c r="S6" s="198"/>
      <c r="T6" s="198"/>
      <c r="U6" s="198"/>
      <c r="V6" s="148"/>
      <c r="XFD6" s="9" t="s">
        <v>78</v>
      </c>
    </row>
    <row r="7" spans="1:22 16384:16384" s="310" customFormat="1" ht="228.6" customHeight="1" outlineLevel="1" x14ac:dyDescent="0.3">
      <c r="A7" s="1017"/>
      <c r="B7" s="1043"/>
      <c r="C7" s="1017"/>
      <c r="D7" s="925"/>
      <c r="E7" s="1022"/>
      <c r="F7" s="1022"/>
      <c r="G7" s="1022"/>
      <c r="H7" s="1022"/>
      <c r="I7" s="1020"/>
      <c r="J7" s="1064"/>
      <c r="K7" s="1064"/>
      <c r="L7" s="1066"/>
      <c r="M7" s="941"/>
      <c r="N7" s="942"/>
      <c r="O7" s="1068"/>
      <c r="P7" s="1057"/>
      <c r="Q7" s="925"/>
      <c r="R7" s="927"/>
      <c r="S7" s="198"/>
      <c r="T7" s="198"/>
      <c r="U7" s="198"/>
      <c r="V7" s="148"/>
      <c r="XFD7" s="9" t="s">
        <v>11</v>
      </c>
    </row>
    <row r="8" spans="1:22 16384:16384" s="310" customFormat="1" ht="215.4" customHeight="1" outlineLevel="1" thickBot="1" x14ac:dyDescent="0.35">
      <c r="A8" s="1018"/>
      <c r="B8" s="1044"/>
      <c r="C8" s="1018"/>
      <c r="D8" s="1046"/>
      <c r="E8" s="547" t="s">
        <v>1475</v>
      </c>
      <c r="F8" s="548" t="s">
        <v>1476</v>
      </c>
      <c r="G8" s="549" t="s">
        <v>1477</v>
      </c>
      <c r="H8" s="549" t="s">
        <v>126</v>
      </c>
      <c r="I8" s="550" t="s">
        <v>1478</v>
      </c>
      <c r="J8" s="253">
        <v>45595</v>
      </c>
      <c r="K8" s="253">
        <v>45746</v>
      </c>
      <c r="L8" s="551"/>
      <c r="M8" s="128"/>
      <c r="N8" s="552"/>
      <c r="O8" s="553">
        <v>0</v>
      </c>
      <c r="P8" s="554" t="s">
        <v>73</v>
      </c>
      <c r="Q8" s="1046"/>
      <c r="R8" s="927"/>
      <c r="S8" s="198"/>
      <c r="T8" s="198"/>
      <c r="U8" s="198"/>
      <c r="V8" s="148"/>
      <c r="XFD8" s="9" t="s">
        <v>10</v>
      </c>
    </row>
    <row r="9" spans="1:22 16384:16384" s="155" customFormat="1" ht="13.5" customHeight="1" thickBot="1" x14ac:dyDescent="0.35">
      <c r="A9" s="1058"/>
      <c r="B9" s="1052"/>
      <c r="C9" s="1052"/>
      <c r="D9" s="1052"/>
      <c r="E9" s="1052"/>
      <c r="F9" s="1052"/>
      <c r="G9" s="1052"/>
      <c r="H9" s="1052"/>
      <c r="I9" s="1052"/>
      <c r="J9" s="1052"/>
      <c r="K9" s="1052"/>
      <c r="L9" s="1053"/>
      <c r="M9" s="1053"/>
      <c r="N9" s="1053"/>
      <c r="O9" s="1053"/>
      <c r="P9" s="1052"/>
      <c r="Q9" s="1053"/>
      <c r="R9" s="1054"/>
      <c r="S9" s="134"/>
      <c r="T9" s="134"/>
      <c r="U9" s="134"/>
    </row>
    <row r="10" spans="1:22 16384:16384" s="148" customFormat="1" ht="189.9" customHeight="1" outlineLevel="1" x14ac:dyDescent="0.3">
      <c r="A10" s="1059" t="s">
        <v>27</v>
      </c>
      <c r="B10" s="1061" t="s">
        <v>1468</v>
      </c>
      <c r="C10" s="1059">
        <v>2</v>
      </c>
      <c r="D10" s="932" t="s">
        <v>1479</v>
      </c>
      <c r="E10" s="260" t="s">
        <v>1480</v>
      </c>
      <c r="F10" s="260" t="s">
        <v>1481</v>
      </c>
      <c r="G10" s="260" t="s">
        <v>1482</v>
      </c>
      <c r="H10" s="549" t="s">
        <v>126</v>
      </c>
      <c r="I10" s="524" t="s">
        <v>1483</v>
      </c>
      <c r="J10" s="555">
        <v>45444</v>
      </c>
      <c r="K10" s="555">
        <v>45657</v>
      </c>
      <c r="L10" s="551">
        <v>45641</v>
      </c>
      <c r="M10" s="128" t="s">
        <v>109</v>
      </c>
      <c r="N10" s="219" t="s">
        <v>1484</v>
      </c>
      <c r="O10" s="556">
        <v>0</v>
      </c>
      <c r="P10" s="519" t="s">
        <v>73</v>
      </c>
      <c r="Q10" s="939" t="s">
        <v>1485</v>
      </c>
      <c r="R10" s="935" t="s">
        <v>11</v>
      </c>
      <c r="S10" s="198"/>
    </row>
    <row r="11" spans="1:22 16384:16384" s="148" customFormat="1" ht="189.6" customHeight="1" outlineLevel="1" thickBot="1" x14ac:dyDescent="0.35">
      <c r="A11" s="1060"/>
      <c r="B11" s="1062"/>
      <c r="C11" s="1060"/>
      <c r="D11" s="941"/>
      <c r="E11" s="260" t="s">
        <v>1486</v>
      </c>
      <c r="F11" s="260" t="s">
        <v>1487</v>
      </c>
      <c r="G11" s="260" t="s">
        <v>1488</v>
      </c>
      <c r="H11" s="549" t="s">
        <v>126</v>
      </c>
      <c r="I11" s="557" t="s">
        <v>1489</v>
      </c>
      <c r="J11" s="555">
        <v>45292</v>
      </c>
      <c r="K11" s="555">
        <v>45657</v>
      </c>
      <c r="L11" s="551">
        <v>45641</v>
      </c>
      <c r="M11" s="128" t="s">
        <v>109</v>
      </c>
      <c r="N11" s="219" t="s">
        <v>1484</v>
      </c>
      <c r="O11" s="556">
        <v>0</v>
      </c>
      <c r="P11" s="519" t="s">
        <v>73</v>
      </c>
      <c r="Q11" s="942"/>
      <c r="R11" s="927"/>
      <c r="S11" s="198"/>
    </row>
    <row r="12" spans="1:22 16384:16384" s="155" customFormat="1" ht="15.6" thickBot="1" x14ac:dyDescent="0.35">
      <c r="A12" s="1049"/>
      <c r="B12" s="1050"/>
      <c r="C12" s="1050"/>
      <c r="D12" s="1050"/>
      <c r="E12" s="1051"/>
      <c r="F12" s="1051"/>
      <c r="G12" s="1051"/>
      <c r="H12" s="1051"/>
      <c r="I12" s="1051"/>
      <c r="J12" s="1051"/>
      <c r="K12" s="1051"/>
      <c r="L12" s="1052"/>
      <c r="M12" s="1052"/>
      <c r="N12" s="1053"/>
      <c r="O12" s="1052"/>
      <c r="P12" s="1051"/>
      <c r="Q12" s="1053"/>
      <c r="R12" s="1054"/>
      <c r="S12" s="134"/>
      <c r="T12" s="134"/>
      <c r="U12" s="134"/>
    </row>
    <row r="13" spans="1:22 16384:16384" s="148" customFormat="1" ht="131.1" customHeight="1" outlineLevel="1" x14ac:dyDescent="0.3">
      <c r="A13" s="1016" t="s">
        <v>27</v>
      </c>
      <c r="B13" s="1042" t="s">
        <v>1468</v>
      </c>
      <c r="C13" s="1016">
        <v>3</v>
      </c>
      <c r="D13" s="1048" t="s">
        <v>1490</v>
      </c>
      <c r="E13" s="558" t="s">
        <v>1491</v>
      </c>
      <c r="F13" s="558" t="s">
        <v>1492</v>
      </c>
      <c r="G13" s="559" t="s">
        <v>1493</v>
      </c>
      <c r="H13" s="260" t="s">
        <v>126</v>
      </c>
      <c r="I13" s="560" t="s">
        <v>1494</v>
      </c>
      <c r="J13" s="555">
        <v>45474</v>
      </c>
      <c r="K13" s="555">
        <v>45838</v>
      </c>
      <c r="L13" s="551"/>
      <c r="M13" s="128"/>
      <c r="N13" s="219"/>
      <c r="O13" s="561">
        <v>0</v>
      </c>
      <c r="P13" s="519" t="s">
        <v>73</v>
      </c>
      <c r="Q13" s="939"/>
      <c r="R13" s="935" t="s">
        <v>11</v>
      </c>
      <c r="S13" s="198"/>
      <c r="T13" s="198"/>
      <c r="U13" s="198"/>
    </row>
    <row r="14" spans="1:22 16384:16384" s="148" customFormat="1" ht="305.39999999999998" customHeight="1" outlineLevel="1" thickBot="1" x14ac:dyDescent="0.35">
      <c r="A14" s="1018"/>
      <c r="B14" s="1044"/>
      <c r="C14" s="1018"/>
      <c r="D14" s="1055"/>
      <c r="E14" s="260" t="s">
        <v>1495</v>
      </c>
      <c r="F14" s="559" t="s">
        <v>1496</v>
      </c>
      <c r="G14" s="559" t="s">
        <v>1497</v>
      </c>
      <c r="H14" s="260" t="s">
        <v>126</v>
      </c>
      <c r="I14" s="560" t="s">
        <v>1498</v>
      </c>
      <c r="J14" s="555">
        <v>45534</v>
      </c>
      <c r="K14" s="555">
        <v>45657</v>
      </c>
      <c r="L14" s="551">
        <v>45641</v>
      </c>
      <c r="M14" s="128" t="s">
        <v>109</v>
      </c>
      <c r="N14" s="219" t="s">
        <v>1484</v>
      </c>
      <c r="O14" s="561">
        <v>0</v>
      </c>
      <c r="P14" s="519" t="s">
        <v>73</v>
      </c>
      <c r="Q14" s="942"/>
      <c r="R14" s="927"/>
      <c r="S14" s="198"/>
      <c r="T14" s="198"/>
      <c r="U14" s="198"/>
    </row>
    <row r="15" spans="1:22 16384:16384" s="155" customFormat="1" ht="15.6" thickBot="1" x14ac:dyDescent="0.35">
      <c r="A15" s="1069"/>
      <c r="B15" s="1053"/>
      <c r="C15" s="1053"/>
      <c r="D15" s="1053"/>
      <c r="E15" s="1050"/>
      <c r="F15" s="1050"/>
      <c r="G15" s="1050"/>
      <c r="H15" s="1050"/>
      <c r="I15" s="1050"/>
      <c r="J15" s="1050"/>
      <c r="K15" s="1050"/>
      <c r="L15" s="1050"/>
      <c r="M15" s="1050"/>
      <c r="N15" s="1053"/>
      <c r="O15" s="1050"/>
      <c r="P15" s="1050"/>
      <c r="Q15" s="1053"/>
      <c r="R15" s="1054"/>
      <c r="S15" s="134"/>
      <c r="T15" s="198"/>
      <c r="U15" s="198"/>
      <c r="V15" s="148"/>
    </row>
    <row r="16" spans="1:22 16384:16384" s="148" customFormat="1" ht="300" customHeight="1" outlineLevel="1" x14ac:dyDescent="0.3">
      <c r="A16" s="1016" t="s">
        <v>27</v>
      </c>
      <c r="B16" s="1042" t="s">
        <v>1468</v>
      </c>
      <c r="C16" s="1016">
        <v>4</v>
      </c>
      <c r="D16" s="1070" t="s">
        <v>1499</v>
      </c>
      <c r="E16" s="562" t="s">
        <v>373</v>
      </c>
      <c r="F16" s="562" t="s">
        <v>1500</v>
      </c>
      <c r="G16" s="562" t="s">
        <v>1501</v>
      </c>
      <c r="H16" s="562" t="s">
        <v>133</v>
      </c>
      <c r="I16" s="562" t="s">
        <v>1502</v>
      </c>
      <c r="J16" s="563" t="s">
        <v>1503</v>
      </c>
      <c r="K16" s="563" t="s">
        <v>1504</v>
      </c>
      <c r="L16" s="564" t="s">
        <v>1505</v>
      </c>
      <c r="M16" s="128" t="s">
        <v>1506</v>
      </c>
      <c r="N16" s="552" t="s">
        <v>1507</v>
      </c>
      <c r="O16" s="565">
        <v>1</v>
      </c>
      <c r="P16" s="554" t="s">
        <v>75</v>
      </c>
      <c r="Q16" s="1072" t="s">
        <v>1508</v>
      </c>
      <c r="R16" s="935" t="s">
        <v>11</v>
      </c>
      <c r="S16" s="198"/>
      <c r="T16" s="198"/>
      <c r="U16" s="198"/>
    </row>
    <row r="17" spans="1:27" s="148" customFormat="1" ht="145.5" customHeight="1" outlineLevel="1" x14ac:dyDescent="0.3">
      <c r="A17" s="1017"/>
      <c r="B17" s="1043"/>
      <c r="C17" s="1017"/>
      <c r="D17" s="1071"/>
      <c r="E17" s="947" t="s">
        <v>1509</v>
      </c>
      <c r="F17" s="549" t="s">
        <v>1510</v>
      </c>
      <c r="G17" s="549" t="s">
        <v>1511</v>
      </c>
      <c r="H17" s="549" t="s">
        <v>133</v>
      </c>
      <c r="I17" s="549" t="s">
        <v>1512</v>
      </c>
      <c r="J17" s="210" t="s">
        <v>1503</v>
      </c>
      <c r="K17" s="210">
        <v>44196</v>
      </c>
      <c r="L17" s="564" t="s">
        <v>1505</v>
      </c>
      <c r="M17" s="128" t="s">
        <v>1506</v>
      </c>
      <c r="N17" s="552" t="s">
        <v>1513</v>
      </c>
      <c r="O17" s="565">
        <v>1</v>
      </c>
      <c r="P17" s="554" t="s">
        <v>75</v>
      </c>
      <c r="Q17" s="1073"/>
      <c r="R17" s="927"/>
      <c r="S17" s="198"/>
      <c r="T17" s="198"/>
      <c r="U17" s="198"/>
    </row>
    <row r="18" spans="1:27" s="148" customFormat="1" ht="147" customHeight="1" outlineLevel="1" x14ac:dyDescent="0.3">
      <c r="A18" s="1017"/>
      <c r="B18" s="1043"/>
      <c r="C18" s="1017"/>
      <c r="D18" s="1071"/>
      <c r="E18" s="947"/>
      <c r="F18" s="549" t="s">
        <v>1514</v>
      </c>
      <c r="G18" s="549" t="s">
        <v>1515</v>
      </c>
      <c r="H18" s="549" t="s">
        <v>133</v>
      </c>
      <c r="I18" s="549" t="s">
        <v>1516</v>
      </c>
      <c r="J18" s="210">
        <v>44197</v>
      </c>
      <c r="K18" s="210">
        <v>44285</v>
      </c>
      <c r="L18" s="564" t="s">
        <v>1505</v>
      </c>
      <c r="M18" s="128" t="s">
        <v>1506</v>
      </c>
      <c r="N18" s="552" t="s">
        <v>1517</v>
      </c>
      <c r="O18" s="565">
        <v>0</v>
      </c>
      <c r="P18" s="554" t="s">
        <v>73</v>
      </c>
      <c r="Q18" s="1073"/>
      <c r="R18" s="927"/>
      <c r="S18" s="198"/>
      <c r="T18" s="198"/>
      <c r="U18" s="198"/>
    </row>
    <row r="19" spans="1:27" s="148" customFormat="1" ht="108.6" customHeight="1" outlineLevel="1" x14ac:dyDescent="0.3">
      <c r="A19" s="1017"/>
      <c r="B19" s="1043"/>
      <c r="C19" s="1017"/>
      <c r="D19" s="1071"/>
      <c r="E19" s="947" t="s">
        <v>1518</v>
      </c>
      <c r="F19" s="549" t="s">
        <v>1519</v>
      </c>
      <c r="G19" s="549" t="s">
        <v>1520</v>
      </c>
      <c r="H19" s="549" t="s">
        <v>126</v>
      </c>
      <c r="I19" s="549" t="s">
        <v>1521</v>
      </c>
      <c r="J19" s="210" t="s">
        <v>1522</v>
      </c>
      <c r="K19" s="210">
        <v>44348</v>
      </c>
      <c r="L19" s="564">
        <v>44313</v>
      </c>
      <c r="M19" s="128" t="s">
        <v>1523</v>
      </c>
      <c r="N19" s="552" t="s">
        <v>1524</v>
      </c>
      <c r="O19" s="565">
        <v>1</v>
      </c>
      <c r="P19" s="554" t="s">
        <v>75</v>
      </c>
      <c r="Q19" s="1073"/>
      <c r="R19" s="927"/>
      <c r="S19" s="198"/>
      <c r="T19" s="198"/>
      <c r="U19" s="198"/>
    </row>
    <row r="20" spans="1:27" s="148" customFormat="1" ht="140.4" customHeight="1" outlineLevel="1" x14ac:dyDescent="0.3">
      <c r="A20" s="1017"/>
      <c r="B20" s="1043"/>
      <c r="C20" s="1017"/>
      <c r="D20" s="1071"/>
      <c r="E20" s="947"/>
      <c r="F20" s="549" t="s">
        <v>1525</v>
      </c>
      <c r="G20" s="549" t="s">
        <v>1526</v>
      </c>
      <c r="H20" s="549" t="s">
        <v>126</v>
      </c>
      <c r="I20" s="549" t="s">
        <v>1521</v>
      </c>
      <c r="J20" s="210" t="s">
        <v>1522</v>
      </c>
      <c r="K20" s="210">
        <v>44348</v>
      </c>
      <c r="L20" s="564" t="s">
        <v>1505</v>
      </c>
      <c r="M20" s="128" t="s">
        <v>1506</v>
      </c>
      <c r="N20" s="552" t="s">
        <v>1527</v>
      </c>
      <c r="O20" s="565">
        <v>0</v>
      </c>
      <c r="P20" s="554" t="s">
        <v>73</v>
      </c>
      <c r="Q20" s="1073"/>
      <c r="R20" s="927"/>
      <c r="S20" s="198"/>
      <c r="T20" s="198"/>
      <c r="U20" s="198"/>
    </row>
    <row r="21" spans="1:27" s="148" customFormat="1" ht="147.9" customHeight="1" outlineLevel="1" x14ac:dyDescent="0.3">
      <c r="A21" s="1017"/>
      <c r="B21" s="1043"/>
      <c r="C21" s="1017"/>
      <c r="D21" s="1071"/>
      <c r="E21" s="136" t="s">
        <v>1528</v>
      </c>
      <c r="F21" s="549" t="s">
        <v>1529</v>
      </c>
      <c r="G21" s="549" t="s">
        <v>1530</v>
      </c>
      <c r="H21" s="549" t="s">
        <v>126</v>
      </c>
      <c r="I21" s="549" t="s">
        <v>1531</v>
      </c>
      <c r="J21" s="210" t="s">
        <v>1522</v>
      </c>
      <c r="K21" s="210">
        <v>44285</v>
      </c>
      <c r="L21" s="564" t="s">
        <v>1505</v>
      </c>
      <c r="M21" s="128" t="s">
        <v>1506</v>
      </c>
      <c r="N21" s="552" t="s">
        <v>1532</v>
      </c>
      <c r="O21" s="565">
        <v>0</v>
      </c>
      <c r="P21" s="554" t="s">
        <v>73</v>
      </c>
      <c r="Q21" s="1073"/>
      <c r="R21" s="927"/>
      <c r="S21" s="198"/>
      <c r="T21" s="134"/>
      <c r="U21" s="134"/>
      <c r="V21" s="155"/>
    </row>
    <row r="22" spans="1:27" s="148" customFormat="1" ht="143.1" customHeight="1" outlineLevel="1" x14ac:dyDescent="0.3">
      <c r="A22" s="1017"/>
      <c r="B22" s="1043"/>
      <c r="C22" s="1017"/>
      <c r="D22" s="1071"/>
      <c r="E22" s="136" t="s">
        <v>1533</v>
      </c>
      <c r="F22" s="549" t="s">
        <v>1534</v>
      </c>
      <c r="G22" s="549" t="s">
        <v>1535</v>
      </c>
      <c r="H22" s="549" t="s">
        <v>126</v>
      </c>
      <c r="I22" s="549" t="s">
        <v>1531</v>
      </c>
      <c r="J22" s="210" t="s">
        <v>1522</v>
      </c>
      <c r="K22" s="210">
        <v>44196</v>
      </c>
      <c r="L22" s="564" t="s">
        <v>1505</v>
      </c>
      <c r="M22" s="128" t="s">
        <v>1506</v>
      </c>
      <c r="N22" s="552" t="s">
        <v>1536</v>
      </c>
      <c r="O22" s="565">
        <v>0</v>
      </c>
      <c r="P22" s="554" t="s">
        <v>73</v>
      </c>
      <c r="Q22" s="1073"/>
      <c r="R22" s="927"/>
      <c r="S22" s="198"/>
      <c r="T22" s="198"/>
      <c r="U22" s="198"/>
      <c r="V22" s="310"/>
    </row>
    <row r="23" spans="1:27" s="148" customFormat="1" ht="90" customHeight="1" outlineLevel="1" thickBot="1" x14ac:dyDescent="0.35">
      <c r="A23" s="1017"/>
      <c r="B23" s="1043"/>
      <c r="C23" s="1017"/>
      <c r="D23" s="1071"/>
      <c r="E23" s="136" t="s">
        <v>1537</v>
      </c>
      <c r="F23" s="549" t="s">
        <v>1538</v>
      </c>
      <c r="G23" s="549" t="s">
        <v>1539</v>
      </c>
      <c r="H23" s="550" t="s">
        <v>133</v>
      </c>
      <c r="I23" s="549" t="s">
        <v>1531</v>
      </c>
      <c r="J23" s="210" t="s">
        <v>1522</v>
      </c>
      <c r="K23" s="210">
        <v>44196</v>
      </c>
      <c r="L23" s="564">
        <v>44313</v>
      </c>
      <c r="M23" s="128" t="s">
        <v>1523</v>
      </c>
      <c r="N23" s="552" t="s">
        <v>1540</v>
      </c>
      <c r="O23" s="565">
        <v>1</v>
      </c>
      <c r="P23" s="554" t="s">
        <v>75</v>
      </c>
      <c r="Q23" s="1073"/>
      <c r="R23" s="927"/>
      <c r="S23" s="198"/>
      <c r="T23" s="198"/>
      <c r="U23" s="198"/>
      <c r="V23" s="310"/>
    </row>
    <row r="24" spans="1:27" s="155" customFormat="1" ht="15.6" thickBot="1" x14ac:dyDescent="0.35">
      <c r="A24" s="1069"/>
      <c r="B24" s="1053"/>
      <c r="C24" s="1053"/>
      <c r="D24" s="1053"/>
      <c r="E24" s="1053"/>
      <c r="F24" s="1053"/>
      <c r="G24" s="1053"/>
      <c r="H24" s="1053"/>
      <c r="I24" s="1053"/>
      <c r="J24" s="1053"/>
      <c r="K24" s="1053"/>
      <c r="L24" s="1053"/>
      <c r="M24" s="1053"/>
      <c r="N24" s="1053"/>
      <c r="O24" s="1053"/>
      <c r="P24" s="1053"/>
      <c r="Q24" s="1053"/>
      <c r="R24" s="1054"/>
      <c r="S24" s="134"/>
      <c r="T24" s="134"/>
      <c r="U24" s="134"/>
    </row>
    <row r="25" spans="1:27" s="310" customFormat="1" ht="330.9" customHeight="1" outlineLevel="1" thickBot="1" x14ac:dyDescent="0.35">
      <c r="A25" s="566" t="s">
        <v>27</v>
      </c>
      <c r="B25" s="567" t="s">
        <v>1468</v>
      </c>
      <c r="C25" s="568">
        <v>5</v>
      </c>
      <c r="D25" s="569" t="s">
        <v>1541</v>
      </c>
      <c r="E25" s="559" t="s">
        <v>1542</v>
      </c>
      <c r="F25" s="559" t="s">
        <v>1543</v>
      </c>
      <c r="G25" s="559" t="s">
        <v>1544</v>
      </c>
      <c r="H25" s="570" t="s">
        <v>133</v>
      </c>
      <c r="I25" s="550" t="s">
        <v>1545</v>
      </c>
      <c r="J25" s="210">
        <v>45627</v>
      </c>
      <c r="K25" s="210">
        <v>45687</v>
      </c>
      <c r="L25" s="551"/>
      <c r="M25" s="128"/>
      <c r="N25" s="219"/>
      <c r="O25" s="556">
        <v>0</v>
      </c>
      <c r="P25" s="554" t="s">
        <v>73</v>
      </c>
      <c r="Q25" s="166"/>
      <c r="R25" s="153" t="s">
        <v>11</v>
      </c>
      <c r="S25" s="198"/>
    </row>
    <row r="26" spans="1:27" s="155" customFormat="1" ht="15.6" thickBot="1" x14ac:dyDescent="0.35">
      <c r="A26" s="1058"/>
      <c r="B26" s="1052"/>
      <c r="C26" s="1052"/>
      <c r="D26" s="1052"/>
      <c r="E26" s="1052"/>
      <c r="F26" s="1052"/>
      <c r="G26" s="1052"/>
      <c r="H26" s="1052"/>
      <c r="I26" s="1052"/>
      <c r="J26" s="1052"/>
      <c r="K26" s="1052"/>
      <c r="L26" s="1052"/>
      <c r="M26" s="1052"/>
      <c r="N26" s="1053"/>
      <c r="O26" s="1053"/>
      <c r="P26" s="1053"/>
      <c r="Q26" s="1053"/>
      <c r="R26" s="1054"/>
      <c r="S26" s="134"/>
    </row>
    <row r="27" spans="1:27" s="148" customFormat="1" ht="144.9" customHeight="1" outlineLevel="1" x14ac:dyDescent="0.3">
      <c r="A27" s="1059" t="s">
        <v>27</v>
      </c>
      <c r="B27" s="1061" t="s">
        <v>1468</v>
      </c>
      <c r="C27" s="1059">
        <v>6</v>
      </c>
      <c r="D27" s="1019" t="s">
        <v>1546</v>
      </c>
      <c r="E27" s="559" t="s">
        <v>1547</v>
      </c>
      <c r="F27" s="559" t="s">
        <v>1548</v>
      </c>
      <c r="G27" s="559" t="s">
        <v>1549</v>
      </c>
      <c r="H27" s="570" t="s">
        <v>133</v>
      </c>
      <c r="I27" s="560" t="s">
        <v>1550</v>
      </c>
      <c r="J27" s="571">
        <v>45474</v>
      </c>
      <c r="K27" s="199">
        <v>45688</v>
      </c>
      <c r="L27" s="551"/>
      <c r="M27" s="128"/>
      <c r="N27" s="219"/>
      <c r="O27" s="1078">
        <v>0</v>
      </c>
      <c r="P27" s="554" t="s">
        <v>73</v>
      </c>
      <c r="Q27" s="939"/>
      <c r="R27" s="935" t="s">
        <v>11</v>
      </c>
      <c r="AA27" s="148">
        <f>30-2-1-1-3-4</f>
        <v>19</v>
      </c>
    </row>
    <row r="28" spans="1:27" s="148" customFormat="1" ht="167.4" customHeight="1" outlineLevel="1" thickBot="1" x14ac:dyDescent="0.35">
      <c r="A28" s="1060"/>
      <c r="B28" s="1062"/>
      <c r="C28" s="1060"/>
      <c r="D28" s="1020"/>
      <c r="E28" s="559" t="s">
        <v>1551</v>
      </c>
      <c r="F28" s="559" t="s">
        <v>1552</v>
      </c>
      <c r="G28" s="559" t="s">
        <v>1553</v>
      </c>
      <c r="H28" s="570" t="s">
        <v>133</v>
      </c>
      <c r="I28" s="560" t="s">
        <v>1554</v>
      </c>
      <c r="J28" s="571">
        <v>45627</v>
      </c>
      <c r="K28" s="199">
        <v>45838</v>
      </c>
      <c r="L28" s="262"/>
      <c r="M28" s="128"/>
      <c r="N28" s="219"/>
      <c r="O28" s="1079"/>
      <c r="P28" s="554" t="s">
        <v>73</v>
      </c>
      <c r="Q28" s="942"/>
      <c r="R28" s="927"/>
      <c r="S28" s="572"/>
    </row>
    <row r="29" spans="1:27" s="155" customFormat="1" ht="15.6" thickBot="1" x14ac:dyDescent="0.35">
      <c r="A29" s="1049"/>
      <c r="B29" s="1050"/>
      <c r="C29" s="1050"/>
      <c r="D29" s="1050"/>
      <c r="E29" s="1050"/>
      <c r="F29" s="1050"/>
      <c r="G29" s="1050"/>
      <c r="H29" s="1050"/>
      <c r="I29" s="1050"/>
      <c r="J29" s="1050"/>
      <c r="K29" s="1050"/>
      <c r="L29" s="1050"/>
      <c r="M29" s="1050"/>
      <c r="N29" s="1053"/>
      <c r="O29" s="1053"/>
      <c r="P29" s="1053"/>
      <c r="Q29" s="1053"/>
      <c r="R29" s="1054"/>
      <c r="S29" s="134"/>
      <c r="T29" s="144"/>
      <c r="U29" s="144"/>
      <c r="V29" s="149"/>
    </row>
    <row r="30" spans="1:27" s="310" customFormat="1" ht="258.60000000000002" outlineLevel="1" x14ac:dyDescent="0.3">
      <c r="A30" s="1074" t="s">
        <v>27</v>
      </c>
      <c r="B30" s="1075" t="s">
        <v>1468</v>
      </c>
      <c r="C30" s="1074">
        <v>7</v>
      </c>
      <c r="D30" s="1076" t="s">
        <v>1555</v>
      </c>
      <c r="E30" s="549" t="s">
        <v>1556</v>
      </c>
      <c r="F30" s="549" t="s">
        <v>1557</v>
      </c>
      <c r="G30" s="549" t="s">
        <v>1558</v>
      </c>
      <c r="H30" s="549" t="s">
        <v>126</v>
      </c>
      <c r="I30" s="549" t="s">
        <v>1559</v>
      </c>
      <c r="J30" s="210">
        <v>44044</v>
      </c>
      <c r="K30" s="210" t="s">
        <v>1560</v>
      </c>
      <c r="L30" s="564" t="s">
        <v>1505</v>
      </c>
      <c r="M30" s="128" t="s">
        <v>1506</v>
      </c>
      <c r="N30" s="552" t="s">
        <v>1561</v>
      </c>
      <c r="O30" s="553">
        <v>0</v>
      </c>
      <c r="P30" s="554" t="s">
        <v>73</v>
      </c>
      <c r="Q30" s="96" t="s">
        <v>1562</v>
      </c>
      <c r="R30" s="573" t="s">
        <v>11</v>
      </c>
      <c r="S30" s="198"/>
    </row>
    <row r="31" spans="1:27" s="310" customFormat="1" ht="140.1" customHeight="1" outlineLevel="1" thickBot="1" x14ac:dyDescent="0.35">
      <c r="A31" s="1074"/>
      <c r="B31" s="1075"/>
      <c r="C31" s="1074"/>
      <c r="D31" s="1077"/>
      <c r="E31" s="549" t="s">
        <v>1563</v>
      </c>
      <c r="F31" s="549" t="s">
        <v>1564</v>
      </c>
      <c r="G31" s="549" t="s">
        <v>1565</v>
      </c>
      <c r="H31" s="549" t="s">
        <v>126</v>
      </c>
      <c r="I31" s="549" t="s">
        <v>1566</v>
      </c>
      <c r="J31" s="210" t="s">
        <v>1567</v>
      </c>
      <c r="K31" s="210" t="s">
        <v>1568</v>
      </c>
      <c r="L31" s="564" t="s">
        <v>1505</v>
      </c>
      <c r="M31" s="128" t="s">
        <v>1506</v>
      </c>
      <c r="N31" s="552" t="s">
        <v>1569</v>
      </c>
      <c r="O31" s="574">
        <v>0</v>
      </c>
      <c r="P31" s="575" t="s">
        <v>73</v>
      </c>
      <c r="Q31" s="95"/>
      <c r="R31" s="576"/>
      <c r="S31" s="577"/>
    </row>
    <row r="32" spans="1:27" s="155" customFormat="1" ht="15.6" thickBot="1" x14ac:dyDescent="0.35">
      <c r="A32" s="1069"/>
      <c r="B32" s="1053"/>
      <c r="C32" s="1053"/>
      <c r="D32" s="1053"/>
      <c r="E32" s="1053"/>
      <c r="F32" s="1053"/>
      <c r="G32" s="1053"/>
      <c r="H32" s="1053"/>
      <c r="I32" s="1053"/>
      <c r="J32" s="1053"/>
      <c r="K32" s="1053"/>
      <c r="L32" s="1053"/>
      <c r="M32" s="1053"/>
      <c r="N32" s="1053"/>
      <c r="O32" s="1053"/>
      <c r="P32" s="1053"/>
      <c r="Q32" s="1053"/>
      <c r="R32" s="1054"/>
      <c r="S32" s="134"/>
      <c r="T32" s="144"/>
      <c r="U32" s="144"/>
      <c r="V32" s="149"/>
    </row>
    <row r="33" spans="1:22" s="155" customFormat="1" ht="24.75" customHeight="1" thickBot="1" x14ac:dyDescent="0.35">
      <c r="A33" s="1081"/>
      <c r="B33" s="1082"/>
      <c r="C33" s="1082"/>
      <c r="D33" s="1082"/>
      <c r="E33" s="1082"/>
      <c r="F33" s="1082"/>
      <c r="G33" s="1082"/>
      <c r="H33" s="1082"/>
      <c r="I33" s="1082"/>
      <c r="J33" s="1082"/>
      <c r="K33" s="1082"/>
      <c r="L33" s="1082"/>
      <c r="M33" s="1082"/>
      <c r="N33" s="1082"/>
      <c r="O33" s="1082"/>
      <c r="P33" s="1082"/>
      <c r="Q33" s="1082"/>
      <c r="R33" s="1083"/>
      <c r="S33" s="134"/>
    </row>
    <row r="34" spans="1:22" s="155" customFormat="1" ht="42" customHeight="1" thickBot="1" x14ac:dyDescent="0.35">
      <c r="A34" s="928" t="s">
        <v>1570</v>
      </c>
      <c r="B34" s="929"/>
      <c r="C34" s="929"/>
      <c r="D34" s="929"/>
      <c r="E34" s="929"/>
      <c r="F34" s="929"/>
      <c r="G34" s="929"/>
      <c r="H34" s="929"/>
      <c r="I34" s="929"/>
      <c r="J34" s="929"/>
      <c r="K34" s="929"/>
      <c r="L34" s="929"/>
      <c r="M34" s="929"/>
      <c r="N34" s="929"/>
      <c r="O34" s="929"/>
      <c r="P34" s="929"/>
      <c r="Q34" s="929"/>
      <c r="R34" s="930"/>
      <c r="S34" s="134"/>
      <c r="T34" s="144"/>
      <c r="U34" s="144"/>
      <c r="V34" s="149"/>
    </row>
    <row r="35" spans="1:22" s="149" customFormat="1" ht="162.9" customHeight="1" x14ac:dyDescent="0.3">
      <c r="A35" s="1016" t="s">
        <v>28</v>
      </c>
      <c r="B35" s="1042" t="s">
        <v>1468</v>
      </c>
      <c r="C35" s="1080">
        <v>1</v>
      </c>
      <c r="D35" s="1045" t="s">
        <v>1571</v>
      </c>
      <c r="E35" s="559" t="s">
        <v>1572</v>
      </c>
      <c r="F35" s="559" t="s">
        <v>1573</v>
      </c>
      <c r="G35" s="559" t="s">
        <v>1574</v>
      </c>
      <c r="H35" s="570" t="s">
        <v>133</v>
      </c>
      <c r="I35" s="550" t="s">
        <v>1575</v>
      </c>
      <c r="J35" s="210">
        <v>45170</v>
      </c>
      <c r="K35" s="210">
        <v>45381</v>
      </c>
      <c r="L35" s="262"/>
      <c r="M35" s="128"/>
      <c r="N35" s="219"/>
      <c r="O35" s="250">
        <v>0</v>
      </c>
      <c r="P35" s="578" t="s">
        <v>73</v>
      </c>
      <c r="Q35" s="136"/>
      <c r="R35" s="935" t="s">
        <v>11</v>
      </c>
      <c r="S35" s="144"/>
      <c r="T35" s="144"/>
      <c r="U35" s="144"/>
    </row>
    <row r="36" spans="1:22" s="149" customFormat="1" ht="227.1" customHeight="1" thickBot="1" x14ac:dyDescent="0.35">
      <c r="A36" s="1018"/>
      <c r="B36" s="1044"/>
      <c r="C36" s="960"/>
      <c r="D36" s="1046"/>
      <c r="E36" s="559" t="s">
        <v>1576</v>
      </c>
      <c r="F36" s="559" t="s">
        <v>1577</v>
      </c>
      <c r="G36" s="559" t="s">
        <v>1578</v>
      </c>
      <c r="H36" s="570" t="s">
        <v>133</v>
      </c>
      <c r="I36" s="550" t="s">
        <v>1579</v>
      </c>
      <c r="J36" s="210">
        <v>45534</v>
      </c>
      <c r="K36" s="210">
        <v>45657</v>
      </c>
      <c r="L36" s="262"/>
      <c r="M36" s="128"/>
      <c r="N36" s="136"/>
      <c r="O36" s="250">
        <v>0</v>
      </c>
      <c r="P36" s="519" t="s">
        <v>73</v>
      </c>
      <c r="Q36" s="136"/>
      <c r="R36" s="927"/>
      <c r="S36" s="577"/>
      <c r="T36" s="144"/>
      <c r="U36" s="144"/>
    </row>
    <row r="37" spans="1:22" s="149" customFormat="1" ht="15.6" thickBot="1" x14ac:dyDescent="0.35">
      <c r="A37" s="1069"/>
      <c r="B37" s="1053"/>
      <c r="C37" s="1053"/>
      <c r="D37" s="1053"/>
      <c r="E37" s="1053"/>
      <c r="F37" s="1053"/>
      <c r="G37" s="1053"/>
      <c r="H37" s="1053"/>
      <c r="I37" s="1053"/>
      <c r="J37" s="1053"/>
      <c r="K37" s="1053"/>
      <c r="L37" s="1053"/>
      <c r="M37" s="1053"/>
      <c r="N37" s="1053"/>
      <c r="O37" s="1053"/>
      <c r="P37" s="1053"/>
      <c r="Q37" s="1053"/>
      <c r="R37" s="1054"/>
      <c r="S37" s="144"/>
      <c r="T37" s="144"/>
      <c r="U37" s="144"/>
    </row>
    <row r="38" spans="1:22" s="149" customFormat="1" ht="312.60000000000002" customHeight="1" thickBot="1" x14ac:dyDescent="0.35">
      <c r="A38" s="549" t="s">
        <v>28</v>
      </c>
      <c r="B38" s="549" t="s">
        <v>1468</v>
      </c>
      <c r="C38" s="550">
        <v>2</v>
      </c>
      <c r="D38" s="549" t="s">
        <v>1580</v>
      </c>
      <c r="E38" s="549" t="s">
        <v>1581</v>
      </c>
      <c r="F38" s="549" t="s">
        <v>1582</v>
      </c>
      <c r="G38" s="549" t="s">
        <v>1583</v>
      </c>
      <c r="H38" s="550" t="s">
        <v>133</v>
      </c>
      <c r="I38" s="550" t="s">
        <v>1584</v>
      </c>
      <c r="J38" s="210">
        <v>45641</v>
      </c>
      <c r="K38" s="579">
        <v>45746</v>
      </c>
      <c r="L38" s="262"/>
      <c r="M38" s="128"/>
      <c r="N38" s="136"/>
      <c r="O38" s="250">
        <v>0</v>
      </c>
      <c r="P38" s="519" t="s">
        <v>73</v>
      </c>
      <c r="Q38" s="136"/>
      <c r="R38" s="201" t="s">
        <v>11</v>
      </c>
      <c r="S38" s="580"/>
      <c r="T38" s="144"/>
      <c r="U38" s="144"/>
    </row>
    <row r="39" spans="1:22" s="149" customFormat="1" ht="15.6" thickBot="1" x14ac:dyDescent="0.35">
      <c r="A39" s="1069"/>
      <c r="B39" s="1053"/>
      <c r="C39" s="1053"/>
      <c r="D39" s="1053"/>
      <c r="E39" s="1053"/>
      <c r="F39" s="1053"/>
      <c r="G39" s="1053"/>
      <c r="H39" s="1053"/>
      <c r="I39" s="1053"/>
      <c r="J39" s="1053"/>
      <c r="K39" s="1053"/>
      <c r="L39" s="1053"/>
      <c r="M39" s="1053"/>
      <c r="N39" s="1053"/>
      <c r="O39" s="1053"/>
      <c r="P39" s="1053"/>
      <c r="Q39" s="1053"/>
      <c r="R39" s="1054"/>
      <c r="S39" s="144"/>
      <c r="T39" s="144"/>
      <c r="U39" s="144"/>
    </row>
    <row r="40" spans="1:22" s="149" customFormat="1" ht="294" customHeight="1" x14ac:dyDescent="0.3">
      <c r="A40" s="1048" t="s">
        <v>28</v>
      </c>
      <c r="B40" s="1048" t="s">
        <v>1468</v>
      </c>
      <c r="C40" s="1080">
        <v>3</v>
      </c>
      <c r="D40" s="1045" t="s">
        <v>1585</v>
      </c>
      <c r="E40" s="581" t="s">
        <v>1586</v>
      </c>
      <c r="F40" s="582" t="s">
        <v>1587</v>
      </c>
      <c r="G40" s="581" t="s">
        <v>1588</v>
      </c>
      <c r="H40" s="550" t="s">
        <v>133</v>
      </c>
      <c r="I40" s="128" t="s">
        <v>1554</v>
      </c>
      <c r="J40" s="199">
        <v>45323</v>
      </c>
      <c r="K40" s="199">
        <v>45657</v>
      </c>
      <c r="L40" s="262"/>
      <c r="M40" s="128"/>
      <c r="N40" s="136"/>
      <c r="O40" s="250">
        <v>0</v>
      </c>
      <c r="P40" s="578" t="s">
        <v>73</v>
      </c>
      <c r="Q40" s="136"/>
      <c r="R40" s="935" t="s">
        <v>11</v>
      </c>
      <c r="S40" s="577"/>
      <c r="T40" s="144"/>
      <c r="U40" s="144"/>
    </row>
    <row r="41" spans="1:22" s="149" customFormat="1" ht="220.5" customHeight="1" thickBot="1" x14ac:dyDescent="0.35">
      <c r="A41" s="1055"/>
      <c r="B41" s="1055"/>
      <c r="C41" s="960"/>
      <c r="D41" s="1046"/>
      <c r="E41" s="582" t="s">
        <v>1589</v>
      </c>
      <c r="F41" s="581" t="s">
        <v>1590</v>
      </c>
      <c r="G41" s="581" t="s">
        <v>1591</v>
      </c>
      <c r="H41" s="550" t="s">
        <v>133</v>
      </c>
      <c r="I41" s="128" t="s">
        <v>1592</v>
      </c>
      <c r="J41" s="199">
        <v>45444</v>
      </c>
      <c r="K41" s="199">
        <v>45688</v>
      </c>
      <c r="L41" s="262"/>
      <c r="M41" s="128"/>
      <c r="N41" s="136"/>
      <c r="O41" s="250">
        <v>0</v>
      </c>
      <c r="P41" s="578" t="s">
        <v>73</v>
      </c>
      <c r="Q41" s="136"/>
      <c r="R41" s="927"/>
      <c r="S41" s="577"/>
      <c r="T41" s="144"/>
      <c r="U41" s="144"/>
    </row>
    <row r="42" spans="1:22" s="149" customFormat="1" ht="15.6" thickBot="1" x14ac:dyDescent="0.35">
      <c r="A42" s="1069"/>
      <c r="B42" s="1053"/>
      <c r="C42" s="1053"/>
      <c r="D42" s="1053"/>
      <c r="E42" s="1053"/>
      <c r="F42" s="1053"/>
      <c r="G42" s="1053"/>
      <c r="H42" s="1053"/>
      <c r="I42" s="1053"/>
      <c r="J42" s="1053"/>
      <c r="K42" s="1053"/>
      <c r="L42" s="1053"/>
      <c r="M42" s="1053"/>
      <c r="N42" s="1053"/>
      <c r="O42" s="1053"/>
      <c r="P42" s="1053"/>
      <c r="Q42" s="1053"/>
      <c r="R42" s="1054"/>
      <c r="S42" s="144"/>
      <c r="T42" s="144"/>
      <c r="U42" s="144"/>
    </row>
    <row r="43" spans="1:22" s="149" customFormat="1" ht="183.6" customHeight="1" thickBot="1" x14ac:dyDescent="0.35">
      <c r="A43" s="570" t="s">
        <v>28</v>
      </c>
      <c r="B43" s="570" t="s">
        <v>1468</v>
      </c>
      <c r="C43" s="161">
        <v>4</v>
      </c>
      <c r="D43" s="219" t="s">
        <v>1593</v>
      </c>
      <c r="E43" s="136" t="s">
        <v>1594</v>
      </c>
      <c r="F43" s="234" t="s">
        <v>1595</v>
      </c>
      <c r="G43" s="136" t="s">
        <v>1596</v>
      </c>
      <c r="H43" s="549" t="s">
        <v>126</v>
      </c>
      <c r="I43" s="128" t="s">
        <v>1597</v>
      </c>
      <c r="J43" s="199">
        <v>45626</v>
      </c>
      <c r="K43" s="199">
        <v>45687</v>
      </c>
      <c r="L43" s="262"/>
      <c r="M43" s="128"/>
      <c r="N43" s="219"/>
      <c r="O43" s="250">
        <v>0</v>
      </c>
      <c r="P43" s="578" t="s">
        <v>73</v>
      </c>
      <c r="Q43" s="136"/>
      <c r="R43" s="153" t="s">
        <v>11</v>
      </c>
      <c r="S43" s="144"/>
      <c r="T43" s="583"/>
      <c r="U43" s="144"/>
    </row>
    <row r="44" spans="1:22" s="149" customFormat="1" ht="15.6" thickBot="1" x14ac:dyDescent="0.35">
      <c r="A44" s="1069"/>
      <c r="B44" s="1053"/>
      <c r="C44" s="1053"/>
      <c r="D44" s="1053"/>
      <c r="E44" s="1053"/>
      <c r="F44" s="1053"/>
      <c r="G44" s="1053"/>
      <c r="H44" s="1053"/>
      <c r="I44" s="1053"/>
      <c r="J44" s="1053"/>
      <c r="K44" s="1053"/>
      <c r="L44" s="1053"/>
      <c r="M44" s="1053"/>
      <c r="N44" s="1053"/>
      <c r="O44" s="1053"/>
      <c r="P44" s="1053"/>
      <c r="Q44" s="1053"/>
      <c r="R44" s="1054"/>
      <c r="S44" s="144"/>
      <c r="T44" s="144"/>
      <c r="U44" s="144"/>
    </row>
    <row r="45" spans="1:22" s="149" customFormat="1" ht="232.5" customHeight="1" thickBot="1" x14ac:dyDescent="0.35">
      <c r="A45" s="584" t="s">
        <v>28</v>
      </c>
      <c r="B45" s="219" t="s">
        <v>1468</v>
      </c>
      <c r="C45" s="161">
        <v>5</v>
      </c>
      <c r="D45" s="136" t="s">
        <v>1598</v>
      </c>
      <c r="E45" s="136" t="s">
        <v>1599</v>
      </c>
      <c r="F45" s="234" t="s">
        <v>1600</v>
      </c>
      <c r="G45" s="136" t="s">
        <v>1601</v>
      </c>
      <c r="H45" s="550" t="s">
        <v>133</v>
      </c>
      <c r="I45" s="128" t="s">
        <v>1602</v>
      </c>
      <c r="J45" s="585">
        <v>45597</v>
      </c>
      <c r="K45" s="585">
        <v>45746</v>
      </c>
      <c r="L45" s="262"/>
      <c r="M45" s="128"/>
      <c r="N45" s="219"/>
      <c r="O45" s="250">
        <v>0</v>
      </c>
      <c r="P45" s="519" t="s">
        <v>73</v>
      </c>
      <c r="Q45" s="219"/>
      <c r="R45" s="201" t="s">
        <v>11</v>
      </c>
      <c r="S45" s="144"/>
      <c r="T45" s="144"/>
      <c r="U45" s="144"/>
    </row>
    <row r="46" spans="1:22" s="149" customFormat="1" ht="15.6" thickBot="1" x14ac:dyDescent="0.35">
      <c r="A46" s="1069"/>
      <c r="B46" s="1053"/>
      <c r="C46" s="1053"/>
      <c r="D46" s="1053"/>
      <c r="E46" s="1053"/>
      <c r="F46" s="1053"/>
      <c r="G46" s="1053"/>
      <c r="H46" s="1053"/>
      <c r="I46" s="1053"/>
      <c r="J46" s="1053"/>
      <c r="K46" s="1053"/>
      <c r="L46" s="1053"/>
      <c r="M46" s="1053"/>
      <c r="N46" s="1053"/>
      <c r="O46" s="1053"/>
      <c r="P46" s="1053"/>
      <c r="Q46" s="1053"/>
      <c r="R46" s="1054"/>
      <c r="S46" s="144"/>
      <c r="T46" s="144"/>
      <c r="U46" s="144"/>
    </row>
    <row r="47" spans="1:22" s="149" customFormat="1" ht="45.9" customHeight="1" thickBot="1" x14ac:dyDescent="0.35">
      <c r="A47" s="928" t="s">
        <v>1603</v>
      </c>
      <c r="B47" s="929"/>
      <c r="C47" s="929"/>
      <c r="D47" s="929"/>
      <c r="E47" s="929"/>
      <c r="F47" s="929"/>
      <c r="G47" s="929"/>
      <c r="H47" s="929"/>
      <c r="I47" s="929"/>
      <c r="J47" s="929"/>
      <c r="K47" s="929"/>
      <c r="L47" s="929"/>
      <c r="M47" s="929"/>
      <c r="N47" s="929"/>
      <c r="O47" s="929"/>
      <c r="P47" s="929"/>
      <c r="Q47" s="929"/>
      <c r="R47" s="930"/>
      <c r="S47" s="134"/>
      <c r="T47" s="144"/>
      <c r="U47" s="144"/>
    </row>
    <row r="48" spans="1:22" s="149" customFormat="1" ht="120" x14ac:dyDescent="0.3">
      <c r="A48" s="931" t="s">
        <v>29</v>
      </c>
      <c r="B48" s="939" t="s">
        <v>1604</v>
      </c>
      <c r="C48" s="931">
        <v>1</v>
      </c>
      <c r="D48" s="939" t="s">
        <v>1605</v>
      </c>
      <c r="E48" s="939" t="s">
        <v>1606</v>
      </c>
      <c r="F48" s="136" t="s">
        <v>1607</v>
      </c>
      <c r="G48" s="161">
        <v>3</v>
      </c>
      <c r="H48" s="305" t="s">
        <v>115</v>
      </c>
      <c r="I48" s="219" t="s">
        <v>1608</v>
      </c>
      <c r="J48" s="174">
        <v>45352</v>
      </c>
      <c r="K48" s="174">
        <v>45442</v>
      </c>
      <c r="L48" s="174"/>
      <c r="M48" s="174"/>
      <c r="N48" s="174"/>
      <c r="O48" s="250">
        <v>0</v>
      </c>
      <c r="P48" s="519" t="s">
        <v>73</v>
      </c>
      <c r="Q48" s="249"/>
      <c r="R48" s="1084" t="s">
        <v>11</v>
      </c>
      <c r="S48" s="198"/>
      <c r="T48" s="198"/>
      <c r="U48" s="198"/>
      <c r="V48" s="198"/>
    </row>
    <row r="49" spans="1:22" s="149" customFormat="1" ht="90.6" thickBot="1" x14ac:dyDescent="0.35">
      <c r="A49" s="940"/>
      <c r="B49" s="1086"/>
      <c r="C49" s="940"/>
      <c r="D49" s="942"/>
      <c r="E49" s="942"/>
      <c r="F49" s="136" t="s">
        <v>1609</v>
      </c>
      <c r="G49" s="161">
        <v>4</v>
      </c>
      <c r="H49" s="305" t="s">
        <v>115</v>
      </c>
      <c r="I49" s="219" t="s">
        <v>1608</v>
      </c>
      <c r="J49" s="174">
        <v>45413</v>
      </c>
      <c r="K49" s="174">
        <v>45657</v>
      </c>
      <c r="L49" s="174"/>
      <c r="M49" s="174"/>
      <c r="N49" s="174"/>
      <c r="O49" s="250">
        <v>0</v>
      </c>
      <c r="P49" s="519" t="s">
        <v>73</v>
      </c>
      <c r="Q49" s="249"/>
      <c r="R49" s="1085"/>
      <c r="S49" s="198"/>
      <c r="T49" s="198"/>
      <c r="U49" s="198"/>
      <c r="V49" s="198"/>
    </row>
    <row r="50" spans="1:22" s="149" customFormat="1" ht="15.6" thickBot="1" x14ac:dyDescent="0.35">
      <c r="A50" s="1069"/>
      <c r="B50" s="1053"/>
      <c r="C50" s="1053"/>
      <c r="D50" s="1053"/>
      <c r="E50" s="1053"/>
      <c r="F50" s="1053"/>
      <c r="G50" s="1053"/>
      <c r="H50" s="1053"/>
      <c r="I50" s="1053"/>
      <c r="J50" s="1053"/>
      <c r="K50" s="1053"/>
      <c r="L50" s="1053"/>
      <c r="M50" s="1053"/>
      <c r="N50" s="1053"/>
      <c r="O50" s="1053"/>
      <c r="P50" s="1053"/>
      <c r="Q50" s="1053"/>
      <c r="R50" s="1054"/>
      <c r="S50" s="144"/>
      <c r="T50" s="144"/>
      <c r="U50" s="144"/>
    </row>
    <row r="51" spans="1:22" s="149" customFormat="1" ht="150" x14ac:dyDescent="0.3">
      <c r="A51" s="931" t="s">
        <v>29</v>
      </c>
      <c r="B51" s="939" t="s">
        <v>1604</v>
      </c>
      <c r="C51" s="931">
        <v>2</v>
      </c>
      <c r="D51" s="939" t="s">
        <v>1610</v>
      </c>
      <c r="E51" s="939" t="s">
        <v>1611</v>
      </c>
      <c r="F51" s="136" t="s">
        <v>1612</v>
      </c>
      <c r="G51" s="128" t="s">
        <v>1613</v>
      </c>
      <c r="H51" s="305" t="s">
        <v>107</v>
      </c>
      <c r="I51" s="219" t="s">
        <v>1608</v>
      </c>
      <c r="J51" s="174">
        <v>45413</v>
      </c>
      <c r="K51" s="174">
        <v>45657</v>
      </c>
      <c r="L51" s="174"/>
      <c r="M51" s="174"/>
      <c r="N51" s="174"/>
      <c r="O51" s="250">
        <v>0</v>
      </c>
      <c r="P51" s="519" t="s">
        <v>73</v>
      </c>
      <c r="Q51" s="249"/>
      <c r="R51" s="1084" t="s">
        <v>11</v>
      </c>
      <c r="S51" s="198"/>
      <c r="T51" s="198"/>
      <c r="U51" s="198"/>
      <c r="V51" s="198"/>
    </row>
    <row r="52" spans="1:22" s="149" customFormat="1" ht="105.6" thickBot="1" x14ac:dyDescent="0.35">
      <c r="A52" s="940"/>
      <c r="B52" s="942"/>
      <c r="C52" s="940"/>
      <c r="D52" s="942"/>
      <c r="E52" s="942"/>
      <c r="F52" s="132" t="s">
        <v>1614</v>
      </c>
      <c r="G52" s="219" t="s">
        <v>1615</v>
      </c>
      <c r="H52" s="305" t="s">
        <v>135</v>
      </c>
      <c r="I52" s="219" t="s">
        <v>1616</v>
      </c>
      <c r="J52" s="174">
        <v>45474</v>
      </c>
      <c r="K52" s="174">
        <v>45657</v>
      </c>
      <c r="L52" s="174"/>
      <c r="M52" s="174"/>
      <c r="N52" s="174"/>
      <c r="O52" s="250">
        <v>0</v>
      </c>
      <c r="P52" s="519" t="s">
        <v>73</v>
      </c>
      <c r="Q52" s="249"/>
      <c r="R52" s="1085"/>
      <c r="S52" s="198"/>
      <c r="T52" s="198"/>
      <c r="U52" s="198"/>
    </row>
    <row r="53" spans="1:22" s="149" customFormat="1" ht="15.6" thickBot="1" x14ac:dyDescent="0.35">
      <c r="A53" s="1069"/>
      <c r="B53" s="1053"/>
      <c r="C53" s="1053"/>
      <c r="D53" s="1053"/>
      <c r="E53" s="1053"/>
      <c r="F53" s="1053"/>
      <c r="G53" s="1053"/>
      <c r="H53" s="1053"/>
      <c r="I53" s="1053"/>
      <c r="J53" s="1053"/>
      <c r="K53" s="1053"/>
      <c r="L53" s="1053"/>
      <c r="M53" s="1053"/>
      <c r="N53" s="1053"/>
      <c r="O53" s="1053"/>
      <c r="P53" s="1053"/>
      <c r="Q53" s="1053"/>
      <c r="R53" s="1054"/>
      <c r="S53" s="144"/>
      <c r="T53" s="144"/>
      <c r="U53" s="144"/>
    </row>
    <row r="54" spans="1:22" s="149" customFormat="1" ht="75.599999999999994" thickBot="1" x14ac:dyDescent="0.35">
      <c r="A54" s="249" t="s">
        <v>29</v>
      </c>
      <c r="B54" s="136" t="s">
        <v>1604</v>
      </c>
      <c r="C54" s="161">
        <v>3</v>
      </c>
      <c r="D54" s="136" t="s">
        <v>1617</v>
      </c>
      <c r="E54" s="136" t="s">
        <v>1618</v>
      </c>
      <c r="F54" s="136" t="s">
        <v>1619</v>
      </c>
      <c r="G54" s="128" t="s">
        <v>1620</v>
      </c>
      <c r="H54" s="305" t="s">
        <v>115</v>
      </c>
      <c r="I54" s="219" t="s">
        <v>1360</v>
      </c>
      <c r="J54" s="174">
        <v>45413</v>
      </c>
      <c r="K54" s="174">
        <v>45473</v>
      </c>
      <c r="L54" s="174"/>
      <c r="M54" s="174"/>
      <c r="N54" s="174"/>
      <c r="O54" s="250">
        <v>0</v>
      </c>
      <c r="P54" s="519" t="s">
        <v>73</v>
      </c>
      <c r="Q54" s="249"/>
      <c r="R54" s="201" t="s">
        <v>11</v>
      </c>
      <c r="S54" s="198"/>
      <c r="T54" s="198"/>
      <c r="U54" s="198"/>
    </row>
    <row r="55" spans="1:22" s="149" customFormat="1" ht="15.6" thickBot="1" x14ac:dyDescent="0.35">
      <c r="A55" s="1069"/>
      <c r="B55" s="1053"/>
      <c r="C55" s="1053"/>
      <c r="D55" s="1053"/>
      <c r="E55" s="1053"/>
      <c r="F55" s="1053"/>
      <c r="G55" s="1053"/>
      <c r="H55" s="1053"/>
      <c r="I55" s="1053"/>
      <c r="J55" s="1053"/>
      <c r="K55" s="1053"/>
      <c r="L55" s="1053"/>
      <c r="M55" s="1053"/>
      <c r="N55" s="1053"/>
      <c r="O55" s="1053"/>
      <c r="P55" s="1053"/>
      <c r="Q55" s="1053"/>
      <c r="R55" s="1054"/>
      <c r="S55" s="144"/>
      <c r="T55" s="144"/>
      <c r="U55" s="144"/>
    </row>
    <row r="56" spans="1:22" s="149" customFormat="1" ht="105" x14ac:dyDescent="0.25">
      <c r="A56" s="249" t="s">
        <v>29</v>
      </c>
      <c r="B56" s="136" t="s">
        <v>1604</v>
      </c>
      <c r="C56" s="161">
        <v>4</v>
      </c>
      <c r="D56" s="136" t="s">
        <v>1621</v>
      </c>
      <c r="E56" s="136" t="s">
        <v>1622</v>
      </c>
      <c r="F56" s="136" t="s">
        <v>1623</v>
      </c>
      <c r="G56" s="249" t="s">
        <v>1624</v>
      </c>
      <c r="H56" s="305" t="s">
        <v>107</v>
      </c>
      <c r="I56" s="219" t="s">
        <v>1625</v>
      </c>
      <c r="J56" s="174">
        <v>45413</v>
      </c>
      <c r="K56" s="174">
        <v>45626</v>
      </c>
      <c r="L56" s="174"/>
      <c r="M56" s="174"/>
      <c r="N56" s="174"/>
      <c r="O56" s="250">
        <v>0</v>
      </c>
      <c r="P56" s="519" t="s">
        <v>73</v>
      </c>
      <c r="Q56" s="249"/>
      <c r="R56" s="201" t="s">
        <v>11</v>
      </c>
      <c r="S56" s="105"/>
      <c r="T56" s="105"/>
      <c r="U56" s="105"/>
    </row>
    <row r="57" spans="1:22" s="149" customFormat="1" ht="15" x14ac:dyDescent="0.3">
      <c r="A57" s="144"/>
      <c r="B57" s="144"/>
      <c r="C57" s="144"/>
      <c r="D57" s="144"/>
      <c r="E57" s="144"/>
      <c r="F57" s="144"/>
      <c r="G57" s="193"/>
      <c r="H57" s="144"/>
      <c r="I57" s="144"/>
      <c r="J57" s="144"/>
      <c r="K57" s="144"/>
      <c r="L57" s="144"/>
      <c r="M57" s="144"/>
      <c r="N57" s="144"/>
      <c r="O57" s="144"/>
      <c r="P57" s="521"/>
      <c r="Q57" s="144"/>
      <c r="R57" s="144"/>
      <c r="S57" s="144"/>
      <c r="T57" s="144"/>
      <c r="U57" s="144"/>
    </row>
    <row r="58" spans="1:22" s="149" customFormat="1" ht="15" x14ac:dyDescent="0.3">
      <c r="A58" s="144"/>
      <c r="B58" s="144"/>
      <c r="C58" s="144"/>
      <c r="D58" s="144"/>
      <c r="E58" s="144"/>
      <c r="F58" s="144"/>
      <c r="G58" s="193"/>
      <c r="H58" s="144"/>
      <c r="I58" s="144"/>
      <c r="J58" s="144"/>
      <c r="K58" s="144"/>
      <c r="L58" s="144"/>
      <c r="M58" s="144"/>
      <c r="N58" s="144"/>
      <c r="O58" s="144"/>
      <c r="P58" s="521"/>
      <c r="Q58" s="144"/>
      <c r="R58" s="144"/>
      <c r="S58" s="144"/>
      <c r="T58" s="144"/>
      <c r="U58" s="144"/>
    </row>
    <row r="59" spans="1:22" s="149" customFormat="1" ht="15" x14ac:dyDescent="0.3">
      <c r="A59" s="144"/>
      <c r="B59" s="144"/>
      <c r="C59" s="144"/>
      <c r="D59" s="144"/>
      <c r="E59" s="144"/>
      <c r="F59" s="144"/>
      <c r="G59" s="193"/>
      <c r="H59" s="144"/>
      <c r="I59" s="144"/>
      <c r="J59" s="144"/>
      <c r="K59" s="144"/>
      <c r="L59" s="144"/>
      <c r="M59" s="144"/>
      <c r="N59" s="144"/>
      <c r="O59" s="144"/>
      <c r="P59" s="521"/>
      <c r="Q59" s="144"/>
      <c r="R59" s="144"/>
      <c r="S59" s="144"/>
    </row>
    <row r="60" spans="1:22" s="149" customFormat="1" ht="15" x14ac:dyDescent="0.3">
      <c r="A60" s="144"/>
      <c r="B60" s="144"/>
      <c r="C60" s="144"/>
      <c r="D60" s="144"/>
      <c r="E60" s="144"/>
      <c r="F60" s="144"/>
      <c r="G60" s="193"/>
      <c r="H60" s="144"/>
      <c r="I60" s="144"/>
      <c r="J60" s="144"/>
      <c r="K60" s="144"/>
      <c r="L60" s="144"/>
      <c r="M60" s="144"/>
      <c r="N60" s="144"/>
      <c r="O60" s="144"/>
      <c r="P60" s="521"/>
      <c r="Q60" s="144"/>
      <c r="R60" s="144"/>
      <c r="S60" s="144"/>
    </row>
    <row r="61" spans="1:22" s="149" customFormat="1" ht="15" x14ac:dyDescent="0.3">
      <c r="A61" s="144"/>
      <c r="B61" s="144"/>
      <c r="C61" s="144"/>
      <c r="D61" s="144"/>
      <c r="E61" s="144"/>
      <c r="F61" s="144"/>
      <c r="G61" s="193"/>
      <c r="H61" s="144"/>
      <c r="I61" s="144"/>
      <c r="J61" s="144"/>
      <c r="K61" s="144"/>
      <c r="L61" s="144"/>
      <c r="M61" s="144"/>
      <c r="N61" s="144"/>
      <c r="O61" s="144"/>
      <c r="P61" s="521"/>
      <c r="Q61" s="144"/>
      <c r="R61" s="144"/>
      <c r="S61" s="144"/>
    </row>
    <row r="62" spans="1:22" s="149" customFormat="1" ht="15" x14ac:dyDescent="0.3">
      <c r="A62" s="144"/>
      <c r="B62" s="144"/>
      <c r="C62" s="144"/>
      <c r="D62" s="144"/>
      <c r="E62" s="144"/>
      <c r="F62" s="144"/>
      <c r="G62" s="193"/>
      <c r="H62" s="144"/>
      <c r="I62" s="144"/>
      <c r="J62" s="144"/>
      <c r="K62" s="144"/>
      <c r="L62" s="144"/>
      <c r="M62" s="144"/>
      <c r="N62" s="144"/>
      <c r="O62" s="144"/>
      <c r="P62" s="521"/>
      <c r="Q62" s="144"/>
      <c r="R62" s="144"/>
      <c r="S62" s="144"/>
    </row>
    <row r="63" spans="1:22" s="149" customFormat="1" ht="15.6" thickBot="1" x14ac:dyDescent="0.35">
      <c r="A63" s="144"/>
      <c r="B63" s="144"/>
      <c r="C63" s="144"/>
      <c r="D63" s="144"/>
      <c r="E63" s="144"/>
      <c r="F63" s="144"/>
      <c r="G63" s="193"/>
      <c r="H63" s="144"/>
      <c r="I63" s="144"/>
      <c r="J63" s="144"/>
      <c r="K63" s="144"/>
      <c r="L63" s="144"/>
      <c r="M63" s="144"/>
      <c r="N63" s="144"/>
      <c r="O63" s="144"/>
      <c r="P63" s="521"/>
      <c r="Q63" s="144"/>
      <c r="R63" s="144"/>
      <c r="S63" s="144"/>
    </row>
    <row r="64" spans="1:22" s="149" customFormat="1" ht="15" x14ac:dyDescent="0.25">
      <c r="A64" s="1087" t="s">
        <v>127</v>
      </c>
      <c r="B64" s="1087"/>
      <c r="C64" s="272"/>
      <c r="D64" s="1090" t="s">
        <v>1626</v>
      </c>
      <c r="E64" s="1091"/>
      <c r="F64" s="1090" t="s">
        <v>1627</v>
      </c>
      <c r="G64" s="1091"/>
      <c r="H64" s="1090" t="s">
        <v>1628</v>
      </c>
      <c r="I64" s="1091"/>
      <c r="J64" s="144"/>
      <c r="K64" s="144"/>
      <c r="L64" s="144"/>
      <c r="M64" s="144"/>
      <c r="N64" s="144"/>
      <c r="O64" s="144"/>
      <c r="P64" s="521"/>
      <c r="Q64" s="144"/>
      <c r="R64" s="144"/>
      <c r="S64" s="144"/>
    </row>
    <row r="65" spans="1:22" s="149" customFormat="1" ht="15" x14ac:dyDescent="0.25">
      <c r="A65" s="586" t="s">
        <v>71</v>
      </c>
      <c r="B65" s="246">
        <f>+COUNTIF($P$6:$P$64,"ABIERTA")</f>
        <v>0</v>
      </c>
      <c r="C65" s="272"/>
      <c r="D65" s="587" t="s">
        <v>71</v>
      </c>
      <c r="E65" s="276">
        <f>+COUNTIF($P$6:$P$31,"ABIERTA")</f>
        <v>0</v>
      </c>
      <c r="F65" s="588" t="s">
        <v>71</v>
      </c>
      <c r="G65" s="276">
        <f>+COUNTIF($P$35:$P$45,"ABIERTA")</f>
        <v>0</v>
      </c>
      <c r="H65" s="588" t="s">
        <v>71</v>
      </c>
      <c r="I65" s="276">
        <f>+COUNTIF($P$48:$P$56,"ABIERTA")</f>
        <v>0</v>
      </c>
      <c r="J65" s="144"/>
      <c r="K65" s="144"/>
      <c r="L65" s="144"/>
      <c r="M65" s="144"/>
      <c r="N65" s="144"/>
      <c r="O65" s="144"/>
      <c r="P65" s="521"/>
      <c r="Q65" s="144"/>
      <c r="R65" s="144"/>
      <c r="S65" s="144"/>
    </row>
    <row r="66" spans="1:22" s="149" customFormat="1" ht="15" x14ac:dyDescent="0.25">
      <c r="A66" s="586" t="s">
        <v>72</v>
      </c>
      <c r="B66" s="246">
        <f>+COUNTIF($P$6:$P$64,"CUMPLIDA - EFECTIVA")</f>
        <v>0</v>
      </c>
      <c r="C66" s="272"/>
      <c r="D66" s="587" t="s">
        <v>72</v>
      </c>
      <c r="E66" s="276">
        <f>+COUNTIF($P$6:$P$31,"CUMPLIDA - EFECTIVA")</f>
        <v>0</v>
      </c>
      <c r="F66" s="588" t="s">
        <v>72</v>
      </c>
      <c r="G66" s="276">
        <f>+COUNTIF($P$35:$P$45,"CUMPLIDA - EFECTIVA")</f>
        <v>0</v>
      </c>
      <c r="H66" s="588" t="s">
        <v>72</v>
      </c>
      <c r="I66" s="276">
        <f>+COUNTIF($P$48:$P$56,"CUMPLIDA - EFECTIVA")</f>
        <v>0</v>
      </c>
      <c r="J66" s="144"/>
      <c r="K66" s="144"/>
      <c r="L66" s="144"/>
      <c r="M66" s="144"/>
      <c r="N66" s="144"/>
      <c r="O66" s="144"/>
      <c r="P66" s="521"/>
      <c r="Q66" s="144"/>
      <c r="R66" s="144"/>
      <c r="S66" s="144"/>
    </row>
    <row r="67" spans="1:22" s="149" customFormat="1" ht="15" x14ac:dyDescent="0.25">
      <c r="A67" s="586" t="s">
        <v>75</v>
      </c>
      <c r="B67" s="246">
        <f>+COUNTIF($P$6:$P$64,"CUMPLIDA - PENDIENTE EFECTIVIDAD")</f>
        <v>4</v>
      </c>
      <c r="C67" s="272"/>
      <c r="D67" s="587" t="s">
        <v>128</v>
      </c>
      <c r="E67" s="276">
        <f>+COUNTIF($P$6:$P$31,"CUMPLIDA - PENDIENTE EFECTIVIDAD")</f>
        <v>4</v>
      </c>
      <c r="F67" s="588" t="s">
        <v>128</v>
      </c>
      <c r="G67" s="276">
        <f>+COUNTIF($P$35:$P$45,"CUMPLIDA - PENDIENTE EFECTIVIDAD")</f>
        <v>0</v>
      </c>
      <c r="H67" s="588" t="s">
        <v>128</v>
      </c>
      <c r="I67" s="276">
        <f>+COUNTIF($P$56:$P485,"CUMPLIDA - PENDIENTE EFECTIVIDAD")</f>
        <v>0</v>
      </c>
      <c r="J67" s="144"/>
      <c r="K67" s="144"/>
      <c r="L67" s="144"/>
      <c r="M67" s="144"/>
      <c r="N67" s="144"/>
      <c r="O67" s="144"/>
      <c r="P67" s="521"/>
      <c r="Q67" s="144"/>
      <c r="R67" s="144"/>
      <c r="S67" s="144"/>
    </row>
    <row r="68" spans="1:22" s="149" customFormat="1" ht="15" x14ac:dyDescent="0.25">
      <c r="A68" s="586" t="s">
        <v>129</v>
      </c>
      <c r="B68" s="246">
        <f>+COUNTIF($P$6:$P$64,"CUMPLIDA - INEFECTIVA")</f>
        <v>0</v>
      </c>
      <c r="C68" s="272"/>
      <c r="D68" s="587" t="s">
        <v>129</v>
      </c>
      <c r="E68" s="276">
        <f>+COUNTIF($P$6:$P$31,"CUMPLIDA - INEFECTIVA")</f>
        <v>0</v>
      </c>
      <c r="F68" s="588" t="s">
        <v>129</v>
      </c>
      <c r="G68" s="276">
        <f>+COUNTIF($P$35:$P$45,"CUMPLIDA - INEFECTIVA")</f>
        <v>0</v>
      </c>
      <c r="H68" s="588" t="s">
        <v>129</v>
      </c>
      <c r="I68" s="276">
        <f>+COUNTIF($P$48:$P$56,"CUMPLIDA - INEFECTIVA")</f>
        <v>0</v>
      </c>
      <c r="J68" s="144"/>
      <c r="K68" s="144"/>
      <c r="L68" s="144"/>
      <c r="M68" s="144"/>
      <c r="N68" s="144"/>
      <c r="O68" s="144"/>
      <c r="P68" s="521"/>
      <c r="Q68" s="144"/>
      <c r="R68" s="144"/>
      <c r="S68" s="144"/>
    </row>
    <row r="69" spans="1:22" s="149" customFormat="1" ht="15" x14ac:dyDescent="0.25">
      <c r="A69" s="586" t="s">
        <v>73</v>
      </c>
      <c r="B69" s="246">
        <f>+COUNTIF($P$6:$P$64,"INCUMPLIDA - VENCIDA")</f>
        <v>28</v>
      </c>
      <c r="C69" s="272"/>
      <c r="D69" s="587" t="s">
        <v>73</v>
      </c>
      <c r="E69" s="276">
        <f>+COUNTIF($P$6:$P$31,"INCUMPLIDA - VENCIDA")</f>
        <v>15</v>
      </c>
      <c r="F69" s="588" t="s">
        <v>73</v>
      </c>
      <c r="G69" s="276">
        <f>+COUNTIF($P$35:$P$45,"INCUMPLIDA - VENCIDA")</f>
        <v>7</v>
      </c>
      <c r="H69" s="588" t="s">
        <v>73</v>
      </c>
      <c r="I69" s="276">
        <f>+COUNTIF($P$48:$P56,"INCUMPLIDA - VENCIDA")</f>
        <v>6</v>
      </c>
      <c r="J69" s="144"/>
      <c r="K69" s="144"/>
      <c r="L69" s="144"/>
      <c r="M69" s="144"/>
      <c r="N69" s="144"/>
      <c r="O69" s="144"/>
      <c r="P69" s="521"/>
      <c r="Q69" s="144"/>
      <c r="R69" s="144"/>
      <c r="S69" s="144"/>
    </row>
    <row r="70" spans="1:22" s="149" customFormat="1" ht="15" x14ac:dyDescent="0.25">
      <c r="A70" s="586" t="s">
        <v>78</v>
      </c>
      <c r="B70" s="246">
        <f>+COUNTIF($P$6:$P$64,"INCALIFICABLE")</f>
        <v>0</v>
      </c>
      <c r="C70" s="272"/>
      <c r="D70" s="587" t="s">
        <v>78</v>
      </c>
      <c r="E70" s="276">
        <f>+COUNTIF($P$6:$P$31,"INCALIFICABLE")</f>
        <v>0</v>
      </c>
      <c r="F70" s="588" t="s">
        <v>78</v>
      </c>
      <c r="G70" s="276">
        <f>+COUNTIF($P$35:$P$45,"INCALIFICABLE")</f>
        <v>0</v>
      </c>
      <c r="H70" s="588" t="s">
        <v>78</v>
      </c>
      <c r="I70" s="276">
        <f>+COUNTIF($P$48:$P$56,"INCALIFICABLE")</f>
        <v>0</v>
      </c>
      <c r="J70" s="144"/>
      <c r="K70" s="144"/>
      <c r="L70" s="144"/>
      <c r="M70" s="144"/>
      <c r="N70" s="144"/>
      <c r="O70" s="144"/>
      <c r="P70" s="521"/>
      <c r="Q70" s="144"/>
      <c r="R70" s="144"/>
      <c r="S70" s="144"/>
    </row>
    <row r="71" spans="1:22" s="149" customFormat="1" ht="15" x14ac:dyDescent="0.25">
      <c r="A71" s="586" t="s">
        <v>130</v>
      </c>
      <c r="B71" s="246">
        <f>SUM(B65:B70)</f>
        <v>32</v>
      </c>
      <c r="C71" s="272"/>
      <c r="D71" s="589" t="s">
        <v>130</v>
      </c>
      <c r="E71" s="590">
        <f>SUM(E65:E70)</f>
        <v>19</v>
      </c>
      <c r="F71" s="591" t="s">
        <v>130</v>
      </c>
      <c r="G71" s="590">
        <f>SUM(G65:G70)</f>
        <v>7</v>
      </c>
      <c r="H71" s="591" t="s">
        <v>130</v>
      </c>
      <c r="I71" s="590">
        <f>SUM(I65:I70)</f>
        <v>6</v>
      </c>
      <c r="J71" s="144"/>
      <c r="K71" s="144"/>
      <c r="L71" s="144"/>
      <c r="M71" s="144"/>
      <c r="N71" s="144"/>
      <c r="O71" s="144"/>
      <c r="P71" s="521"/>
      <c r="Q71" s="144"/>
      <c r="R71" s="144"/>
      <c r="S71" s="144"/>
    </row>
    <row r="72" spans="1:22" s="149" customFormat="1" ht="15" x14ac:dyDescent="0.25">
      <c r="A72" s="272"/>
      <c r="B72" s="272"/>
      <c r="C72" s="272"/>
      <c r="D72" s="592"/>
      <c r="E72" s="593"/>
      <c r="F72" s="594"/>
      <c r="G72" s="595"/>
      <c r="H72" s="594"/>
      <c r="I72" s="595"/>
      <c r="J72" s="144"/>
      <c r="K72" s="144"/>
      <c r="L72" s="144"/>
      <c r="M72" s="144"/>
      <c r="N72" s="144"/>
      <c r="O72" s="144"/>
      <c r="P72" s="521"/>
      <c r="Q72" s="144"/>
      <c r="R72" s="144"/>
      <c r="S72" s="144"/>
    </row>
    <row r="73" spans="1:22" s="149" customFormat="1" ht="15" x14ac:dyDescent="0.25">
      <c r="A73" s="1087" t="s">
        <v>131</v>
      </c>
      <c r="B73" s="1087"/>
      <c r="C73" s="272"/>
      <c r="D73" s="1088" t="s">
        <v>132</v>
      </c>
      <c r="E73" s="1089"/>
      <c r="F73" s="1088" t="s">
        <v>132</v>
      </c>
      <c r="G73" s="1089"/>
      <c r="H73" s="1088" t="s">
        <v>132</v>
      </c>
      <c r="I73" s="1089"/>
      <c r="J73" s="144"/>
      <c r="K73" s="144"/>
      <c r="L73" s="144"/>
      <c r="M73" s="144"/>
      <c r="N73" s="144"/>
      <c r="O73" s="144"/>
      <c r="P73" s="521"/>
      <c r="Q73" s="144"/>
      <c r="R73" s="144"/>
      <c r="S73" s="144"/>
    </row>
    <row r="74" spans="1:22" s="149" customFormat="1" x14ac:dyDescent="0.25">
      <c r="A74" s="246" t="s">
        <v>11</v>
      </c>
      <c r="B74" s="246">
        <f>+COUNTIF($R$6:$R$64,"ABIERTO")</f>
        <v>16</v>
      </c>
      <c r="C74" s="272"/>
      <c r="D74" s="588" t="s">
        <v>11</v>
      </c>
      <c r="E74" s="276">
        <f>+COUNTIF($R$6:$R$31,"ABIERTO")</f>
        <v>7</v>
      </c>
      <c r="F74" s="588" t="s">
        <v>11</v>
      </c>
      <c r="G74" s="276">
        <f>+COUNTIF($R$35:$R$45,"ABIERTO")</f>
        <v>5</v>
      </c>
      <c r="H74" s="588" t="s">
        <v>11</v>
      </c>
      <c r="I74" s="276">
        <f>+COUNTIF($R$48:$R$56,"ABIERTO")</f>
        <v>4</v>
      </c>
      <c r="P74" s="524"/>
    </row>
    <row r="75" spans="1:22" s="149" customFormat="1" x14ac:dyDescent="0.25">
      <c r="A75" s="246" t="s">
        <v>10</v>
      </c>
      <c r="B75" s="246">
        <f>+COUNTIF($R$6:$R63,"CERRADO")</f>
        <v>0</v>
      </c>
      <c r="C75" s="272"/>
      <c r="D75" s="588" t="s">
        <v>10</v>
      </c>
      <c r="E75" s="276">
        <f>+COUNTIF($R$6:$R31,"CERRADO")</f>
        <v>0</v>
      </c>
      <c r="F75" s="588" t="s">
        <v>10</v>
      </c>
      <c r="G75" s="276">
        <f>+COUNTIF($R$35:$R45,"CERRADO")</f>
        <v>0</v>
      </c>
      <c r="H75" s="588" t="s">
        <v>10</v>
      </c>
      <c r="I75" s="276">
        <f>+COUNTIF($R$48:$R56,"CERRADO")</f>
        <v>0</v>
      </c>
      <c r="P75" s="524"/>
    </row>
    <row r="76" spans="1:22" s="149" customFormat="1" ht="15" thickBot="1" x14ac:dyDescent="0.35">
      <c r="A76" s="187" t="s">
        <v>130</v>
      </c>
      <c r="B76" s="187">
        <f>SUM(B74:B75)</f>
        <v>16</v>
      </c>
      <c r="D76" s="596" t="s">
        <v>130</v>
      </c>
      <c r="E76" s="597">
        <f>SUM(E74:E75)</f>
        <v>7</v>
      </c>
      <c r="F76" s="598" t="s">
        <v>130</v>
      </c>
      <c r="G76" s="599">
        <f>SUM(G74:G75)</f>
        <v>5</v>
      </c>
      <c r="H76" s="598" t="s">
        <v>130</v>
      </c>
      <c r="I76" s="599">
        <f>SUM(I74:I75)</f>
        <v>4</v>
      </c>
      <c r="P76" s="524"/>
    </row>
    <row r="77" spans="1:22" s="149" customFormat="1" x14ac:dyDescent="0.3">
      <c r="G77" s="600"/>
      <c r="P77" s="524"/>
    </row>
    <row r="78" spans="1:22" s="149" customFormat="1" x14ac:dyDescent="0.3">
      <c r="G78" s="600"/>
      <c r="P78" s="524"/>
    </row>
    <row r="79" spans="1:22" s="149" customFormat="1" x14ac:dyDescent="0.3">
      <c r="G79" s="600"/>
      <c r="P79" s="524"/>
    </row>
    <row r="80" spans="1:22" s="149" customFormat="1" x14ac:dyDescent="0.3">
      <c r="G80" s="600"/>
      <c r="P80" s="524"/>
      <c r="T80"/>
      <c r="U80"/>
      <c r="V80"/>
    </row>
    <row r="81" spans="7:22" s="149" customFormat="1" x14ac:dyDescent="0.3">
      <c r="G81" s="600"/>
      <c r="P81" s="524"/>
      <c r="T81"/>
      <c r="U81"/>
      <c r="V81"/>
    </row>
    <row r="82" spans="7:22" s="149" customFormat="1" x14ac:dyDescent="0.3">
      <c r="G82" s="600"/>
      <c r="P82" s="524"/>
      <c r="T82"/>
      <c r="U82"/>
      <c r="V82"/>
    </row>
    <row r="83" spans="7:22" s="149" customFormat="1" x14ac:dyDescent="0.3">
      <c r="G83" s="600"/>
      <c r="P83" s="524"/>
      <c r="T83"/>
      <c r="U83"/>
      <c r="V83"/>
    </row>
    <row r="84" spans="7:22" s="149" customFormat="1" x14ac:dyDescent="0.3">
      <c r="G84" s="600"/>
      <c r="P84" s="524"/>
      <c r="T84"/>
      <c r="U84"/>
      <c r="V84"/>
    </row>
    <row r="85" spans="7:22" s="149" customFormat="1" x14ac:dyDescent="0.3">
      <c r="G85" s="600"/>
      <c r="P85" s="524"/>
      <c r="T85"/>
      <c r="U85"/>
      <c r="V85"/>
    </row>
    <row r="86" spans="7:22" s="149" customFormat="1" x14ac:dyDescent="0.3">
      <c r="G86" s="600"/>
      <c r="P86" s="524"/>
      <c r="T86"/>
      <c r="U86"/>
      <c r="V86"/>
    </row>
    <row r="87" spans="7:22" s="149" customFormat="1" x14ac:dyDescent="0.3">
      <c r="G87" s="600"/>
      <c r="P87" s="524"/>
      <c r="T87"/>
      <c r="U87"/>
      <c r="V87"/>
    </row>
    <row r="88" spans="7:22" s="149" customFormat="1" x14ac:dyDescent="0.3">
      <c r="G88" s="600"/>
      <c r="P88" s="524"/>
      <c r="T88"/>
      <c r="U88"/>
      <c r="V88"/>
    </row>
    <row r="89" spans="7:22" s="149" customFormat="1" x14ac:dyDescent="0.3">
      <c r="G89" s="600"/>
      <c r="P89" s="524"/>
      <c r="T89"/>
      <c r="U89"/>
      <c r="V89"/>
    </row>
    <row r="90" spans="7:22" s="149" customFormat="1" x14ac:dyDescent="0.3">
      <c r="G90" s="600"/>
      <c r="P90" s="524"/>
      <c r="T90"/>
      <c r="U90"/>
      <c r="V90"/>
    </row>
    <row r="91" spans="7:22" s="149" customFormat="1" x14ac:dyDescent="0.3">
      <c r="G91" s="600"/>
      <c r="P91" s="524"/>
      <c r="T91"/>
      <c r="U91"/>
      <c r="V91"/>
    </row>
    <row r="92" spans="7:22" s="149" customFormat="1" x14ac:dyDescent="0.3">
      <c r="G92" s="600"/>
      <c r="P92" s="524"/>
      <c r="T92"/>
      <c r="U92"/>
      <c r="V92"/>
    </row>
    <row r="93" spans="7:22" s="149" customFormat="1" x14ac:dyDescent="0.3">
      <c r="G93" s="600"/>
      <c r="P93" s="524"/>
      <c r="T93"/>
      <c r="U93"/>
      <c r="V93"/>
    </row>
    <row r="94" spans="7:22" s="149" customFormat="1" x14ac:dyDescent="0.3">
      <c r="G94" s="600"/>
      <c r="P94" s="524"/>
      <c r="T94"/>
      <c r="U94"/>
      <c r="V94"/>
    </row>
  </sheetData>
  <mergeCells count="119">
    <mergeCell ref="A73:B73"/>
    <mergeCell ref="D73:E73"/>
    <mergeCell ref="F73:G73"/>
    <mergeCell ref="H73:I73"/>
    <mergeCell ref="A53:R53"/>
    <mergeCell ref="A55:R55"/>
    <mergeCell ref="A64:B64"/>
    <mergeCell ref="D64:E64"/>
    <mergeCell ref="F64:G64"/>
    <mergeCell ref="H64:I64"/>
    <mergeCell ref="A50:R50"/>
    <mergeCell ref="A51:A52"/>
    <mergeCell ref="B51:B52"/>
    <mergeCell ref="C51:C52"/>
    <mergeCell ref="D51:D52"/>
    <mergeCell ref="E51:E52"/>
    <mergeCell ref="R51:R52"/>
    <mergeCell ref="A42:R42"/>
    <mergeCell ref="A44:R44"/>
    <mergeCell ref="A46:R46"/>
    <mergeCell ref="A47:R47"/>
    <mergeCell ref="A48:A49"/>
    <mergeCell ref="B48:B49"/>
    <mergeCell ref="C48:C49"/>
    <mergeCell ref="D48:D49"/>
    <mergeCell ref="E48:E49"/>
    <mergeCell ref="R48:R49"/>
    <mergeCell ref="A37:R37"/>
    <mergeCell ref="A39:R39"/>
    <mergeCell ref="A40:A41"/>
    <mergeCell ref="B40:B41"/>
    <mergeCell ref="C40:C41"/>
    <mergeCell ref="D40:D41"/>
    <mergeCell ref="R40:R41"/>
    <mergeCell ref="A33:R33"/>
    <mergeCell ref="A34:R34"/>
    <mergeCell ref="A35:A36"/>
    <mergeCell ref="B35:B36"/>
    <mergeCell ref="C35:C36"/>
    <mergeCell ref="D35:D36"/>
    <mergeCell ref="R35:R36"/>
    <mergeCell ref="A29:R29"/>
    <mergeCell ref="A30:A31"/>
    <mergeCell ref="B30:B31"/>
    <mergeCell ref="C30:C31"/>
    <mergeCell ref="D30:D31"/>
    <mergeCell ref="A32:R32"/>
    <mergeCell ref="A24:R24"/>
    <mergeCell ref="A26:R26"/>
    <mergeCell ref="A27:A28"/>
    <mergeCell ref="B27:B28"/>
    <mergeCell ref="C27:C28"/>
    <mergeCell ref="D27:D28"/>
    <mergeCell ref="O27:O28"/>
    <mergeCell ref="Q27:Q28"/>
    <mergeCell ref="R27:R28"/>
    <mergeCell ref="A15:R15"/>
    <mergeCell ref="A16:A23"/>
    <mergeCell ref="B16:B23"/>
    <mergeCell ref="C16:C23"/>
    <mergeCell ref="D16:D23"/>
    <mergeCell ref="Q16:Q23"/>
    <mergeCell ref="R16:R23"/>
    <mergeCell ref="E17:E18"/>
    <mergeCell ref="E19:E20"/>
    <mergeCell ref="A12:R12"/>
    <mergeCell ref="A13:A14"/>
    <mergeCell ref="B13:B14"/>
    <mergeCell ref="C13:C14"/>
    <mergeCell ref="D13:D14"/>
    <mergeCell ref="Q13:Q14"/>
    <mergeCell ref="R13:R14"/>
    <mergeCell ref="P6:P7"/>
    <mergeCell ref="Q6:Q8"/>
    <mergeCell ref="R6:R8"/>
    <mergeCell ref="A9:R9"/>
    <mergeCell ref="A10:A11"/>
    <mergeCell ref="B10:B11"/>
    <mergeCell ref="C10:C11"/>
    <mergeCell ref="D10:D11"/>
    <mergeCell ref="Q10:Q11"/>
    <mergeCell ref="R10:R11"/>
    <mergeCell ref="J6:J7"/>
    <mergeCell ref="K6:K7"/>
    <mergeCell ref="L6:L7"/>
    <mergeCell ref="M6:M7"/>
    <mergeCell ref="N6:N7"/>
    <mergeCell ref="O6:O7"/>
    <mergeCell ref="A5:R5"/>
    <mergeCell ref="A6:A8"/>
    <mergeCell ref="B6:B8"/>
    <mergeCell ref="C6:C8"/>
    <mergeCell ref="D6:D8"/>
    <mergeCell ref="E6:E7"/>
    <mergeCell ref="F6:F7"/>
    <mergeCell ref="G6:G7"/>
    <mergeCell ref="H6:H7"/>
    <mergeCell ref="I6:I7"/>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conditionalFormatting sqref="P6">
    <cfRule type="containsText" dxfId="379" priority="134" operator="containsText" text="INCUMPLIDA - VENCIDA">
      <formula>NOT(ISERROR(SEARCH("INCUMPLIDA - VENCIDA",P6)))</formula>
    </cfRule>
    <cfRule type="containsText" dxfId="378" priority="132" operator="containsText" text="ABIERTA">
      <formula>NOT(ISERROR(SEARCH("ABIERTA",P6)))</formula>
    </cfRule>
    <cfRule type="containsText" dxfId="377" priority="133" operator="containsText" text="CUMPLIDA - PENDIENTE EFECTIVIDAD">
      <formula>NOT(ISERROR(SEARCH("CUMPLIDA - PENDIENTE EFECTIVIDAD",P6)))</formula>
    </cfRule>
    <cfRule type="containsText" dxfId="376" priority="127" operator="containsText" text="INCALIFICABLE">
      <formula>NOT(ISERROR(SEARCH("INCALIFICABLE",P6)))</formula>
    </cfRule>
    <cfRule type="containsText" dxfId="375" priority="128" operator="containsText" text="CUMPLIDA - EFECTIVA">
      <formula>NOT(ISERROR(SEARCH("CUMPLIDA - EFECTIVA",P6)))</formula>
    </cfRule>
    <cfRule type="containsText" dxfId="374" priority="131" operator="containsText" text="CUMPLIDA - INEFECTIVA">
      <formula>NOT(ISERROR(SEARCH("CUMPLIDA - INEFECTIVA",P6)))</formula>
    </cfRule>
  </conditionalFormatting>
  <conditionalFormatting sqref="P8">
    <cfRule type="containsText" dxfId="373" priority="93" operator="containsText" text="CUMPLIDA - PENDIENTE EFECTIVIDAD">
      <formula>NOT(ISERROR(SEARCH("CUMPLIDA - PENDIENTE EFECTIVIDAD",P8)))</formula>
    </cfRule>
    <cfRule type="containsText" dxfId="372" priority="91" operator="containsText" text="CUMPLIDA - INEFECTIVA">
      <formula>NOT(ISERROR(SEARCH("CUMPLIDA - INEFECTIVA",P8)))</formula>
    </cfRule>
    <cfRule type="containsText" dxfId="371" priority="92" operator="containsText" text="ABIERTA">
      <formula>NOT(ISERROR(SEARCH("ABIERTA",P8)))</formula>
    </cfRule>
    <cfRule type="containsText" dxfId="370" priority="94" operator="containsText" text="INCUMPLIDA - VENCIDA">
      <formula>NOT(ISERROR(SEARCH("INCUMPLIDA - VENCIDA",P8)))</formula>
    </cfRule>
    <cfRule type="containsText" dxfId="369" priority="89" operator="containsText" text="INCALIFICABLE">
      <formula>NOT(ISERROR(SEARCH("INCALIFICABLE",P8)))</formula>
    </cfRule>
    <cfRule type="containsText" dxfId="368" priority="90" operator="containsText" text="CUMPLIDA - EFECTIVA">
      <formula>NOT(ISERROR(SEARCH("CUMPLIDA - EFECTIVA",P8)))</formula>
    </cfRule>
  </conditionalFormatting>
  <conditionalFormatting sqref="P10">
    <cfRule type="containsText" dxfId="367" priority="83" operator="containsText" text="INCALIFICABLE">
      <formula>NOT(ISERROR(SEARCH("INCALIFICABLE",P10)))</formula>
    </cfRule>
    <cfRule type="containsText" dxfId="366" priority="88" operator="containsText" text="INCUMPLIDA - VENCIDA">
      <formula>NOT(ISERROR(SEARCH("INCUMPLIDA - VENCIDA",P10)))</formula>
    </cfRule>
    <cfRule type="containsText" dxfId="365" priority="86" operator="containsText" text="ABIERTA">
      <formula>NOT(ISERROR(SEARCH("ABIERTA",P10)))</formula>
    </cfRule>
    <cfRule type="containsText" dxfId="364" priority="87" operator="containsText" text="CUMPLIDA - PENDIENTE EFECTIVIDAD">
      <formula>NOT(ISERROR(SEARCH("CUMPLIDA - PENDIENTE EFECTIVIDAD",P10)))</formula>
    </cfRule>
    <cfRule type="containsText" dxfId="363" priority="85" operator="containsText" text="CUMPLIDA - INEFECTIVA">
      <formula>NOT(ISERROR(SEARCH("CUMPLIDA - INEFECTIVA",P10)))</formula>
    </cfRule>
    <cfRule type="containsText" dxfId="362" priority="84" operator="containsText" text="CUMPLIDA - EFECTIVA">
      <formula>NOT(ISERROR(SEARCH("CUMPLIDA - EFECTIVA",P10)))</formula>
    </cfRule>
  </conditionalFormatting>
  <conditionalFormatting sqref="P13">
    <cfRule type="containsText" dxfId="361" priority="79" operator="containsText" text="CUMPLIDA - INEFECTIVA">
      <formula>NOT(ISERROR(SEARCH("CUMPLIDA - INEFECTIVA",P13)))</formula>
    </cfRule>
    <cfRule type="containsText" dxfId="360" priority="82" operator="containsText" text="INCUMPLIDA - VENCIDA">
      <formula>NOT(ISERROR(SEARCH("INCUMPLIDA - VENCIDA",P13)))</formula>
    </cfRule>
    <cfRule type="containsText" dxfId="359" priority="81" operator="containsText" text="CUMPLIDA - PENDIENTE EFECTIVIDAD">
      <formula>NOT(ISERROR(SEARCH("CUMPLIDA - PENDIENTE EFECTIVIDAD",P13)))</formula>
    </cfRule>
    <cfRule type="containsText" dxfId="358" priority="80" operator="containsText" text="ABIERTA">
      <formula>NOT(ISERROR(SEARCH("ABIERTA",P13)))</formula>
    </cfRule>
    <cfRule type="containsText" dxfId="357" priority="78" operator="containsText" text="CUMPLIDA - EFECTIVA">
      <formula>NOT(ISERROR(SEARCH("CUMPLIDA - EFECTIVA",P13)))</formula>
    </cfRule>
    <cfRule type="containsText" dxfId="356" priority="77" operator="containsText" text="INCALIFICABLE">
      <formula>NOT(ISERROR(SEARCH("INCALIFICABLE",P13)))</formula>
    </cfRule>
  </conditionalFormatting>
  <conditionalFormatting sqref="P16:P23">
    <cfRule type="containsText" dxfId="355" priority="12" operator="containsText" text="ABIERTA">
      <formula>NOT(ISERROR(SEARCH("ABIERTA",P16)))</formula>
    </cfRule>
    <cfRule type="containsText" dxfId="354" priority="13" operator="containsText" text="CUMPLIDA - PENDIENTE EFECTIVIDAD">
      <formula>NOT(ISERROR(SEARCH("CUMPLIDA - PENDIENTE EFECTIVIDAD",P16)))</formula>
    </cfRule>
    <cfRule type="containsText" dxfId="353" priority="14" operator="containsText" text="INCUMPLIDA - VENCIDA">
      <formula>NOT(ISERROR(SEARCH("INCUMPLIDA - VENCIDA",P16)))</formula>
    </cfRule>
    <cfRule type="containsText" dxfId="352" priority="10" operator="containsText" text="CUMPLIDA - EFECTIVA">
      <formula>NOT(ISERROR(SEARCH("CUMPLIDA - EFECTIVA",P16)))</formula>
    </cfRule>
    <cfRule type="containsText" dxfId="351" priority="9" operator="containsText" text="INCALIFICABLE">
      <formula>NOT(ISERROR(SEARCH("INCALIFICABLE",P16)))</formula>
    </cfRule>
    <cfRule type="containsText" dxfId="350" priority="11" operator="containsText" text="CUMPLIDA - INEFECTIVA">
      <formula>NOT(ISERROR(SEARCH("CUMPLIDA - INEFECTIVA",P16)))</formula>
    </cfRule>
  </conditionalFormatting>
  <conditionalFormatting sqref="P25">
    <cfRule type="containsText" dxfId="349" priority="75" operator="containsText" text="CUMPLIDA - PENDIENTE EFECTIVIDAD">
      <formula>NOT(ISERROR(SEARCH("CUMPLIDA - PENDIENTE EFECTIVIDAD",P25)))</formula>
    </cfRule>
    <cfRule type="containsText" dxfId="348" priority="74" operator="containsText" text="ABIERTA">
      <formula>NOT(ISERROR(SEARCH("ABIERTA",P25)))</formula>
    </cfRule>
    <cfRule type="containsText" dxfId="347" priority="73" operator="containsText" text="CUMPLIDA - INEFECTIVA">
      <formula>NOT(ISERROR(SEARCH("CUMPLIDA - INEFECTIVA",P25)))</formula>
    </cfRule>
    <cfRule type="containsText" dxfId="346" priority="72" operator="containsText" text="CUMPLIDA - EFECTIVA">
      <formula>NOT(ISERROR(SEARCH("CUMPLIDA - EFECTIVA",P25)))</formula>
    </cfRule>
    <cfRule type="containsText" dxfId="345" priority="71" operator="containsText" text="INCALIFICABLE">
      <formula>NOT(ISERROR(SEARCH("INCALIFICABLE",P25)))</formula>
    </cfRule>
    <cfRule type="containsText" dxfId="344" priority="76" operator="containsText" text="INCUMPLIDA - VENCIDA">
      <formula>NOT(ISERROR(SEARCH("INCUMPLIDA - VENCIDA",P25)))</formula>
    </cfRule>
  </conditionalFormatting>
  <conditionalFormatting sqref="P27:P28">
    <cfRule type="containsText" dxfId="343" priority="69" operator="containsText" text="CUMPLIDA - PENDIENTE EFECTIVIDAD">
      <formula>NOT(ISERROR(SEARCH("CUMPLIDA - PENDIENTE EFECTIVIDAD",P27)))</formula>
    </cfRule>
    <cfRule type="containsText" dxfId="342" priority="68" operator="containsText" text="ABIERTA">
      <formula>NOT(ISERROR(SEARCH("ABIERTA",P27)))</formula>
    </cfRule>
    <cfRule type="containsText" dxfId="341" priority="65" operator="containsText" text="INCALIFICABLE">
      <formula>NOT(ISERROR(SEARCH("INCALIFICABLE",P27)))</formula>
    </cfRule>
    <cfRule type="containsText" dxfId="340" priority="70" operator="containsText" text="INCUMPLIDA - VENCIDA">
      <formula>NOT(ISERROR(SEARCH("INCUMPLIDA - VENCIDA",P27)))</formula>
    </cfRule>
    <cfRule type="containsText" dxfId="339" priority="67" operator="containsText" text="CUMPLIDA - INEFECTIVA">
      <formula>NOT(ISERROR(SEARCH("CUMPLIDA - INEFECTIVA",P27)))</formula>
    </cfRule>
    <cfRule type="containsText" dxfId="338" priority="66" operator="containsText" text="CUMPLIDA - EFECTIVA">
      <formula>NOT(ISERROR(SEARCH("CUMPLIDA - EFECTIVA",P27)))</formula>
    </cfRule>
  </conditionalFormatting>
  <conditionalFormatting sqref="P30:P31">
    <cfRule type="containsText" dxfId="337" priority="1" operator="containsText" text="INCALIFICABLE">
      <formula>NOT(ISERROR(SEARCH("INCALIFICABLE",P30)))</formula>
    </cfRule>
    <cfRule type="containsText" dxfId="336" priority="2" operator="containsText" text="CUMPLIDA - EFECTIVA">
      <formula>NOT(ISERROR(SEARCH("CUMPLIDA - EFECTIVA",P30)))</formula>
    </cfRule>
    <cfRule type="containsText" dxfId="335" priority="3" operator="containsText" text="CUMPLIDA - INEFECTIVA">
      <formula>NOT(ISERROR(SEARCH("CUMPLIDA - INEFECTIVA",P30)))</formula>
    </cfRule>
    <cfRule type="containsText" dxfId="334" priority="4" operator="containsText" text="ABIERTA">
      <formula>NOT(ISERROR(SEARCH("ABIERTA",P30)))</formula>
    </cfRule>
    <cfRule type="containsText" dxfId="333" priority="5" operator="containsText" text="CUMPLIDA - PENDIENTE EFECTIVIDAD">
      <formula>NOT(ISERROR(SEARCH("CUMPLIDA - PENDIENTE EFECTIVIDAD",P30)))</formula>
    </cfRule>
    <cfRule type="containsText" dxfId="332" priority="6" operator="containsText" text="INCUMPLIDA - VENCIDA">
      <formula>NOT(ISERROR(SEARCH("INCUMPLIDA - VENCIDA",P30)))</formula>
    </cfRule>
  </conditionalFormatting>
  <conditionalFormatting sqref="P35:P36">
    <cfRule type="containsText" dxfId="331" priority="49" operator="containsText" text="CUMPLIDA - INEFECTIVA">
      <formula>NOT(ISERROR(SEARCH("CUMPLIDA - INEFECTIVA",P35)))</formula>
    </cfRule>
    <cfRule type="containsText" dxfId="330" priority="50" operator="containsText" text="ABIERTA">
      <formula>NOT(ISERROR(SEARCH("ABIERTA",P35)))</formula>
    </cfRule>
    <cfRule type="containsText" dxfId="329" priority="51" operator="containsText" text="CUMPLIDA - PENDIENTE EFECTIVIDAD">
      <formula>NOT(ISERROR(SEARCH("CUMPLIDA - PENDIENTE EFECTIVIDAD",P35)))</formula>
    </cfRule>
    <cfRule type="containsText" dxfId="328" priority="52" operator="containsText" text="INCUMPLIDA - VENCIDA">
      <formula>NOT(ISERROR(SEARCH("INCUMPLIDA - VENCIDA",P35)))</formula>
    </cfRule>
    <cfRule type="containsText" dxfId="327" priority="47" operator="containsText" text="INCALIFICABLE">
      <formula>NOT(ISERROR(SEARCH("INCALIFICABLE",P35)))</formula>
    </cfRule>
    <cfRule type="containsText" dxfId="326" priority="48" operator="containsText" text="CUMPLIDA - EFECTIVA">
      <formula>NOT(ISERROR(SEARCH("CUMPLIDA - EFECTIVA",P35)))</formula>
    </cfRule>
  </conditionalFormatting>
  <conditionalFormatting sqref="P38">
    <cfRule type="containsText" dxfId="325" priority="122" operator="containsText" text="CUMPLIDA - EFECTIVA">
      <formula>NOT(ISERROR(SEARCH("CUMPLIDA - EFECTIVA",P38)))</formula>
    </cfRule>
    <cfRule type="containsText" dxfId="324" priority="123" operator="containsText" text="CUMPLIDA - INEFECTIVA">
      <formula>NOT(ISERROR(SEARCH("CUMPLIDA - INEFECTIVA",P38)))</formula>
    </cfRule>
    <cfRule type="containsText" dxfId="323" priority="124" operator="containsText" text="ABIERTA">
      <formula>NOT(ISERROR(SEARCH("ABIERTA",P38)))</formula>
    </cfRule>
    <cfRule type="containsText" dxfId="322" priority="125" operator="containsText" text="CUMPLIDA - PENDIENTE EFECTIVIDAD">
      <formula>NOT(ISERROR(SEARCH("CUMPLIDA - PENDIENTE EFECTIVIDAD",P38)))</formula>
    </cfRule>
    <cfRule type="containsText" dxfId="321" priority="126" operator="containsText" text="INCUMPLIDA - VENCIDA">
      <formula>NOT(ISERROR(SEARCH("INCUMPLIDA - VENCIDA",P38)))</formula>
    </cfRule>
    <cfRule type="containsText" dxfId="320" priority="121" operator="containsText" text="INCALIFICABLE">
      <formula>NOT(ISERROR(SEARCH("INCALIFICABLE",P38)))</formula>
    </cfRule>
  </conditionalFormatting>
  <conditionalFormatting sqref="P40:P41">
    <cfRule type="containsText" dxfId="319" priority="59" operator="containsText" text="INCALIFICABLE">
      <formula>NOT(ISERROR(SEARCH("INCALIFICABLE",P40)))</formula>
    </cfRule>
    <cfRule type="containsText" dxfId="318" priority="60" operator="containsText" text="CUMPLIDA - EFECTIVA">
      <formula>NOT(ISERROR(SEARCH("CUMPLIDA - EFECTIVA",P40)))</formula>
    </cfRule>
    <cfRule type="containsText" dxfId="317" priority="61" operator="containsText" text="CUMPLIDA - INEFECTIVA">
      <formula>NOT(ISERROR(SEARCH("CUMPLIDA - INEFECTIVA",P40)))</formula>
    </cfRule>
    <cfRule type="containsText" dxfId="316" priority="62" operator="containsText" text="ABIERTA">
      <formula>NOT(ISERROR(SEARCH("ABIERTA",P40)))</formula>
    </cfRule>
    <cfRule type="containsText" dxfId="315" priority="63" operator="containsText" text="CUMPLIDA - PENDIENTE EFECTIVIDAD">
      <formula>NOT(ISERROR(SEARCH("CUMPLIDA - PENDIENTE EFECTIVIDAD",P40)))</formula>
    </cfRule>
    <cfRule type="containsText" dxfId="314" priority="64" operator="containsText" text="INCUMPLIDA - VENCIDA">
      <formula>NOT(ISERROR(SEARCH("INCUMPLIDA - VENCIDA",P40)))</formula>
    </cfRule>
  </conditionalFormatting>
  <conditionalFormatting sqref="P43">
    <cfRule type="containsText" dxfId="313" priority="53" operator="containsText" text="INCALIFICABLE">
      <formula>NOT(ISERROR(SEARCH("INCALIFICABLE",P43)))</formula>
    </cfRule>
    <cfRule type="containsText" dxfId="312" priority="55" operator="containsText" text="CUMPLIDA - INEFECTIVA">
      <formula>NOT(ISERROR(SEARCH("CUMPLIDA - INEFECTIVA",P43)))</formula>
    </cfRule>
    <cfRule type="containsText" dxfId="311" priority="56" operator="containsText" text="ABIERTA">
      <formula>NOT(ISERROR(SEARCH("ABIERTA",P43)))</formula>
    </cfRule>
    <cfRule type="containsText" dxfId="310" priority="57" operator="containsText" text="CUMPLIDA - PENDIENTE EFECTIVIDAD">
      <formula>NOT(ISERROR(SEARCH("CUMPLIDA - PENDIENTE EFECTIVIDAD",P43)))</formula>
    </cfRule>
    <cfRule type="containsText" dxfId="309" priority="58" operator="containsText" text="INCUMPLIDA - VENCIDA">
      <formula>NOT(ISERROR(SEARCH("INCUMPLIDA - VENCIDA",P43)))</formula>
    </cfRule>
    <cfRule type="containsText" dxfId="308" priority="54" operator="containsText" text="CUMPLIDA - EFECTIVA">
      <formula>NOT(ISERROR(SEARCH("CUMPLIDA - EFECTIVA",P43)))</formula>
    </cfRule>
  </conditionalFormatting>
  <conditionalFormatting sqref="P45">
    <cfRule type="containsText" dxfId="307" priority="120" operator="containsText" text="INCUMPLIDA - VENCIDA">
      <formula>NOT(ISERROR(SEARCH("INCUMPLIDA - VENCIDA",P45)))</formula>
    </cfRule>
    <cfRule type="containsText" dxfId="306" priority="118" operator="containsText" text="ABIERTA">
      <formula>NOT(ISERROR(SEARCH("ABIERTA",P45)))</formula>
    </cfRule>
    <cfRule type="containsText" dxfId="305" priority="115" operator="containsText" text="INCALIFICABLE">
      <formula>NOT(ISERROR(SEARCH("INCALIFICABLE",P45)))</formula>
    </cfRule>
    <cfRule type="containsText" dxfId="304" priority="116" operator="containsText" text="CUMPLIDA - EFECTIVA">
      <formula>NOT(ISERROR(SEARCH("CUMPLIDA - EFECTIVA",P45)))</formula>
    </cfRule>
    <cfRule type="containsText" dxfId="303" priority="117" operator="containsText" text="CUMPLIDA - INEFECTIVA">
      <formula>NOT(ISERROR(SEARCH("CUMPLIDA - INEFECTIVA",P45)))</formula>
    </cfRule>
    <cfRule type="containsText" dxfId="302" priority="119" operator="containsText" text="CUMPLIDA - PENDIENTE EFECTIVIDAD">
      <formula>NOT(ISERROR(SEARCH("CUMPLIDA - PENDIENTE EFECTIVIDAD",P45)))</formula>
    </cfRule>
  </conditionalFormatting>
  <conditionalFormatting sqref="P48:P49">
    <cfRule type="containsText" dxfId="301" priority="42" operator="containsText" text="CUMPLIDA - EFECTIVA">
      <formula>NOT(ISERROR(SEARCH("CUMPLIDA - EFECTIVA",P48)))</formula>
    </cfRule>
    <cfRule type="containsText" dxfId="300" priority="43" operator="containsText" text="CUMPLIDA - INEFECTIVA">
      <formula>NOT(ISERROR(SEARCH("CUMPLIDA - INEFECTIVA",P48)))</formula>
    </cfRule>
    <cfRule type="containsText" dxfId="299" priority="41" operator="containsText" text="INCALIFICABLE">
      <formula>NOT(ISERROR(SEARCH("INCALIFICABLE",P48)))</formula>
    </cfRule>
    <cfRule type="containsText" dxfId="298" priority="44" operator="containsText" text="ABIERTA">
      <formula>NOT(ISERROR(SEARCH("ABIERTA",P48)))</formula>
    </cfRule>
    <cfRule type="containsText" dxfId="297" priority="45" operator="containsText" text="CUMPLIDA - PENDIENTE EFECTIVIDAD">
      <formula>NOT(ISERROR(SEARCH("CUMPLIDA - PENDIENTE EFECTIVIDAD",P48)))</formula>
    </cfRule>
    <cfRule type="containsText" dxfId="296" priority="46" operator="containsText" text="INCUMPLIDA - VENCIDA">
      <formula>NOT(ISERROR(SEARCH("INCUMPLIDA - VENCIDA",P48)))</formula>
    </cfRule>
  </conditionalFormatting>
  <conditionalFormatting sqref="P51:P52">
    <cfRule type="containsText" dxfId="295" priority="36" operator="containsText" text="ABIERTA">
      <formula>NOT(ISERROR(SEARCH("ABIERTA",P51)))</formula>
    </cfRule>
    <cfRule type="containsText" dxfId="294" priority="35" operator="containsText" text="CUMPLIDA - INEFECTIVA">
      <formula>NOT(ISERROR(SEARCH("CUMPLIDA - INEFECTIVA",P51)))</formula>
    </cfRule>
    <cfRule type="containsText" dxfId="293" priority="34" operator="containsText" text="CUMPLIDA - EFECTIVA">
      <formula>NOT(ISERROR(SEARCH("CUMPLIDA - EFECTIVA",P51)))</formula>
    </cfRule>
    <cfRule type="containsText" dxfId="292" priority="37" operator="containsText" text="CUMPLIDA - PENDIENTE EFECTIVIDAD">
      <formula>NOT(ISERROR(SEARCH("CUMPLIDA - PENDIENTE EFECTIVIDAD",P51)))</formula>
    </cfRule>
    <cfRule type="containsText" dxfId="291" priority="38" operator="containsText" text="INCUMPLIDA - VENCIDA">
      <formula>NOT(ISERROR(SEARCH("INCUMPLIDA - VENCIDA",P51)))</formula>
    </cfRule>
    <cfRule type="containsText" dxfId="290" priority="33" operator="containsText" text="INCALIFICABLE">
      <formula>NOT(ISERROR(SEARCH("INCALIFICABLE",P51)))</formula>
    </cfRule>
  </conditionalFormatting>
  <conditionalFormatting sqref="P54">
    <cfRule type="containsText" dxfId="289" priority="29" operator="containsText" text="CUMPLIDA - INEFECTIVA">
      <formula>NOT(ISERROR(SEARCH("CUMPLIDA - INEFECTIVA",P54)))</formula>
    </cfRule>
    <cfRule type="containsText" dxfId="288" priority="32" operator="containsText" text="INCUMPLIDA - VENCIDA">
      <formula>NOT(ISERROR(SEARCH("INCUMPLIDA - VENCIDA",P54)))</formula>
    </cfRule>
    <cfRule type="containsText" dxfId="287" priority="31" operator="containsText" text="CUMPLIDA - PENDIENTE EFECTIVIDAD">
      <formula>NOT(ISERROR(SEARCH("CUMPLIDA - PENDIENTE EFECTIVIDAD",P54)))</formula>
    </cfRule>
    <cfRule type="containsText" dxfId="286" priority="30" operator="containsText" text="ABIERTA">
      <formula>NOT(ISERROR(SEARCH("ABIERTA",P54)))</formula>
    </cfRule>
    <cfRule type="containsText" dxfId="285" priority="28" operator="containsText" text="CUMPLIDA - EFECTIVA">
      <formula>NOT(ISERROR(SEARCH("CUMPLIDA - EFECTIVA",P54)))</formula>
    </cfRule>
    <cfRule type="containsText" dxfId="284" priority="27" operator="containsText" text="INCALIFICABLE">
      <formula>NOT(ISERROR(SEARCH("INCALIFICABLE",P54)))</formula>
    </cfRule>
  </conditionalFormatting>
  <conditionalFormatting sqref="P56">
    <cfRule type="containsText" dxfId="283" priority="26" operator="containsText" text="INCUMPLIDA - VENCIDA">
      <formula>NOT(ISERROR(SEARCH("INCUMPLIDA - VENCIDA",P56)))</formula>
    </cfRule>
    <cfRule type="containsText" dxfId="282" priority="25" operator="containsText" text="CUMPLIDA - PENDIENTE EFECTIVIDAD">
      <formula>NOT(ISERROR(SEARCH("CUMPLIDA - PENDIENTE EFECTIVIDAD",P56)))</formula>
    </cfRule>
    <cfRule type="containsText" dxfId="281" priority="24" operator="containsText" text="ABIERTA">
      <formula>NOT(ISERROR(SEARCH("ABIERTA",P56)))</formula>
    </cfRule>
    <cfRule type="containsText" dxfId="280" priority="23" operator="containsText" text="CUMPLIDA - INEFECTIVA">
      <formula>NOT(ISERROR(SEARCH("CUMPLIDA - INEFECTIVA",P56)))</formula>
    </cfRule>
    <cfRule type="containsText" dxfId="279" priority="22" operator="containsText" text="CUMPLIDA - EFECTIVA">
      <formula>NOT(ISERROR(SEARCH("CUMPLIDA - EFECTIVA",P56)))</formula>
    </cfRule>
    <cfRule type="containsText" dxfId="278" priority="21" operator="containsText" text="INCALIFICABLE">
      <formula>NOT(ISERROR(SEARCH("INCALIFICABLE",P56)))</formula>
    </cfRule>
  </conditionalFormatting>
  <conditionalFormatting sqref="R6">
    <cfRule type="containsText" dxfId="277" priority="129" operator="containsText" text="CERRADO">
      <formula>NOT(ISERROR(SEARCH("CERRADO",R6)))</formula>
    </cfRule>
    <cfRule type="containsText" dxfId="276" priority="130" operator="containsText" text="ABIERTO">
      <formula>NOT(ISERROR(SEARCH("ABIERTO",R6)))</formula>
    </cfRule>
  </conditionalFormatting>
  <conditionalFormatting sqref="R10:R11">
    <cfRule type="containsText" dxfId="275" priority="113" operator="containsText" text="CERRADO">
      <formula>NOT(ISERROR(SEARCH("CERRADO",R10)))</formula>
    </cfRule>
    <cfRule type="containsText" dxfId="274" priority="114" operator="containsText" text="ABIERTO">
      <formula>NOT(ISERROR(SEARCH("ABIERTO",R10)))</formula>
    </cfRule>
  </conditionalFormatting>
  <conditionalFormatting sqref="R13:R14">
    <cfRule type="containsText" dxfId="273" priority="111" operator="containsText" text="CERRADO">
      <formula>NOT(ISERROR(SEARCH("CERRADO",R13)))</formula>
    </cfRule>
    <cfRule type="containsText" dxfId="272" priority="112" operator="containsText" text="ABIERTO">
      <formula>NOT(ISERROR(SEARCH("ABIERTO",R13)))</formula>
    </cfRule>
  </conditionalFormatting>
  <conditionalFormatting sqref="R16">
    <cfRule type="containsText" dxfId="271" priority="109" operator="containsText" text="CERRADO">
      <formula>NOT(ISERROR(SEARCH("CERRADO",R16)))</formula>
    </cfRule>
    <cfRule type="containsText" dxfId="270" priority="110" operator="containsText" text="ABIERTO">
      <formula>NOT(ISERROR(SEARCH("ABIERTO",R16)))</formula>
    </cfRule>
  </conditionalFormatting>
  <conditionalFormatting sqref="R25">
    <cfRule type="containsText" dxfId="269" priority="107" operator="containsText" text="CERRADO">
      <formula>NOT(ISERROR(SEARCH("CERRADO",R25)))</formula>
    </cfRule>
    <cfRule type="containsText" dxfId="268" priority="108" operator="containsText" text="ABIERTO">
      <formula>NOT(ISERROR(SEARCH("ABIERTO",R25)))</formula>
    </cfRule>
  </conditionalFormatting>
  <conditionalFormatting sqref="R27:R28">
    <cfRule type="containsText" dxfId="267" priority="105" operator="containsText" text="CERRADO">
      <formula>NOT(ISERROR(SEARCH("CERRADO",R27)))</formula>
    </cfRule>
    <cfRule type="containsText" dxfId="266" priority="106" operator="containsText" text="ABIERTO">
      <formula>NOT(ISERROR(SEARCH("ABIERTO",R27)))</formula>
    </cfRule>
  </conditionalFormatting>
  <conditionalFormatting sqref="R30:R31">
    <cfRule type="containsText" dxfId="265" priority="7" operator="containsText" text="CERRADO">
      <formula>NOT(ISERROR(SEARCH("CERRADO",R30)))</formula>
    </cfRule>
    <cfRule type="containsText" dxfId="264" priority="8" operator="containsText" text="ABIERTO">
      <formula>NOT(ISERROR(SEARCH("ABIERTO",R30)))</formula>
    </cfRule>
  </conditionalFormatting>
  <conditionalFormatting sqref="R35">
    <cfRule type="containsText" dxfId="263" priority="103" operator="containsText" text="CERRADO">
      <formula>NOT(ISERROR(SEARCH("CERRADO",R35)))</formula>
    </cfRule>
    <cfRule type="containsText" dxfId="262" priority="104" operator="containsText" text="ABIERTO">
      <formula>NOT(ISERROR(SEARCH("ABIERTO",R35)))</formula>
    </cfRule>
  </conditionalFormatting>
  <conditionalFormatting sqref="R38">
    <cfRule type="containsText" dxfId="261" priority="101" operator="containsText" text="CERRADO">
      <formula>NOT(ISERROR(SEARCH("CERRADO",R38)))</formula>
    </cfRule>
    <cfRule type="containsText" dxfId="260" priority="102" operator="containsText" text="ABIERTO">
      <formula>NOT(ISERROR(SEARCH("ABIERTO",R38)))</formula>
    </cfRule>
  </conditionalFormatting>
  <conditionalFormatting sqref="R40">
    <cfRule type="containsText" dxfId="259" priority="100" operator="containsText" text="ABIERTO">
      <formula>NOT(ISERROR(SEARCH("ABIERTO",R40)))</formula>
    </cfRule>
    <cfRule type="containsText" dxfId="258" priority="99" operator="containsText" text="CERRADO">
      <formula>NOT(ISERROR(SEARCH("CERRADO",R40)))</formula>
    </cfRule>
  </conditionalFormatting>
  <conditionalFormatting sqref="R43">
    <cfRule type="containsText" dxfId="257" priority="97" operator="containsText" text="CERRADO">
      <formula>NOT(ISERROR(SEARCH("CERRADO",R43)))</formula>
    </cfRule>
    <cfRule type="containsText" dxfId="256" priority="98" operator="containsText" text="ABIERTO">
      <formula>NOT(ISERROR(SEARCH("ABIERTO",R43)))</formula>
    </cfRule>
  </conditionalFormatting>
  <conditionalFormatting sqref="R45">
    <cfRule type="containsText" dxfId="255" priority="96" operator="containsText" text="ABIERTO">
      <formula>NOT(ISERROR(SEARCH("ABIERTO",R45)))</formula>
    </cfRule>
    <cfRule type="containsText" dxfId="254" priority="95" operator="containsText" text="CERRADO">
      <formula>NOT(ISERROR(SEARCH("CERRADO",R45)))</formula>
    </cfRule>
  </conditionalFormatting>
  <conditionalFormatting sqref="R48">
    <cfRule type="containsText" dxfId="253" priority="40" operator="containsText" text="ABIERTO">
      <formula>NOT(ISERROR(SEARCH("ABIERTO",R48)))</formula>
    </cfRule>
    <cfRule type="containsText" dxfId="252" priority="39" operator="containsText" text="CERRADO">
      <formula>NOT(ISERROR(SEARCH("CERRADO",R48)))</formula>
    </cfRule>
  </conditionalFormatting>
  <conditionalFormatting sqref="R51">
    <cfRule type="containsText" dxfId="251" priority="16" operator="containsText" text="ABIERTO">
      <formula>NOT(ISERROR(SEARCH("ABIERTO",R51)))</formula>
    </cfRule>
    <cfRule type="containsText" dxfId="250" priority="15" operator="containsText" text="CERRADO">
      <formula>NOT(ISERROR(SEARCH("CERRADO",R51)))</formula>
    </cfRule>
  </conditionalFormatting>
  <conditionalFormatting sqref="R54">
    <cfRule type="containsText" dxfId="249" priority="19" operator="containsText" text="CERRADO">
      <formula>NOT(ISERROR(SEARCH("CERRADO",R54)))</formula>
    </cfRule>
    <cfRule type="containsText" dxfId="248" priority="20" operator="containsText" text="ABIERTO">
      <formula>NOT(ISERROR(SEARCH("ABIERTO",R54)))</formula>
    </cfRule>
  </conditionalFormatting>
  <conditionalFormatting sqref="R56">
    <cfRule type="containsText" dxfId="247" priority="18" operator="containsText" text="ABIERTO">
      <formula>NOT(ISERROR(SEARCH("ABIERTO",R56)))</formula>
    </cfRule>
    <cfRule type="containsText" dxfId="246" priority="17" operator="containsText" text="CERRADO">
      <formula>NOT(ISERROR(SEARCH("CERRADO",R56)))</formula>
    </cfRule>
  </conditionalFormatting>
  <dataValidations count="5">
    <dataValidation type="list" allowBlank="1" showInputMessage="1" showErrorMessage="1" sqref="P16:P23 P30:P31" xr:uid="{00000000-0002-0000-0300-000000000000}">
      <formula1>$A$92:$A$97</formula1>
    </dataValidation>
    <dataValidation type="list" allowBlank="1" showInputMessage="1" showErrorMessage="1" sqref="H10:H11 H13:H14 H25 H6:H8 H27:H28 H35:H36 H38 H16:H23 H30:H31 H40:H41 H43 H45" xr:uid="{00000000-0002-0000-0300-000001000000}">
      <formula1>$AE$2:$AE$5</formula1>
    </dataValidation>
    <dataValidation type="list" allowBlank="1" showInputMessage="1" showErrorMessage="1" sqref="R33" xr:uid="{00000000-0002-0000-0300-000002000000}">
      <formula1>$A$38:$A$39</formula1>
    </dataValidation>
    <dataValidation type="list" allowBlank="1" showInputMessage="1" showErrorMessage="1" sqref="P1:P15 P24:P29 P32:P1048576" xr:uid="{00000000-0002-0000-0300-000003000000}">
      <formula1>$A$65:$A$70</formula1>
    </dataValidation>
    <dataValidation type="list" allowBlank="1" showInputMessage="1" showErrorMessage="1" sqref="R45 R43 R10:R11 R13:R14 R16 R25 R27:R28 R35 R38 R40 R6 R51 R48 R54 R56 R30:R31" xr:uid="{00000000-0002-0000-0300-000004000000}">
      <formula1>$XFD$7:$XFD$8</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X94"/>
  <sheetViews>
    <sheetView topLeftCell="A4" zoomScale="70" zoomScaleNormal="70" workbookViewId="0">
      <selection activeCell="E139" sqref="E139"/>
    </sheetView>
  </sheetViews>
  <sheetFormatPr baseColWidth="10" defaultColWidth="19.88671875" defaultRowHeight="14.4" x14ac:dyDescent="0.3"/>
  <cols>
    <col min="2" max="2" width="24.6640625" customWidth="1"/>
    <col min="4" max="4" width="39" customWidth="1"/>
    <col min="5" max="5" width="34.5546875" customWidth="1"/>
    <col min="6" max="6" width="39.6640625" customWidth="1"/>
    <col min="7" max="7" width="29.109375" customWidth="1"/>
    <col min="14" max="14" width="58.109375" customWidth="1"/>
    <col min="15" max="15" width="25.33203125" customWidth="1"/>
    <col min="16" max="16" width="30.6640625" customWidth="1"/>
    <col min="17" max="17" width="62.6640625" customWidth="1"/>
    <col min="18" max="18" width="19.88671875" style="149"/>
    <col min="24" max="24" width="0" hidden="1" customWidth="1"/>
  </cols>
  <sheetData>
    <row r="1" spans="1:24" s="119" customFormat="1" ht="99.75" customHeight="1" x14ac:dyDescent="0.3">
      <c r="A1" s="903"/>
      <c r="B1" s="903"/>
      <c r="C1" s="903"/>
      <c r="D1" s="903"/>
      <c r="E1" s="904" t="s">
        <v>79</v>
      </c>
      <c r="F1" s="905"/>
      <c r="G1" s="905"/>
      <c r="H1" s="905"/>
      <c r="I1" s="905"/>
      <c r="J1" s="905"/>
      <c r="K1" s="905"/>
      <c r="L1" s="905"/>
      <c r="M1" s="905"/>
      <c r="N1" s="905"/>
      <c r="O1" s="906"/>
      <c r="P1" s="907"/>
      <c r="Q1" s="908"/>
      <c r="R1" s="909"/>
    </row>
    <row r="2" spans="1:24" s="119" customFormat="1" ht="27.75" customHeight="1" x14ac:dyDescent="0.3">
      <c r="A2" s="910" t="s">
        <v>120</v>
      </c>
      <c r="B2" s="911"/>
      <c r="C2" s="912" t="s">
        <v>121</v>
      </c>
      <c r="D2" s="913"/>
      <c r="E2" s="910" t="s">
        <v>122</v>
      </c>
      <c r="F2" s="914"/>
      <c r="G2" s="914"/>
      <c r="H2" s="914"/>
      <c r="I2" s="911"/>
      <c r="J2" s="915">
        <v>6</v>
      </c>
      <c r="K2" s="915"/>
      <c r="L2" s="915"/>
      <c r="M2" s="915"/>
      <c r="N2" s="910" t="s">
        <v>123</v>
      </c>
      <c r="O2" s="911"/>
      <c r="P2" s="916" t="s">
        <v>124</v>
      </c>
      <c r="Q2" s="917"/>
      <c r="R2" s="918"/>
    </row>
    <row r="3" spans="1:24" s="122" customFormat="1" ht="59.25" customHeight="1" x14ac:dyDescent="0.3">
      <c r="A3" s="919" t="s">
        <v>83</v>
      </c>
      <c r="B3" s="919" t="s">
        <v>84</v>
      </c>
      <c r="C3" s="919" t="s">
        <v>85</v>
      </c>
      <c r="D3" s="919" t="s">
        <v>86</v>
      </c>
      <c r="E3" s="919" t="s">
        <v>87</v>
      </c>
      <c r="F3" s="919" t="s">
        <v>88</v>
      </c>
      <c r="G3" s="919" t="s">
        <v>89</v>
      </c>
      <c r="H3" s="919" t="s">
        <v>90</v>
      </c>
      <c r="I3" s="919" t="s">
        <v>91</v>
      </c>
      <c r="J3" s="919" t="s">
        <v>92</v>
      </c>
      <c r="K3" s="919" t="s">
        <v>93</v>
      </c>
      <c r="L3" s="920" t="s">
        <v>94</v>
      </c>
      <c r="M3" s="920"/>
      <c r="N3" s="920"/>
      <c r="O3" s="920"/>
      <c r="P3" s="920"/>
      <c r="Q3" s="920"/>
      <c r="R3" s="920"/>
      <c r="S3" s="119"/>
    </row>
    <row r="4" spans="1:24" s="122" customFormat="1" ht="93.9" customHeight="1" thickBot="1" x14ac:dyDescent="0.35">
      <c r="A4" s="1092"/>
      <c r="B4" s="1092"/>
      <c r="C4" s="1092"/>
      <c r="D4" s="1092"/>
      <c r="E4" s="1092"/>
      <c r="F4" s="1092"/>
      <c r="G4" s="1092"/>
      <c r="H4" s="1092"/>
      <c r="I4" s="1092"/>
      <c r="J4" s="1092"/>
      <c r="K4" s="1092"/>
      <c r="L4" s="285" t="s">
        <v>95</v>
      </c>
      <c r="M4" s="285" t="s">
        <v>96</v>
      </c>
      <c r="N4" s="285" t="s">
        <v>97</v>
      </c>
      <c r="O4" s="285" t="s">
        <v>98</v>
      </c>
      <c r="P4" s="285" t="s">
        <v>99</v>
      </c>
      <c r="Q4" s="285" t="s">
        <v>100</v>
      </c>
      <c r="R4" s="602" t="s">
        <v>101</v>
      </c>
      <c r="X4" t="s">
        <v>11</v>
      </c>
    </row>
    <row r="5" spans="1:24" s="122" customFormat="1" ht="34.5" customHeight="1" thickBot="1" x14ac:dyDescent="0.35">
      <c r="A5" s="928" t="s">
        <v>1629</v>
      </c>
      <c r="B5" s="929"/>
      <c r="C5" s="929"/>
      <c r="D5" s="929"/>
      <c r="E5" s="929"/>
      <c r="F5" s="929"/>
      <c r="G5" s="929"/>
      <c r="H5" s="929"/>
      <c r="I5" s="929"/>
      <c r="J5" s="929"/>
      <c r="K5" s="929"/>
      <c r="L5" s="929"/>
      <c r="M5" s="929"/>
      <c r="N5" s="929"/>
      <c r="O5" s="929"/>
      <c r="P5" s="929"/>
      <c r="Q5" s="929"/>
      <c r="R5" s="930"/>
      <c r="X5" t="s">
        <v>10</v>
      </c>
    </row>
    <row r="6" spans="1:24" s="608" customFormat="1" ht="169.5" customHeight="1" x14ac:dyDescent="0.3">
      <c r="A6" s="924" t="s">
        <v>31</v>
      </c>
      <c r="B6" s="925" t="s">
        <v>1630</v>
      </c>
      <c r="C6" s="1094">
        <v>1</v>
      </c>
      <c r="D6" s="925" t="s">
        <v>1631</v>
      </c>
      <c r="E6" s="603" t="s">
        <v>1632</v>
      </c>
      <c r="F6" s="603" t="s">
        <v>1633</v>
      </c>
      <c r="G6" s="604" t="s">
        <v>1634</v>
      </c>
      <c r="H6" s="157" t="s">
        <v>126</v>
      </c>
      <c r="I6" s="180" t="s">
        <v>1483</v>
      </c>
      <c r="J6" s="293">
        <v>44669</v>
      </c>
      <c r="K6" s="293">
        <v>44712</v>
      </c>
      <c r="L6" s="605" t="s">
        <v>1635</v>
      </c>
      <c r="M6" s="605" t="s">
        <v>1636</v>
      </c>
      <c r="N6" s="606" t="s">
        <v>1637</v>
      </c>
      <c r="O6" s="258">
        <v>1</v>
      </c>
      <c r="P6" s="607" t="s">
        <v>72</v>
      </c>
      <c r="Q6" s="606" t="s">
        <v>1336</v>
      </c>
      <c r="R6" s="927" t="s">
        <v>10</v>
      </c>
    </row>
    <row r="7" spans="1:24" ht="93.75" customHeight="1" thickBot="1" x14ac:dyDescent="0.35">
      <c r="A7" s="924"/>
      <c r="B7" s="925"/>
      <c r="C7" s="1094"/>
      <c r="D7" s="925"/>
      <c r="E7" s="178" t="s">
        <v>1638</v>
      </c>
      <c r="F7" s="178" t="s">
        <v>1639</v>
      </c>
      <c r="G7" s="178" t="s">
        <v>1640</v>
      </c>
      <c r="H7" s="150" t="s">
        <v>126</v>
      </c>
      <c r="I7" s="183" t="s">
        <v>1483</v>
      </c>
      <c r="J7" s="287">
        <v>44669</v>
      </c>
      <c r="K7" s="287">
        <v>44834</v>
      </c>
      <c r="L7" s="605" t="s">
        <v>1635</v>
      </c>
      <c r="M7" s="605" t="s">
        <v>1636</v>
      </c>
      <c r="N7" s="606" t="s">
        <v>1637</v>
      </c>
      <c r="O7" s="255">
        <v>1</v>
      </c>
      <c r="P7" s="609" t="s">
        <v>72</v>
      </c>
      <c r="Q7" s="610" t="s">
        <v>1336</v>
      </c>
      <c r="R7" s="927"/>
    </row>
    <row r="8" spans="1:24" ht="15.6" thickBot="1" x14ac:dyDescent="0.35">
      <c r="A8" s="1069"/>
      <c r="B8" s="1053"/>
      <c r="C8" s="1053"/>
      <c r="D8" s="1053"/>
      <c r="E8" s="1053"/>
      <c r="F8" s="1053"/>
      <c r="G8" s="1053"/>
      <c r="H8" s="1053"/>
      <c r="I8" s="1053"/>
      <c r="J8" s="1053"/>
      <c r="K8" s="1053"/>
      <c r="L8" s="1053"/>
      <c r="M8" s="1053"/>
      <c r="N8" s="1053"/>
      <c r="O8" s="1053"/>
      <c r="P8" s="1053"/>
      <c r="Q8" s="1053"/>
      <c r="R8" s="1054"/>
    </row>
    <row r="9" spans="1:24" ht="107.25" customHeight="1" thickBot="1" x14ac:dyDescent="0.35">
      <c r="A9" s="611" t="s">
        <v>31</v>
      </c>
      <c r="B9" s="179" t="s">
        <v>1630</v>
      </c>
      <c r="C9" s="170">
        <v>2</v>
      </c>
      <c r="D9" s="151" t="s">
        <v>1641</v>
      </c>
      <c r="E9" s="1011" t="s">
        <v>1642</v>
      </c>
      <c r="F9" s="1011"/>
      <c r="G9" s="1011"/>
      <c r="H9" s="1011"/>
      <c r="I9" s="1011"/>
      <c r="J9" s="1011"/>
      <c r="K9" s="1011"/>
      <c r="L9" s="612"/>
      <c r="M9" s="441" t="s">
        <v>1021</v>
      </c>
      <c r="N9" s="613" t="s">
        <v>1336</v>
      </c>
      <c r="O9" s="614">
        <v>0</v>
      </c>
      <c r="P9" s="292" t="s">
        <v>78</v>
      </c>
      <c r="Q9" s="613" t="s">
        <v>1336</v>
      </c>
      <c r="R9" s="185" t="s">
        <v>11</v>
      </c>
    </row>
    <row r="10" spans="1:24" ht="15.6" thickBot="1" x14ac:dyDescent="0.35">
      <c r="A10" s="1069"/>
      <c r="B10" s="1053"/>
      <c r="C10" s="1053"/>
      <c r="D10" s="1053"/>
      <c r="E10" s="1053"/>
      <c r="F10" s="1053"/>
      <c r="G10" s="1053"/>
      <c r="H10" s="1053"/>
      <c r="I10" s="1053"/>
      <c r="J10" s="1053"/>
      <c r="K10" s="1053"/>
      <c r="L10" s="1053"/>
      <c r="M10" s="1053"/>
      <c r="N10" s="1053"/>
      <c r="O10" s="1053"/>
      <c r="P10" s="1053"/>
      <c r="Q10" s="1053"/>
      <c r="R10" s="1054"/>
    </row>
    <row r="11" spans="1:24" ht="15.6" x14ac:dyDescent="0.3">
      <c r="A11" s="105"/>
      <c r="B11" s="105"/>
      <c r="C11" s="105"/>
      <c r="D11" s="105"/>
      <c r="E11" s="105"/>
      <c r="F11" s="105"/>
      <c r="G11" s="105"/>
      <c r="H11" s="105"/>
      <c r="I11" s="105"/>
      <c r="J11" s="105"/>
      <c r="K11" s="105"/>
      <c r="L11" s="105"/>
      <c r="M11" s="105"/>
      <c r="N11" s="105"/>
      <c r="O11" s="105"/>
      <c r="P11" s="105"/>
      <c r="Q11" s="105"/>
      <c r="R11" s="144"/>
    </row>
    <row r="12" spans="1:24" ht="15.6" x14ac:dyDescent="0.3">
      <c r="A12" s="105"/>
      <c r="B12" s="105"/>
      <c r="C12" s="105"/>
      <c r="D12" s="105"/>
      <c r="E12" s="105"/>
      <c r="F12" s="105"/>
      <c r="G12" s="105"/>
      <c r="H12" s="105"/>
      <c r="I12" s="105"/>
      <c r="J12" s="105"/>
      <c r="K12" s="105"/>
      <c r="L12" s="105"/>
      <c r="M12" s="105"/>
      <c r="N12" s="105"/>
      <c r="O12" s="105"/>
      <c r="P12" s="105"/>
      <c r="Q12" s="105"/>
      <c r="R12" s="144"/>
    </row>
    <row r="13" spans="1:24" ht="15.6" x14ac:dyDescent="0.3">
      <c r="A13" s="105"/>
      <c r="B13" s="105"/>
      <c r="C13" s="105"/>
      <c r="D13" s="105"/>
      <c r="E13" s="105"/>
      <c r="F13" s="105"/>
      <c r="G13" s="105"/>
      <c r="H13" s="105"/>
      <c r="I13" s="105"/>
      <c r="J13" s="105"/>
      <c r="K13" s="105"/>
      <c r="L13" s="105"/>
      <c r="M13" s="105"/>
      <c r="N13" s="105"/>
      <c r="O13" s="105"/>
      <c r="P13" s="105"/>
      <c r="Q13" s="105"/>
      <c r="R13" s="144"/>
    </row>
    <row r="14" spans="1:24" ht="15.6" x14ac:dyDescent="0.3">
      <c r="A14" s="105"/>
      <c r="B14" s="1093" t="s">
        <v>127</v>
      </c>
      <c r="C14" s="1093"/>
      <c r="D14" s="505"/>
      <c r="E14" s="1093" t="s">
        <v>1643</v>
      </c>
      <c r="F14" s="1093"/>
      <c r="G14" s="105"/>
      <c r="H14" s="105"/>
      <c r="I14" s="105"/>
      <c r="J14" s="105"/>
      <c r="K14" s="105"/>
      <c r="L14" s="105"/>
      <c r="M14" s="105"/>
      <c r="N14" s="105"/>
      <c r="O14" s="105"/>
      <c r="P14" s="105"/>
      <c r="Q14" s="105"/>
      <c r="R14" s="144"/>
    </row>
    <row r="15" spans="1:24" ht="15.6" x14ac:dyDescent="0.3">
      <c r="A15" s="105"/>
      <c r="B15" s="493" t="s">
        <v>71</v>
      </c>
      <c r="C15" s="494">
        <f>+COUNTIF($P$6:$P$94,"ABIERTA")</f>
        <v>0</v>
      </c>
      <c r="D15" s="505"/>
      <c r="E15" s="493" t="s">
        <v>71</v>
      </c>
      <c r="F15" s="494">
        <f>+COUNTIF($P$6:$P$30,"ABIERTA")</f>
        <v>0</v>
      </c>
      <c r="G15" s="105"/>
      <c r="H15" s="105"/>
      <c r="I15" s="105"/>
      <c r="J15" s="105"/>
      <c r="K15" s="105"/>
      <c r="L15" s="105"/>
      <c r="M15" s="105"/>
      <c r="N15" s="105"/>
      <c r="O15" s="105"/>
      <c r="P15" s="105"/>
      <c r="Q15" s="105"/>
      <c r="R15" s="144"/>
    </row>
    <row r="16" spans="1:24" ht="15.6" x14ac:dyDescent="0.3">
      <c r="A16" s="105"/>
      <c r="B16" s="493" t="s">
        <v>72</v>
      </c>
      <c r="C16" s="494">
        <f>+COUNTIF($P$6:$P$94,"CUMPLIDA - EFECTIVA")</f>
        <v>2</v>
      </c>
      <c r="D16" s="505"/>
      <c r="E16" s="493" t="s">
        <v>72</v>
      </c>
      <c r="F16" s="494">
        <f>+COUNTIF($P$6:$P$30,"CUMPLIDA - EFECTIVA")</f>
        <v>2</v>
      </c>
      <c r="G16" s="105"/>
      <c r="H16" s="105"/>
      <c r="I16" s="105"/>
      <c r="J16" s="105"/>
      <c r="K16" s="105"/>
      <c r="L16" s="105"/>
      <c r="M16" s="105"/>
      <c r="N16" s="105"/>
      <c r="O16" s="105"/>
      <c r="P16" s="105"/>
      <c r="Q16" s="105"/>
      <c r="R16" s="144"/>
    </row>
    <row r="17" spans="1:18" ht="15.6" x14ac:dyDescent="0.3">
      <c r="A17" s="105"/>
      <c r="B17" s="493" t="s">
        <v>128</v>
      </c>
      <c r="C17" s="494">
        <f>+COUNTIF($P$6:$P$94,"CUMPLIDA - PENDIENTE EFECTIVIDAD")</f>
        <v>0</v>
      </c>
      <c r="D17" s="505"/>
      <c r="E17" s="493" t="s">
        <v>128</v>
      </c>
      <c r="F17" s="494">
        <f>+COUNTIF($P$6:$P$30,"CUMPLIDA - PENDIENTE EFECTIVIDAD")</f>
        <v>0</v>
      </c>
      <c r="G17" s="105"/>
      <c r="H17" s="105"/>
      <c r="I17" s="105"/>
      <c r="J17" s="105"/>
      <c r="K17" s="105"/>
      <c r="L17" s="105"/>
      <c r="M17" s="105"/>
      <c r="N17" s="105"/>
      <c r="O17" s="105"/>
      <c r="P17" s="105"/>
      <c r="Q17" s="105"/>
      <c r="R17" s="144"/>
    </row>
    <row r="18" spans="1:18" ht="15.6" x14ac:dyDescent="0.3">
      <c r="A18" s="105"/>
      <c r="B18" s="493" t="s">
        <v>129</v>
      </c>
      <c r="C18" s="494">
        <f>+COUNTIF($P$6:$P$94,"CUMPLIDA - INEFECTIVA")</f>
        <v>0</v>
      </c>
      <c r="D18" s="505"/>
      <c r="E18" s="493" t="s">
        <v>129</v>
      </c>
      <c r="F18" s="494">
        <f>+COUNTIF($P$6:$P$30,"CUMPLIDA - INEFECTIVA")</f>
        <v>0</v>
      </c>
      <c r="G18" s="105"/>
      <c r="H18" s="105"/>
      <c r="I18" s="105"/>
      <c r="J18" s="105"/>
      <c r="K18" s="105"/>
      <c r="L18" s="105"/>
      <c r="M18" s="105"/>
      <c r="N18" s="105"/>
      <c r="O18" s="105"/>
      <c r="P18" s="105"/>
      <c r="Q18" s="105"/>
      <c r="R18" s="144"/>
    </row>
    <row r="19" spans="1:18" ht="15.6" x14ac:dyDescent="0.3">
      <c r="A19" s="105"/>
      <c r="B19" s="493" t="s">
        <v>73</v>
      </c>
      <c r="C19" s="494">
        <f>+COUNTIF($P$6:$P$94,"INCUMPLIDA - VENCIDA")</f>
        <v>0</v>
      </c>
      <c r="D19" s="505"/>
      <c r="E19" s="493" t="s">
        <v>73</v>
      </c>
      <c r="F19" s="494">
        <f>+COUNTIF($P$6:$P$30,"INCUMPLIDA - VENCIDA")</f>
        <v>0</v>
      </c>
      <c r="G19" s="105"/>
      <c r="H19" s="105"/>
      <c r="I19" s="105"/>
      <c r="J19" s="105"/>
      <c r="K19" s="105"/>
      <c r="L19" s="105"/>
      <c r="M19" s="105"/>
      <c r="N19" s="105"/>
      <c r="O19" s="105"/>
      <c r="P19" s="105"/>
      <c r="Q19" s="105"/>
      <c r="R19" s="144"/>
    </row>
    <row r="20" spans="1:18" ht="15.6" x14ac:dyDescent="0.3">
      <c r="A20" s="105"/>
      <c r="B20" s="493" t="s">
        <v>78</v>
      </c>
      <c r="C20" s="494">
        <f>+COUNTIF($P$6:$P$94,"INCALIFICABLE")</f>
        <v>1</v>
      </c>
      <c r="D20" s="505"/>
      <c r="E20" s="493" t="s">
        <v>78</v>
      </c>
      <c r="F20" s="494">
        <f>+COUNTIF($P$6:$P$30,"INCALIFICABLE")</f>
        <v>1</v>
      </c>
      <c r="G20" s="105"/>
      <c r="H20" s="105"/>
      <c r="I20" s="105"/>
      <c r="J20" s="105"/>
      <c r="K20" s="105"/>
      <c r="L20" s="105"/>
      <c r="M20" s="105"/>
      <c r="N20" s="105"/>
      <c r="O20" s="105"/>
      <c r="P20" s="105"/>
      <c r="Q20" s="105"/>
      <c r="R20" s="144"/>
    </row>
    <row r="21" spans="1:18" ht="15.6" x14ac:dyDescent="0.3">
      <c r="A21" s="105"/>
      <c r="B21" s="499" t="s">
        <v>130</v>
      </c>
      <c r="C21" s="500">
        <f>SUM(C15:C20)</f>
        <v>3</v>
      </c>
      <c r="D21" s="505"/>
      <c r="E21" s="499" t="s">
        <v>130</v>
      </c>
      <c r="F21" s="500">
        <f>SUM(F15:F20)</f>
        <v>3</v>
      </c>
      <c r="G21" s="105"/>
      <c r="H21" s="105"/>
      <c r="I21" s="105"/>
      <c r="J21" s="105"/>
      <c r="K21" s="105"/>
      <c r="L21" s="105"/>
      <c r="M21" s="105"/>
      <c r="N21" s="105"/>
      <c r="O21" s="105"/>
      <c r="P21" s="105"/>
      <c r="Q21" s="105"/>
      <c r="R21" s="144"/>
    </row>
    <row r="22" spans="1:18" ht="15.6" x14ac:dyDescent="0.3">
      <c r="A22" s="105"/>
      <c r="B22" s="505"/>
      <c r="C22" s="505"/>
      <c r="D22" s="505"/>
      <c r="E22" s="522"/>
      <c r="F22" s="522"/>
      <c r="G22" s="105"/>
      <c r="H22" s="105"/>
      <c r="I22" s="105"/>
      <c r="J22" s="105"/>
      <c r="K22" s="105"/>
      <c r="L22" s="105"/>
      <c r="M22" s="105"/>
      <c r="N22" s="105"/>
      <c r="O22" s="105"/>
      <c r="P22" s="105"/>
      <c r="Q22" s="105"/>
      <c r="R22" s="144"/>
    </row>
    <row r="23" spans="1:18" ht="15.6" x14ac:dyDescent="0.3">
      <c r="A23" s="105"/>
      <c r="B23" s="1093" t="s">
        <v>131</v>
      </c>
      <c r="C23" s="1093"/>
      <c r="D23" s="505"/>
      <c r="E23" s="1093" t="s">
        <v>132</v>
      </c>
      <c r="F23" s="1093"/>
      <c r="G23" s="105"/>
      <c r="H23" s="105"/>
      <c r="I23" s="105"/>
      <c r="J23" s="105"/>
      <c r="K23" s="105"/>
      <c r="L23" s="105"/>
      <c r="M23" s="105"/>
      <c r="N23" s="105"/>
      <c r="O23" s="105"/>
      <c r="P23" s="105"/>
      <c r="Q23" s="105"/>
      <c r="R23" s="144"/>
    </row>
    <row r="24" spans="1:18" ht="15.6" x14ac:dyDescent="0.3">
      <c r="A24" s="105"/>
      <c r="B24" s="494" t="s">
        <v>145</v>
      </c>
      <c r="C24" s="494">
        <f>+COUNTIF($R$6:$R$94,"ABIERTO")</f>
        <v>1</v>
      </c>
      <c r="D24" s="505"/>
      <c r="E24" s="523" t="s">
        <v>11</v>
      </c>
      <c r="F24" s="494">
        <f>+COUNTIF($R$6:$R$30,"ABIERTO")</f>
        <v>1</v>
      </c>
      <c r="G24" s="105"/>
      <c r="H24" s="105"/>
      <c r="I24" s="105"/>
      <c r="J24" s="105"/>
      <c r="K24" s="105"/>
      <c r="L24" s="105"/>
      <c r="M24" s="105"/>
      <c r="N24" s="105"/>
      <c r="O24" s="105"/>
      <c r="P24" s="105"/>
      <c r="Q24" s="105"/>
      <c r="R24" s="144"/>
    </row>
    <row r="25" spans="1:18" ht="15.6" x14ac:dyDescent="0.3">
      <c r="A25" s="105"/>
      <c r="B25" s="494" t="s">
        <v>146</v>
      </c>
      <c r="C25" s="494">
        <f>+COUNTIF($R$6:$R$94,"CERRADO")</f>
        <v>1</v>
      </c>
      <c r="D25" s="505"/>
      <c r="E25" s="523" t="s">
        <v>10</v>
      </c>
      <c r="F25" s="494">
        <f>+COUNTIF($R$6:$R$30,"CERRADO")</f>
        <v>1</v>
      </c>
      <c r="G25" s="105"/>
      <c r="H25" s="105"/>
      <c r="I25" s="105"/>
      <c r="J25" s="105"/>
      <c r="K25" s="105"/>
      <c r="L25" s="105"/>
      <c r="M25" s="105"/>
      <c r="N25" s="105"/>
      <c r="O25" s="105"/>
      <c r="P25" s="105"/>
      <c r="Q25" s="105"/>
      <c r="R25" s="144"/>
    </row>
    <row r="26" spans="1:18" ht="15.6" x14ac:dyDescent="0.3">
      <c r="A26" s="105"/>
      <c r="B26" s="500" t="s">
        <v>130</v>
      </c>
      <c r="C26" s="500">
        <f>SUM(C24:C25)</f>
        <v>2</v>
      </c>
      <c r="D26" s="505"/>
      <c r="E26" s="499" t="s">
        <v>130</v>
      </c>
      <c r="F26" s="500">
        <f>SUM(F24:F25)</f>
        <v>2</v>
      </c>
      <c r="G26" s="105"/>
      <c r="H26" s="105"/>
      <c r="I26" s="105"/>
      <c r="J26" s="105"/>
      <c r="K26" s="105"/>
      <c r="L26" s="105"/>
      <c r="M26" s="105"/>
      <c r="N26" s="105"/>
      <c r="O26" s="105"/>
      <c r="P26" s="105"/>
      <c r="Q26" s="105"/>
      <c r="R26" s="144"/>
    </row>
    <row r="27" spans="1:18" ht="15.6" x14ac:dyDescent="0.3">
      <c r="A27" s="105"/>
      <c r="B27" s="105"/>
      <c r="C27" s="105"/>
      <c r="D27" s="105"/>
      <c r="E27" s="105"/>
      <c r="F27" s="105"/>
      <c r="G27" s="105"/>
      <c r="H27" s="105"/>
      <c r="I27" s="105"/>
      <c r="J27" s="105"/>
      <c r="K27" s="105"/>
      <c r="L27" s="105"/>
      <c r="M27" s="105"/>
      <c r="N27" s="105"/>
      <c r="O27" s="105"/>
      <c r="P27" s="105"/>
      <c r="Q27" s="105"/>
      <c r="R27" s="144"/>
    </row>
    <row r="28" spans="1:18" ht="15.6" x14ac:dyDescent="0.3">
      <c r="A28" s="105"/>
      <c r="B28" s="105"/>
      <c r="C28" s="105"/>
      <c r="D28" s="105"/>
      <c r="E28" s="105"/>
      <c r="F28" s="105"/>
      <c r="G28" s="105"/>
      <c r="H28" s="105"/>
      <c r="I28" s="105"/>
      <c r="J28" s="105"/>
      <c r="K28" s="105"/>
      <c r="L28" s="105"/>
      <c r="M28" s="105"/>
      <c r="N28" s="105"/>
      <c r="O28" s="105"/>
      <c r="P28" s="105"/>
      <c r="Q28" s="105"/>
      <c r="R28" s="144"/>
    </row>
    <row r="29" spans="1:18" ht="15.6" x14ac:dyDescent="0.3">
      <c r="A29" s="105"/>
      <c r="B29" s="105"/>
      <c r="C29" s="105"/>
      <c r="D29" s="105"/>
      <c r="E29" s="105"/>
      <c r="F29" s="105"/>
      <c r="G29" s="105"/>
      <c r="H29" s="105"/>
      <c r="I29" s="105"/>
      <c r="J29" s="105"/>
      <c r="K29" s="105"/>
      <c r="L29" s="105"/>
      <c r="M29" s="105"/>
      <c r="N29" s="105"/>
      <c r="O29" s="105"/>
      <c r="P29" s="105"/>
      <c r="Q29" s="105"/>
      <c r="R29" s="144"/>
    </row>
    <row r="30" spans="1:18" ht="15.6" x14ac:dyDescent="0.3">
      <c r="A30" s="105"/>
      <c r="B30" s="105"/>
      <c r="C30" s="105"/>
      <c r="D30" s="105"/>
      <c r="E30" s="105"/>
      <c r="F30" s="105"/>
      <c r="G30" s="105"/>
      <c r="H30" s="105"/>
      <c r="I30" s="105"/>
      <c r="J30" s="105"/>
      <c r="K30" s="105"/>
      <c r="L30" s="105"/>
      <c r="M30" s="105"/>
      <c r="N30" s="105"/>
      <c r="O30" s="105"/>
      <c r="P30" s="105"/>
      <c r="Q30" s="105"/>
      <c r="R30" s="144"/>
    </row>
    <row r="31" spans="1:18" ht="15.6" x14ac:dyDescent="0.3">
      <c r="A31" s="105"/>
      <c r="B31" s="105"/>
      <c r="C31" s="105"/>
      <c r="D31" s="105"/>
      <c r="E31" s="105"/>
      <c r="F31" s="105"/>
      <c r="G31" s="105"/>
      <c r="H31" s="105"/>
      <c r="I31" s="105"/>
      <c r="J31" s="105"/>
      <c r="K31" s="105"/>
      <c r="L31" s="105"/>
      <c r="M31" s="105"/>
      <c r="N31" s="105"/>
      <c r="O31" s="105"/>
      <c r="P31" s="105"/>
      <c r="Q31" s="105"/>
      <c r="R31" s="144"/>
    </row>
    <row r="32" spans="1:18" ht="15.6" x14ac:dyDescent="0.3">
      <c r="A32" s="105"/>
      <c r="B32" s="105"/>
      <c r="C32" s="105"/>
      <c r="D32" s="105"/>
      <c r="E32" s="105"/>
      <c r="F32" s="105"/>
      <c r="G32" s="105"/>
      <c r="H32" s="105"/>
      <c r="I32" s="105"/>
      <c r="J32" s="105"/>
      <c r="K32" s="105"/>
      <c r="L32" s="105"/>
      <c r="M32" s="105"/>
      <c r="N32" s="105"/>
      <c r="O32" s="105"/>
      <c r="P32" s="105"/>
      <c r="Q32" s="105"/>
      <c r="R32" s="144"/>
    </row>
    <row r="33" spans="1:18" ht="15.6" x14ac:dyDescent="0.3">
      <c r="A33" s="105"/>
      <c r="B33" s="105"/>
      <c r="C33" s="105"/>
      <c r="D33" s="105"/>
      <c r="E33" s="105"/>
      <c r="F33" s="105"/>
      <c r="G33" s="105"/>
      <c r="H33" s="105"/>
      <c r="I33" s="105"/>
      <c r="J33" s="105"/>
      <c r="K33" s="105"/>
      <c r="L33" s="105"/>
      <c r="M33" s="105"/>
      <c r="N33" s="105"/>
      <c r="O33" s="105"/>
      <c r="P33" s="105"/>
      <c r="Q33" s="105"/>
      <c r="R33" s="144"/>
    </row>
    <row r="34" spans="1:18" ht="15.6" x14ac:dyDescent="0.3">
      <c r="A34" s="105"/>
      <c r="B34" s="105"/>
      <c r="C34" s="105"/>
      <c r="D34" s="105"/>
      <c r="E34" s="105"/>
      <c r="F34" s="105"/>
      <c r="G34" s="105"/>
      <c r="H34" s="105"/>
      <c r="I34" s="105"/>
      <c r="J34" s="105"/>
      <c r="K34" s="105"/>
      <c r="L34" s="105"/>
      <c r="M34" s="105"/>
      <c r="N34" s="105"/>
      <c r="O34" s="105"/>
      <c r="P34" s="105"/>
      <c r="Q34" s="105"/>
      <c r="R34" s="144"/>
    </row>
    <row r="35" spans="1:18" ht="15.6" x14ac:dyDescent="0.3">
      <c r="A35" s="105"/>
      <c r="B35" s="105"/>
      <c r="C35" s="105"/>
      <c r="D35" s="105"/>
      <c r="E35" s="105"/>
      <c r="F35" s="105"/>
      <c r="G35" s="105"/>
      <c r="H35" s="105"/>
      <c r="I35" s="105"/>
      <c r="J35" s="105"/>
      <c r="K35" s="105"/>
      <c r="L35" s="105"/>
      <c r="M35" s="105"/>
      <c r="N35" s="105"/>
      <c r="O35" s="105"/>
      <c r="P35" s="105"/>
      <c r="Q35" s="105"/>
      <c r="R35" s="144"/>
    </row>
    <row r="36" spans="1:18" ht="15.6" x14ac:dyDescent="0.3">
      <c r="A36" s="105"/>
      <c r="B36" s="105"/>
      <c r="C36" s="105"/>
      <c r="D36" s="105"/>
      <c r="E36" s="105"/>
      <c r="F36" s="105"/>
      <c r="G36" s="105"/>
      <c r="H36" s="105"/>
      <c r="I36" s="105"/>
      <c r="J36" s="105"/>
      <c r="K36" s="105"/>
      <c r="L36" s="105"/>
      <c r="M36" s="105"/>
      <c r="N36" s="105"/>
      <c r="O36" s="105"/>
      <c r="P36" s="105"/>
      <c r="Q36" s="105"/>
      <c r="R36" s="144"/>
    </row>
    <row r="37" spans="1:18" ht="15.6" x14ac:dyDescent="0.3">
      <c r="A37" s="105"/>
      <c r="B37" s="105"/>
      <c r="C37" s="105"/>
      <c r="D37" s="105"/>
      <c r="E37" s="105"/>
      <c r="F37" s="105"/>
      <c r="G37" s="105"/>
      <c r="H37" s="105"/>
      <c r="I37" s="105"/>
      <c r="J37" s="105"/>
      <c r="K37" s="105"/>
      <c r="L37" s="105"/>
      <c r="M37" s="105"/>
      <c r="N37" s="105"/>
      <c r="O37" s="105"/>
      <c r="P37" s="105"/>
      <c r="Q37" s="105"/>
      <c r="R37" s="144"/>
    </row>
    <row r="38" spans="1:18" ht="15.6" x14ac:dyDescent="0.3">
      <c r="A38" s="105"/>
      <c r="B38" s="105"/>
      <c r="C38" s="105"/>
      <c r="D38" s="105"/>
      <c r="E38" s="105"/>
      <c r="F38" s="105"/>
      <c r="G38" s="105"/>
      <c r="H38" s="105"/>
      <c r="I38" s="105"/>
      <c r="J38" s="105"/>
      <c r="K38" s="105"/>
      <c r="L38" s="105"/>
      <c r="M38" s="105"/>
      <c r="N38" s="105"/>
      <c r="O38" s="105"/>
      <c r="P38" s="105"/>
      <c r="Q38" s="105"/>
      <c r="R38" s="144"/>
    </row>
    <row r="39" spans="1:18" ht="15.6" x14ac:dyDescent="0.3">
      <c r="A39" s="105"/>
      <c r="B39" s="105"/>
      <c r="C39" s="105"/>
      <c r="D39" s="105"/>
      <c r="E39" s="105"/>
      <c r="F39" s="105"/>
      <c r="G39" s="105"/>
      <c r="H39" s="105"/>
      <c r="I39" s="105"/>
      <c r="J39" s="105"/>
      <c r="K39" s="105"/>
      <c r="L39" s="105"/>
      <c r="M39" s="105"/>
      <c r="N39" s="105"/>
      <c r="O39" s="105"/>
      <c r="P39" s="105"/>
      <c r="Q39" s="105"/>
      <c r="R39" s="144"/>
    </row>
    <row r="40" spans="1:18" ht="15.6" x14ac:dyDescent="0.3">
      <c r="A40" s="105"/>
      <c r="B40" s="105"/>
      <c r="C40" s="105"/>
      <c r="D40" s="105"/>
      <c r="E40" s="105"/>
      <c r="F40" s="105"/>
      <c r="G40" s="105"/>
      <c r="H40" s="105"/>
      <c r="I40" s="105"/>
      <c r="J40" s="105"/>
      <c r="K40" s="105"/>
      <c r="L40" s="105"/>
      <c r="M40" s="105"/>
      <c r="N40" s="105"/>
      <c r="O40" s="105"/>
      <c r="P40" s="105"/>
      <c r="Q40" s="105"/>
      <c r="R40" s="144"/>
    </row>
    <row r="41" spans="1:18" ht="15.6" x14ac:dyDescent="0.3">
      <c r="A41" s="105"/>
      <c r="B41" s="105"/>
      <c r="C41" s="105"/>
      <c r="D41" s="105"/>
      <c r="E41" s="105"/>
      <c r="F41" s="105"/>
      <c r="G41" s="105"/>
      <c r="H41" s="105"/>
      <c r="I41" s="105"/>
      <c r="J41" s="105"/>
      <c r="K41" s="105"/>
      <c r="L41" s="105"/>
      <c r="M41" s="105"/>
      <c r="N41" s="105"/>
      <c r="O41" s="105"/>
      <c r="P41" s="105"/>
      <c r="Q41" s="105"/>
      <c r="R41" s="144"/>
    </row>
    <row r="42" spans="1:18" ht="15.6" x14ac:dyDescent="0.3">
      <c r="A42" s="105"/>
      <c r="B42" s="105"/>
      <c r="C42" s="105"/>
      <c r="D42" s="105"/>
      <c r="E42" s="105"/>
      <c r="F42" s="105"/>
      <c r="G42" s="105"/>
      <c r="H42" s="105"/>
      <c r="I42" s="105"/>
      <c r="J42" s="105"/>
      <c r="K42" s="105"/>
      <c r="L42" s="105"/>
      <c r="M42" s="105"/>
      <c r="N42" s="105"/>
      <c r="O42" s="105"/>
      <c r="P42" s="105"/>
      <c r="Q42" s="105"/>
      <c r="R42" s="144"/>
    </row>
    <row r="43" spans="1:18" ht="15.6" x14ac:dyDescent="0.3">
      <c r="A43" s="105"/>
      <c r="B43" s="105"/>
      <c r="C43" s="105"/>
      <c r="D43" s="105"/>
      <c r="E43" s="105"/>
      <c r="F43" s="105"/>
      <c r="G43" s="105"/>
      <c r="H43" s="105"/>
      <c r="I43" s="105"/>
      <c r="J43" s="105"/>
      <c r="K43" s="105"/>
      <c r="L43" s="105"/>
      <c r="M43" s="105"/>
      <c r="N43" s="105"/>
      <c r="O43" s="105"/>
      <c r="P43" s="105"/>
      <c r="Q43" s="105"/>
      <c r="R43" s="144"/>
    </row>
    <row r="44" spans="1:18" ht="15.6" x14ac:dyDescent="0.3">
      <c r="A44" s="105"/>
      <c r="B44" s="105"/>
      <c r="C44" s="105"/>
      <c r="D44" s="105"/>
      <c r="E44" s="105"/>
      <c r="F44" s="105"/>
      <c r="G44" s="105"/>
      <c r="H44" s="105"/>
      <c r="I44" s="105"/>
      <c r="J44" s="105"/>
      <c r="K44" s="105"/>
      <c r="L44" s="105"/>
      <c r="M44" s="105"/>
      <c r="N44" s="105"/>
      <c r="O44" s="105"/>
      <c r="P44" s="105"/>
      <c r="Q44" s="105"/>
      <c r="R44" s="144"/>
    </row>
    <row r="45" spans="1:18" ht="15.6" x14ac:dyDescent="0.3">
      <c r="A45" s="105"/>
      <c r="B45" s="105"/>
      <c r="C45" s="105"/>
      <c r="D45" s="105"/>
      <c r="E45" s="105"/>
      <c r="F45" s="105"/>
      <c r="G45" s="105"/>
      <c r="H45" s="105"/>
      <c r="I45" s="105"/>
      <c r="J45" s="105"/>
      <c r="K45" s="105"/>
      <c r="L45" s="105"/>
      <c r="M45" s="105"/>
      <c r="N45" s="105"/>
      <c r="O45" s="105"/>
      <c r="P45" s="105"/>
      <c r="Q45" s="105"/>
      <c r="R45" s="144"/>
    </row>
    <row r="46" spans="1:18" ht="15.6" x14ac:dyDescent="0.3">
      <c r="A46" s="105"/>
      <c r="B46" s="105"/>
      <c r="C46" s="105"/>
      <c r="D46" s="105"/>
      <c r="E46" s="105"/>
      <c r="F46" s="105"/>
      <c r="G46" s="105"/>
      <c r="H46" s="105"/>
      <c r="I46" s="105"/>
      <c r="J46" s="105"/>
      <c r="K46" s="105"/>
      <c r="L46" s="105"/>
      <c r="M46" s="105"/>
      <c r="N46" s="105"/>
      <c r="O46" s="105"/>
      <c r="P46" s="105"/>
      <c r="Q46" s="105"/>
      <c r="R46" s="144"/>
    </row>
    <row r="47" spans="1:18" ht="15.6" x14ac:dyDescent="0.3">
      <c r="A47" s="105"/>
      <c r="B47" s="105"/>
      <c r="C47" s="105"/>
      <c r="D47" s="105"/>
      <c r="E47" s="105"/>
      <c r="F47" s="105"/>
      <c r="G47" s="105"/>
      <c r="H47" s="105"/>
      <c r="I47" s="105"/>
      <c r="J47" s="105"/>
      <c r="K47" s="105"/>
      <c r="L47" s="105"/>
      <c r="M47" s="105"/>
      <c r="N47" s="105"/>
      <c r="O47" s="105"/>
      <c r="P47" s="105"/>
      <c r="Q47" s="105"/>
      <c r="R47" s="144"/>
    </row>
    <row r="48" spans="1:18" ht="15.6" x14ac:dyDescent="0.3">
      <c r="A48" s="105"/>
      <c r="B48" s="105"/>
      <c r="C48" s="105"/>
      <c r="D48" s="105"/>
      <c r="E48" s="105"/>
      <c r="F48" s="105"/>
      <c r="G48" s="105"/>
      <c r="H48" s="105"/>
      <c r="I48" s="105"/>
      <c r="J48" s="105"/>
      <c r="K48" s="105"/>
      <c r="L48" s="105"/>
      <c r="M48" s="105"/>
      <c r="N48" s="105"/>
      <c r="O48" s="105"/>
      <c r="P48" s="105"/>
      <c r="Q48" s="105"/>
      <c r="R48" s="144"/>
    </row>
    <row r="49" spans="1:18" ht="15.6" x14ac:dyDescent="0.3">
      <c r="A49" s="105"/>
      <c r="B49" s="105"/>
      <c r="C49" s="105"/>
      <c r="D49" s="105"/>
      <c r="E49" s="105"/>
      <c r="F49" s="105"/>
      <c r="G49" s="105"/>
      <c r="H49" s="105"/>
      <c r="I49" s="105"/>
      <c r="J49" s="105"/>
      <c r="K49" s="105"/>
      <c r="L49" s="105"/>
      <c r="M49" s="105"/>
      <c r="N49" s="105"/>
      <c r="O49" s="105"/>
      <c r="P49" s="105"/>
      <c r="Q49" s="105"/>
      <c r="R49" s="144"/>
    </row>
    <row r="50" spans="1:18" ht="15.6" x14ac:dyDescent="0.3">
      <c r="A50" s="105"/>
      <c r="B50" s="105"/>
      <c r="C50" s="105"/>
      <c r="D50" s="105"/>
      <c r="E50" s="105"/>
      <c r="F50" s="105"/>
      <c r="G50" s="105"/>
      <c r="H50" s="105"/>
      <c r="I50" s="105"/>
      <c r="J50" s="105"/>
      <c r="K50" s="105"/>
      <c r="L50" s="105"/>
      <c r="M50" s="105"/>
      <c r="N50" s="105"/>
      <c r="O50" s="105"/>
      <c r="P50" s="105"/>
      <c r="Q50" s="105"/>
      <c r="R50" s="144"/>
    </row>
    <row r="51" spans="1:18" ht="15.6" x14ac:dyDescent="0.3">
      <c r="A51" s="105"/>
      <c r="B51" s="105"/>
      <c r="C51" s="105"/>
      <c r="D51" s="105"/>
      <c r="E51" s="105"/>
      <c r="F51" s="105"/>
      <c r="G51" s="105"/>
      <c r="H51" s="105"/>
      <c r="I51" s="105"/>
      <c r="J51" s="105"/>
      <c r="K51" s="105"/>
      <c r="L51" s="105"/>
      <c r="M51" s="105"/>
      <c r="N51" s="105"/>
      <c r="O51" s="105"/>
      <c r="P51" s="105"/>
      <c r="Q51" s="105"/>
      <c r="R51" s="144"/>
    </row>
    <row r="52" spans="1:18" ht="15.6" x14ac:dyDescent="0.3">
      <c r="A52" s="105"/>
      <c r="B52" s="105"/>
      <c r="C52" s="105"/>
      <c r="D52" s="105"/>
      <c r="E52" s="105"/>
      <c r="F52" s="105"/>
      <c r="G52" s="105"/>
      <c r="H52" s="105"/>
      <c r="I52" s="105"/>
      <c r="J52" s="105"/>
      <c r="K52" s="105"/>
      <c r="L52" s="105"/>
      <c r="M52" s="105"/>
      <c r="N52" s="105"/>
      <c r="O52" s="105"/>
      <c r="P52" s="105"/>
      <c r="Q52" s="105"/>
      <c r="R52" s="144"/>
    </row>
    <row r="53" spans="1:18" ht="15.6" x14ac:dyDescent="0.3">
      <c r="A53" s="105"/>
      <c r="B53" s="105"/>
      <c r="C53" s="105"/>
      <c r="D53" s="105"/>
      <c r="E53" s="105"/>
      <c r="F53" s="105"/>
      <c r="G53" s="105"/>
      <c r="H53" s="105"/>
      <c r="I53" s="105"/>
      <c r="J53" s="105"/>
      <c r="K53" s="105"/>
      <c r="L53" s="105"/>
      <c r="M53" s="105"/>
      <c r="N53" s="105"/>
      <c r="O53" s="105"/>
      <c r="P53" s="105"/>
      <c r="Q53" s="105"/>
      <c r="R53" s="144"/>
    </row>
    <row r="54" spans="1:18" ht="15.6" x14ac:dyDescent="0.3">
      <c r="A54" s="105"/>
      <c r="B54" s="105"/>
      <c r="C54" s="105"/>
      <c r="D54" s="105"/>
      <c r="E54" s="105"/>
      <c r="F54" s="105"/>
      <c r="G54" s="105"/>
      <c r="H54" s="105"/>
      <c r="I54" s="105"/>
      <c r="J54" s="105"/>
      <c r="K54" s="105"/>
      <c r="L54" s="105"/>
      <c r="M54" s="105"/>
      <c r="N54" s="105"/>
      <c r="O54" s="105"/>
      <c r="P54" s="105"/>
      <c r="Q54" s="105"/>
      <c r="R54" s="144"/>
    </row>
    <row r="55" spans="1:18" ht="15.6" x14ac:dyDescent="0.3">
      <c r="A55" s="105"/>
      <c r="B55" s="105"/>
      <c r="C55" s="105"/>
      <c r="D55" s="105"/>
      <c r="E55" s="105"/>
      <c r="F55" s="105"/>
      <c r="G55" s="105"/>
      <c r="H55" s="105"/>
      <c r="I55" s="105"/>
      <c r="J55" s="105"/>
      <c r="K55" s="105"/>
      <c r="L55" s="105"/>
      <c r="M55" s="105"/>
      <c r="N55" s="105"/>
      <c r="O55" s="105"/>
      <c r="P55" s="105"/>
      <c r="Q55" s="105"/>
      <c r="R55" s="144"/>
    </row>
    <row r="56" spans="1:18" ht="15.6" x14ac:dyDescent="0.3">
      <c r="A56" s="105"/>
      <c r="B56" s="105"/>
      <c r="C56" s="105"/>
      <c r="D56" s="105"/>
      <c r="E56" s="105"/>
      <c r="F56" s="105"/>
      <c r="G56" s="105"/>
      <c r="H56" s="105"/>
      <c r="I56" s="105"/>
      <c r="J56" s="105"/>
      <c r="K56" s="105"/>
      <c r="L56" s="105"/>
      <c r="M56" s="105"/>
      <c r="N56" s="105"/>
      <c r="O56" s="105"/>
      <c r="P56" s="105"/>
      <c r="Q56" s="105"/>
      <c r="R56" s="144"/>
    </row>
    <row r="57" spans="1:18" ht="15.6" x14ac:dyDescent="0.3">
      <c r="A57" s="105"/>
      <c r="B57" s="105"/>
      <c r="C57" s="105"/>
      <c r="D57" s="105"/>
      <c r="E57" s="105"/>
      <c r="F57" s="105"/>
      <c r="G57" s="105"/>
      <c r="H57" s="105"/>
      <c r="I57" s="105"/>
      <c r="J57" s="105"/>
      <c r="K57" s="105"/>
      <c r="L57" s="105"/>
      <c r="M57" s="105"/>
      <c r="N57" s="105"/>
      <c r="O57" s="105"/>
      <c r="P57" s="105"/>
      <c r="Q57" s="105"/>
      <c r="R57" s="144"/>
    </row>
    <row r="58" spans="1:18" ht="15.6" x14ac:dyDescent="0.3">
      <c r="A58" s="105"/>
      <c r="B58" s="105"/>
      <c r="C58" s="105"/>
      <c r="D58" s="105"/>
      <c r="E58" s="105"/>
      <c r="F58" s="105"/>
      <c r="G58" s="105"/>
      <c r="H58" s="105"/>
      <c r="I58" s="105"/>
      <c r="J58" s="105"/>
      <c r="K58" s="105"/>
      <c r="L58" s="105"/>
      <c r="M58" s="105"/>
      <c r="N58" s="105"/>
      <c r="O58" s="105"/>
      <c r="P58" s="105"/>
      <c r="Q58" s="105"/>
      <c r="R58" s="144"/>
    </row>
    <row r="59" spans="1:18" ht="15.6" x14ac:dyDescent="0.3">
      <c r="A59" s="105"/>
      <c r="B59" s="105"/>
      <c r="C59" s="105"/>
      <c r="D59" s="105"/>
      <c r="E59" s="105"/>
      <c r="F59" s="105"/>
      <c r="G59" s="105"/>
      <c r="H59" s="105"/>
      <c r="I59" s="105"/>
      <c r="J59" s="105"/>
      <c r="K59" s="105"/>
      <c r="L59" s="105"/>
      <c r="M59" s="105"/>
      <c r="N59" s="105"/>
      <c r="O59" s="105"/>
      <c r="P59" s="105"/>
      <c r="Q59" s="105"/>
      <c r="R59" s="144"/>
    </row>
    <row r="60" spans="1:18" ht="15.6" x14ac:dyDescent="0.3">
      <c r="A60" s="105"/>
      <c r="B60" s="105"/>
      <c r="C60" s="105"/>
      <c r="D60" s="105"/>
      <c r="E60" s="105"/>
      <c r="F60" s="105"/>
      <c r="G60" s="105"/>
      <c r="H60" s="105"/>
      <c r="I60" s="105"/>
      <c r="J60" s="105"/>
      <c r="K60" s="105"/>
      <c r="L60" s="105"/>
      <c r="M60" s="105"/>
      <c r="N60" s="105"/>
      <c r="O60" s="105"/>
      <c r="P60" s="105"/>
      <c r="Q60" s="105"/>
      <c r="R60" s="144"/>
    </row>
    <row r="61" spans="1:18" ht="15.6" x14ac:dyDescent="0.3">
      <c r="A61" s="105"/>
      <c r="B61" s="105"/>
      <c r="C61" s="105"/>
      <c r="D61" s="105"/>
      <c r="E61" s="105"/>
      <c r="F61" s="105"/>
      <c r="G61" s="105"/>
      <c r="H61" s="105"/>
      <c r="I61" s="105"/>
      <c r="J61" s="105"/>
      <c r="K61" s="105"/>
      <c r="L61" s="105"/>
      <c r="M61" s="105"/>
      <c r="N61" s="105"/>
      <c r="O61" s="105"/>
      <c r="P61" s="105"/>
      <c r="Q61" s="105"/>
      <c r="R61" s="144"/>
    </row>
    <row r="62" spans="1:18" ht="15.6" x14ac:dyDescent="0.3">
      <c r="A62" s="105"/>
      <c r="B62" s="105"/>
      <c r="C62" s="105"/>
      <c r="D62" s="105"/>
      <c r="E62" s="105"/>
      <c r="F62" s="105"/>
      <c r="G62" s="105"/>
      <c r="H62" s="105"/>
      <c r="I62" s="105"/>
      <c r="J62" s="105"/>
      <c r="K62" s="105"/>
      <c r="L62" s="105"/>
      <c r="M62" s="105"/>
      <c r="N62" s="105"/>
      <c r="O62" s="105"/>
      <c r="P62" s="105"/>
      <c r="Q62" s="105"/>
      <c r="R62" s="144"/>
    </row>
    <row r="63" spans="1:18" ht="15.6" x14ac:dyDescent="0.3">
      <c r="A63" s="105"/>
      <c r="B63" s="105"/>
      <c r="C63" s="105"/>
      <c r="D63" s="105"/>
      <c r="E63" s="105"/>
      <c r="F63" s="105"/>
      <c r="G63" s="105"/>
      <c r="H63" s="105"/>
      <c r="I63" s="105"/>
      <c r="J63" s="105"/>
      <c r="K63" s="105"/>
      <c r="L63" s="105"/>
      <c r="M63" s="105"/>
      <c r="N63" s="105"/>
      <c r="O63" s="105"/>
      <c r="P63" s="105"/>
      <c r="Q63" s="105"/>
      <c r="R63" s="144"/>
    </row>
    <row r="64" spans="1:18" ht="15.6" x14ac:dyDescent="0.3">
      <c r="A64" s="105"/>
      <c r="B64" s="105"/>
      <c r="C64" s="105"/>
      <c r="D64" s="105"/>
      <c r="E64" s="105"/>
      <c r="F64" s="105"/>
      <c r="G64" s="105"/>
      <c r="H64" s="105"/>
      <c r="I64" s="105"/>
      <c r="J64" s="105"/>
      <c r="K64" s="105"/>
      <c r="L64" s="105"/>
      <c r="M64" s="105"/>
      <c r="N64" s="105"/>
      <c r="O64" s="105"/>
      <c r="P64" s="105"/>
      <c r="Q64" s="105"/>
      <c r="R64" s="144"/>
    </row>
    <row r="65" spans="1:18" ht="15.6" x14ac:dyDescent="0.3">
      <c r="A65" s="105"/>
      <c r="B65" s="105"/>
      <c r="C65" s="105"/>
      <c r="D65" s="105"/>
      <c r="E65" s="105"/>
      <c r="F65" s="105"/>
      <c r="G65" s="105"/>
      <c r="H65" s="105"/>
      <c r="I65" s="105"/>
      <c r="J65" s="105"/>
      <c r="K65" s="105"/>
      <c r="L65" s="105"/>
      <c r="M65" s="105"/>
      <c r="N65" s="105"/>
      <c r="O65" s="105"/>
      <c r="P65" s="105"/>
      <c r="Q65" s="105"/>
      <c r="R65" s="144"/>
    </row>
    <row r="66" spans="1:18" ht="15.6" x14ac:dyDescent="0.3">
      <c r="A66" s="105"/>
      <c r="B66" s="105"/>
      <c r="C66" s="105"/>
      <c r="D66" s="105"/>
      <c r="E66" s="105"/>
      <c r="F66" s="105"/>
      <c r="G66" s="105"/>
      <c r="H66" s="105"/>
      <c r="I66" s="105"/>
      <c r="J66" s="105"/>
      <c r="K66" s="105"/>
      <c r="L66" s="105"/>
      <c r="M66" s="105"/>
      <c r="N66" s="105"/>
      <c r="O66" s="105"/>
      <c r="P66" s="105"/>
      <c r="Q66" s="105"/>
      <c r="R66" s="144"/>
    </row>
    <row r="67" spans="1:18" ht="15.6" x14ac:dyDescent="0.3">
      <c r="A67" s="105"/>
      <c r="B67" s="105"/>
      <c r="C67" s="105"/>
      <c r="D67" s="105"/>
      <c r="E67" s="105"/>
      <c r="F67" s="105"/>
      <c r="G67" s="105"/>
      <c r="H67" s="105"/>
      <c r="I67" s="105"/>
      <c r="J67" s="105"/>
      <c r="K67" s="105"/>
      <c r="L67" s="105"/>
      <c r="M67" s="105"/>
      <c r="N67" s="105"/>
      <c r="O67" s="105"/>
      <c r="P67" s="105"/>
      <c r="Q67" s="105"/>
      <c r="R67" s="144"/>
    </row>
    <row r="68" spans="1:18" ht="15.6" x14ac:dyDescent="0.3">
      <c r="A68" s="105"/>
      <c r="B68" s="105"/>
      <c r="C68" s="105"/>
      <c r="D68" s="105"/>
      <c r="E68" s="105"/>
      <c r="F68" s="105"/>
      <c r="G68" s="105"/>
      <c r="H68" s="105"/>
      <c r="I68" s="105"/>
      <c r="J68" s="105"/>
      <c r="K68" s="105"/>
      <c r="L68" s="105"/>
      <c r="M68" s="105"/>
      <c r="N68" s="105"/>
      <c r="O68" s="105"/>
      <c r="P68" s="105"/>
      <c r="Q68" s="105"/>
      <c r="R68" s="144"/>
    </row>
    <row r="69" spans="1:18" ht="15.6" x14ac:dyDescent="0.3">
      <c r="A69" s="105"/>
      <c r="B69" s="105"/>
      <c r="C69" s="105"/>
      <c r="D69" s="105"/>
      <c r="E69" s="105"/>
      <c r="F69" s="105"/>
      <c r="G69" s="105"/>
      <c r="H69" s="105"/>
      <c r="I69" s="105"/>
      <c r="J69" s="105"/>
      <c r="K69" s="105"/>
      <c r="L69" s="105"/>
      <c r="M69" s="105"/>
      <c r="N69" s="105"/>
      <c r="O69" s="105"/>
      <c r="P69" s="105"/>
      <c r="Q69" s="105"/>
      <c r="R69" s="144"/>
    </row>
    <row r="70" spans="1:18" ht="15.6" x14ac:dyDescent="0.3">
      <c r="A70" s="105"/>
      <c r="B70" s="105"/>
      <c r="C70" s="105"/>
      <c r="D70" s="105"/>
      <c r="E70" s="105"/>
      <c r="F70" s="105"/>
      <c r="G70" s="105"/>
      <c r="H70" s="105"/>
      <c r="I70" s="105"/>
      <c r="J70" s="105"/>
      <c r="K70" s="105"/>
      <c r="L70" s="105"/>
      <c r="M70" s="105"/>
      <c r="N70" s="105"/>
      <c r="O70" s="105"/>
      <c r="P70" s="105"/>
      <c r="Q70" s="105"/>
      <c r="R70" s="144"/>
    </row>
    <row r="71" spans="1:18" ht="15.6" x14ac:dyDescent="0.3">
      <c r="A71" s="105"/>
      <c r="B71" s="105"/>
      <c r="C71" s="105"/>
      <c r="D71" s="105"/>
      <c r="E71" s="105"/>
      <c r="F71" s="105"/>
      <c r="G71" s="105"/>
      <c r="H71" s="105"/>
      <c r="I71" s="105"/>
      <c r="J71" s="105"/>
      <c r="K71" s="105"/>
      <c r="L71" s="105"/>
      <c r="M71" s="105"/>
      <c r="N71" s="105"/>
      <c r="O71" s="105"/>
      <c r="P71" s="105"/>
      <c r="Q71" s="105"/>
      <c r="R71" s="144"/>
    </row>
    <row r="72" spans="1:18" ht="15.6" x14ac:dyDescent="0.3">
      <c r="A72" s="105"/>
      <c r="B72" s="105"/>
      <c r="C72" s="105"/>
      <c r="D72" s="105"/>
      <c r="E72" s="105"/>
      <c r="F72" s="105"/>
      <c r="G72" s="105"/>
      <c r="H72" s="105"/>
      <c r="I72" s="105"/>
      <c r="J72" s="105"/>
      <c r="K72" s="105"/>
      <c r="L72" s="105"/>
      <c r="M72" s="105"/>
      <c r="N72" s="105"/>
      <c r="O72" s="105"/>
      <c r="P72" s="105"/>
      <c r="Q72" s="105"/>
      <c r="R72" s="144"/>
    </row>
    <row r="73" spans="1:18" ht="15.6" x14ac:dyDescent="0.3">
      <c r="A73" s="105"/>
      <c r="B73" s="105"/>
      <c r="C73" s="105"/>
      <c r="D73" s="105"/>
      <c r="E73" s="105"/>
      <c r="F73" s="105"/>
      <c r="G73" s="105"/>
      <c r="H73" s="105"/>
      <c r="I73" s="105"/>
      <c r="J73" s="105"/>
      <c r="K73" s="105"/>
      <c r="L73" s="105"/>
      <c r="M73" s="105"/>
      <c r="N73" s="105"/>
      <c r="O73" s="105"/>
      <c r="P73" s="105"/>
      <c r="Q73" s="105"/>
      <c r="R73" s="144"/>
    </row>
    <row r="74" spans="1:18" ht="15.6" x14ac:dyDescent="0.3">
      <c r="A74" s="105"/>
      <c r="B74" s="105"/>
      <c r="C74" s="105"/>
      <c r="D74" s="105"/>
      <c r="E74" s="105"/>
      <c r="F74" s="105"/>
      <c r="G74" s="105"/>
      <c r="H74" s="105"/>
      <c r="I74" s="105"/>
      <c r="J74" s="105"/>
      <c r="K74" s="105"/>
      <c r="L74" s="105"/>
      <c r="M74" s="105"/>
      <c r="N74" s="105"/>
      <c r="O74" s="105"/>
      <c r="P74" s="105"/>
      <c r="Q74" s="105"/>
      <c r="R74" s="144"/>
    </row>
    <row r="75" spans="1:18" ht="15.6" x14ac:dyDescent="0.3">
      <c r="A75" s="105"/>
      <c r="B75" s="105"/>
      <c r="C75" s="105"/>
      <c r="D75" s="105"/>
      <c r="E75" s="105"/>
      <c r="F75" s="105"/>
      <c r="G75" s="105"/>
      <c r="H75" s="105"/>
      <c r="I75" s="105"/>
      <c r="J75" s="105"/>
      <c r="K75" s="105"/>
      <c r="L75" s="105"/>
      <c r="M75" s="105"/>
      <c r="N75" s="105"/>
      <c r="O75" s="105"/>
      <c r="P75" s="105"/>
      <c r="Q75" s="105"/>
      <c r="R75" s="144"/>
    </row>
    <row r="76" spans="1:18" ht="15.6" x14ac:dyDescent="0.3">
      <c r="A76" s="105"/>
      <c r="B76" s="105"/>
      <c r="C76" s="105"/>
      <c r="D76" s="105"/>
      <c r="E76" s="105"/>
      <c r="F76" s="105"/>
      <c r="G76" s="105"/>
      <c r="H76" s="105"/>
      <c r="I76" s="105"/>
      <c r="J76" s="105"/>
      <c r="K76" s="105"/>
      <c r="L76" s="105"/>
      <c r="M76" s="105"/>
      <c r="N76" s="105"/>
      <c r="O76" s="105"/>
      <c r="P76" s="105"/>
      <c r="Q76" s="105"/>
      <c r="R76" s="144"/>
    </row>
    <row r="77" spans="1:18" ht="15.6" x14ac:dyDescent="0.3">
      <c r="A77" s="105"/>
      <c r="B77" s="105"/>
      <c r="C77" s="105"/>
      <c r="D77" s="105"/>
      <c r="E77" s="105"/>
      <c r="F77" s="105"/>
      <c r="G77" s="105"/>
      <c r="H77" s="105"/>
      <c r="I77" s="105"/>
      <c r="J77" s="105"/>
      <c r="K77" s="105"/>
      <c r="L77" s="105"/>
      <c r="M77" s="105"/>
      <c r="N77" s="105"/>
      <c r="O77" s="105"/>
      <c r="P77" s="105"/>
      <c r="Q77" s="105"/>
      <c r="R77" s="144"/>
    </row>
    <row r="78" spans="1:18" ht="15.6" x14ac:dyDescent="0.3">
      <c r="A78" s="105"/>
      <c r="B78" s="105"/>
      <c r="C78" s="105"/>
      <c r="D78" s="105"/>
      <c r="E78" s="105"/>
      <c r="F78" s="105"/>
      <c r="G78" s="105"/>
      <c r="H78" s="105"/>
      <c r="I78" s="105"/>
      <c r="J78" s="105"/>
      <c r="K78" s="105"/>
      <c r="L78" s="105"/>
      <c r="M78" s="105"/>
      <c r="N78" s="105"/>
      <c r="O78" s="105"/>
      <c r="P78" s="105"/>
      <c r="Q78" s="105"/>
      <c r="R78" s="144"/>
    </row>
    <row r="79" spans="1:18" ht="15.6" x14ac:dyDescent="0.3">
      <c r="A79" s="105"/>
      <c r="B79" s="105"/>
      <c r="C79" s="105"/>
      <c r="D79" s="105"/>
      <c r="E79" s="105"/>
      <c r="F79" s="105"/>
      <c r="G79" s="105"/>
      <c r="H79" s="105"/>
      <c r="I79" s="105"/>
      <c r="J79" s="105"/>
      <c r="K79" s="105"/>
      <c r="L79" s="105"/>
      <c r="M79" s="105"/>
      <c r="N79" s="105"/>
      <c r="O79" s="105"/>
      <c r="P79" s="105"/>
      <c r="Q79" s="105"/>
      <c r="R79" s="144"/>
    </row>
    <row r="80" spans="1:18" ht="15.6" x14ac:dyDescent="0.3">
      <c r="A80" s="105"/>
      <c r="B80" s="105"/>
      <c r="C80" s="105"/>
      <c r="D80" s="105"/>
      <c r="E80" s="105"/>
      <c r="F80" s="105"/>
      <c r="G80" s="105"/>
      <c r="H80" s="105"/>
      <c r="I80" s="105"/>
      <c r="J80" s="105"/>
      <c r="K80" s="105"/>
      <c r="L80" s="105"/>
      <c r="M80" s="105"/>
      <c r="N80" s="105"/>
      <c r="O80" s="105"/>
      <c r="P80" s="105"/>
      <c r="Q80" s="105"/>
      <c r="R80" s="144"/>
    </row>
    <row r="81" spans="1:18" ht="15.6" x14ac:dyDescent="0.3">
      <c r="A81" s="105"/>
      <c r="B81" s="105"/>
      <c r="C81" s="105"/>
      <c r="D81" s="105"/>
      <c r="E81" s="105"/>
      <c r="F81" s="105"/>
      <c r="G81" s="105"/>
      <c r="H81" s="105"/>
      <c r="I81" s="105"/>
      <c r="J81" s="105"/>
      <c r="K81" s="105"/>
      <c r="L81" s="105"/>
      <c r="M81" s="105"/>
      <c r="N81" s="105"/>
      <c r="O81" s="105"/>
      <c r="P81" s="105"/>
      <c r="Q81" s="105"/>
      <c r="R81" s="144"/>
    </row>
    <row r="82" spans="1:18" ht="15.6" x14ac:dyDescent="0.3">
      <c r="A82" s="105"/>
      <c r="B82" s="105"/>
      <c r="C82" s="105"/>
      <c r="D82" s="105"/>
      <c r="E82" s="105"/>
      <c r="F82" s="105"/>
      <c r="G82" s="105"/>
      <c r="H82" s="105"/>
      <c r="I82" s="105"/>
      <c r="J82" s="105"/>
      <c r="K82" s="105"/>
      <c r="L82" s="105"/>
      <c r="M82" s="105"/>
      <c r="N82" s="105"/>
      <c r="O82" s="105"/>
      <c r="P82" s="105"/>
      <c r="Q82" s="105"/>
      <c r="R82" s="144"/>
    </row>
    <row r="83" spans="1:18" ht="15.6" x14ac:dyDescent="0.3">
      <c r="A83" s="105"/>
      <c r="B83" s="105"/>
      <c r="C83" s="105"/>
      <c r="D83" s="105"/>
      <c r="E83" s="105"/>
      <c r="F83" s="105"/>
      <c r="G83" s="105"/>
      <c r="H83" s="105"/>
      <c r="I83" s="105"/>
      <c r="J83" s="105"/>
      <c r="K83" s="105"/>
      <c r="L83" s="105"/>
      <c r="M83" s="105"/>
      <c r="N83" s="105"/>
      <c r="O83" s="105"/>
      <c r="P83" s="105"/>
      <c r="Q83" s="105"/>
      <c r="R83" s="144"/>
    </row>
    <row r="84" spans="1:18" ht="15.6" x14ac:dyDescent="0.3">
      <c r="A84" s="105"/>
      <c r="B84" s="105"/>
      <c r="C84" s="105"/>
      <c r="D84" s="105"/>
      <c r="E84" s="105"/>
      <c r="F84" s="105"/>
      <c r="G84" s="105"/>
      <c r="H84" s="105"/>
      <c r="I84" s="105"/>
      <c r="J84" s="105"/>
      <c r="K84" s="105"/>
      <c r="L84" s="105"/>
      <c r="M84" s="105"/>
      <c r="N84" s="105"/>
      <c r="O84" s="105"/>
      <c r="P84" s="105"/>
      <c r="Q84" s="105"/>
      <c r="R84" s="144"/>
    </row>
    <row r="85" spans="1:18" ht="15.6" x14ac:dyDescent="0.3">
      <c r="A85" s="105"/>
      <c r="B85" s="105"/>
      <c r="C85" s="105"/>
      <c r="D85" s="105"/>
      <c r="E85" s="105"/>
      <c r="F85" s="105"/>
      <c r="G85" s="105"/>
      <c r="H85" s="105"/>
      <c r="I85" s="105"/>
      <c r="J85" s="105"/>
      <c r="K85" s="105"/>
      <c r="L85" s="105"/>
      <c r="M85" s="105"/>
      <c r="N85" s="105"/>
      <c r="O85" s="105"/>
      <c r="P85" s="105"/>
      <c r="Q85" s="105"/>
      <c r="R85" s="144"/>
    </row>
    <row r="86" spans="1:18" ht="15.6" x14ac:dyDescent="0.3">
      <c r="A86" s="105"/>
      <c r="B86" s="105"/>
      <c r="C86" s="105"/>
      <c r="D86" s="105"/>
      <c r="E86" s="105"/>
      <c r="F86" s="105"/>
      <c r="G86" s="105"/>
      <c r="H86" s="105"/>
      <c r="I86" s="105"/>
      <c r="J86" s="105"/>
      <c r="K86" s="105"/>
      <c r="L86" s="105"/>
      <c r="M86" s="105"/>
      <c r="N86" s="105"/>
      <c r="O86" s="105"/>
      <c r="P86" s="105"/>
      <c r="Q86" s="105"/>
      <c r="R86" s="144"/>
    </row>
    <row r="87" spans="1:18" ht="15.6" x14ac:dyDescent="0.3">
      <c r="A87" s="105"/>
      <c r="B87" s="105"/>
      <c r="C87" s="105"/>
      <c r="D87" s="105"/>
      <c r="E87" s="105"/>
      <c r="F87" s="105"/>
      <c r="G87" s="105"/>
      <c r="H87" s="105"/>
      <c r="I87" s="105"/>
      <c r="J87" s="105"/>
      <c r="K87" s="105"/>
      <c r="L87" s="105"/>
      <c r="M87" s="105"/>
      <c r="N87" s="105"/>
      <c r="O87" s="105"/>
      <c r="P87" s="105"/>
      <c r="Q87" s="105"/>
      <c r="R87" s="144"/>
    </row>
    <row r="88" spans="1:18" ht="15.6" x14ac:dyDescent="0.3">
      <c r="A88" s="105"/>
      <c r="B88" s="105"/>
      <c r="C88" s="105"/>
      <c r="D88" s="105"/>
      <c r="E88" s="105"/>
      <c r="F88" s="105"/>
      <c r="G88" s="105"/>
      <c r="H88" s="105"/>
      <c r="I88" s="105"/>
      <c r="J88" s="105"/>
      <c r="K88" s="105"/>
      <c r="L88" s="105"/>
      <c r="M88" s="105"/>
      <c r="N88" s="105"/>
      <c r="O88" s="105"/>
      <c r="P88" s="105"/>
      <c r="Q88" s="105"/>
      <c r="R88" s="144"/>
    </row>
    <row r="89" spans="1:18" ht="15.6" x14ac:dyDescent="0.3">
      <c r="A89" s="105"/>
      <c r="B89" s="105"/>
      <c r="C89" s="105"/>
      <c r="D89" s="105"/>
      <c r="E89" s="105"/>
      <c r="F89" s="105"/>
      <c r="G89" s="105"/>
      <c r="H89" s="105"/>
      <c r="I89" s="105"/>
      <c r="J89" s="105"/>
      <c r="K89" s="105"/>
      <c r="L89" s="105"/>
      <c r="M89" s="105"/>
      <c r="N89" s="105"/>
      <c r="O89" s="105"/>
      <c r="P89" s="105"/>
      <c r="Q89" s="105"/>
      <c r="R89" s="144"/>
    </row>
    <row r="90" spans="1:18" ht="15.6" x14ac:dyDescent="0.3">
      <c r="A90" s="105"/>
      <c r="B90" s="105"/>
      <c r="C90" s="105"/>
      <c r="D90" s="105"/>
      <c r="E90" s="105"/>
      <c r="F90" s="105"/>
      <c r="G90" s="105"/>
      <c r="H90" s="105"/>
      <c r="I90" s="105"/>
      <c r="J90" s="105"/>
      <c r="K90" s="105"/>
      <c r="L90" s="105"/>
      <c r="M90" s="105"/>
      <c r="N90" s="105"/>
      <c r="O90" s="105"/>
      <c r="P90" s="105"/>
      <c r="Q90" s="105"/>
      <c r="R90" s="144"/>
    </row>
    <row r="91" spans="1:18" ht="15.6" x14ac:dyDescent="0.3">
      <c r="A91" s="105"/>
      <c r="B91" s="105"/>
      <c r="C91" s="105"/>
      <c r="D91" s="105"/>
      <c r="E91" s="105"/>
      <c r="F91" s="105"/>
      <c r="G91" s="105"/>
      <c r="H91" s="105"/>
      <c r="I91" s="105"/>
      <c r="J91" s="105"/>
      <c r="K91" s="105"/>
      <c r="L91" s="105"/>
      <c r="M91" s="105"/>
      <c r="N91" s="105"/>
      <c r="O91" s="105"/>
      <c r="P91" s="105"/>
      <c r="Q91" s="105"/>
      <c r="R91" s="144"/>
    </row>
    <row r="92" spans="1:18" ht="15.6" x14ac:dyDescent="0.3">
      <c r="A92" s="105"/>
      <c r="B92" s="105"/>
      <c r="C92" s="105"/>
      <c r="D92" s="105"/>
      <c r="E92" s="105"/>
      <c r="F92" s="105"/>
      <c r="G92" s="105"/>
      <c r="H92" s="105"/>
      <c r="I92" s="105"/>
      <c r="J92" s="105"/>
      <c r="K92" s="105"/>
      <c r="L92" s="105"/>
      <c r="M92" s="105"/>
      <c r="N92" s="105"/>
      <c r="O92" s="105"/>
      <c r="P92" s="105"/>
      <c r="Q92" s="105"/>
      <c r="R92" s="144"/>
    </row>
    <row r="93" spans="1:18" ht="15.6" x14ac:dyDescent="0.3">
      <c r="A93" s="105"/>
      <c r="B93" s="105"/>
      <c r="C93" s="105"/>
      <c r="D93" s="105"/>
      <c r="E93" s="105"/>
      <c r="F93" s="105"/>
      <c r="G93" s="105"/>
      <c r="H93" s="105"/>
      <c r="I93" s="105"/>
      <c r="J93" s="105"/>
      <c r="K93" s="105"/>
      <c r="L93" s="105"/>
      <c r="M93" s="105"/>
      <c r="N93" s="105"/>
      <c r="O93" s="105"/>
      <c r="P93" s="105"/>
      <c r="Q93" s="105"/>
      <c r="R93" s="144"/>
    </row>
    <row r="94" spans="1:18" ht="15.6" x14ac:dyDescent="0.3">
      <c r="A94" s="105"/>
      <c r="B94" s="105"/>
      <c r="C94" s="105"/>
      <c r="D94" s="105"/>
      <c r="E94" s="105"/>
      <c r="F94" s="105"/>
      <c r="G94" s="105"/>
      <c r="H94" s="105"/>
      <c r="I94" s="105"/>
      <c r="J94" s="105"/>
      <c r="K94" s="105"/>
      <c r="L94" s="105"/>
      <c r="M94" s="105"/>
      <c r="N94" s="105"/>
      <c r="O94" s="105"/>
      <c r="P94" s="105"/>
      <c r="Q94" s="105"/>
      <c r="R94" s="144"/>
    </row>
  </sheetData>
  <mergeCells count="34">
    <mergeCell ref="B23:C23"/>
    <mergeCell ref="E23:F23"/>
    <mergeCell ref="A5:R5"/>
    <mergeCell ref="A6:A7"/>
    <mergeCell ref="B6:B7"/>
    <mergeCell ref="C6:C7"/>
    <mergeCell ref="D6:D7"/>
    <mergeCell ref="R6:R7"/>
    <mergeCell ref="A8:R8"/>
    <mergeCell ref="E9:K9"/>
    <mergeCell ref="A10:R10"/>
    <mergeCell ref="B14:C14"/>
    <mergeCell ref="E14:F14"/>
    <mergeCell ref="L3:R3"/>
    <mergeCell ref="A3:A4"/>
    <mergeCell ref="B3:B4"/>
    <mergeCell ref="C3:C4"/>
    <mergeCell ref="D3:D4"/>
    <mergeCell ref="E3:E4"/>
    <mergeCell ref="F3:F4"/>
    <mergeCell ref="G3:G4"/>
    <mergeCell ref="H3:H4"/>
    <mergeCell ref="I3:I4"/>
    <mergeCell ref="J3:J4"/>
    <mergeCell ref="K3:K4"/>
    <mergeCell ref="A1:D1"/>
    <mergeCell ref="E1:O1"/>
    <mergeCell ref="P1:R1"/>
    <mergeCell ref="A2:B2"/>
    <mergeCell ref="C2:D2"/>
    <mergeCell ref="E2:I2"/>
    <mergeCell ref="J2:M2"/>
    <mergeCell ref="N2:O2"/>
    <mergeCell ref="P2:R2"/>
  </mergeCells>
  <dataValidations count="3">
    <dataValidation type="list" allowBlank="1" showInputMessage="1" showErrorMessage="1" sqref="R6:R7" xr:uid="{00000000-0002-0000-0400-000000000000}">
      <formula1>$X$4:$X$5</formula1>
    </dataValidation>
    <dataValidation type="list" allowBlank="1" showInputMessage="1" showErrorMessage="1" sqref="P1:P1048576" xr:uid="{00000000-0002-0000-0400-000001000000}">
      <formula1>$B$15:$B$20</formula1>
    </dataValidation>
    <dataValidation type="list" allowBlank="1" showInputMessage="1" showErrorMessage="1" sqref="H6:H7" xr:uid="{00000000-0002-0000-0400-000002000000}">
      <formula1>$O$1:$O$3</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2148E5E3-1D83-4E37-A7D7-D6370852969A}">
            <xm:f>NOT(ISERROR(SEARCH($B$20,P1)))</xm:f>
            <xm:f>$B$20</xm:f>
            <x14:dxf>
              <fill>
                <patternFill>
                  <bgColor rgb="FFFF0000"/>
                </patternFill>
              </fill>
            </x14:dxf>
          </x14:cfRule>
          <x14:cfRule type="containsText" priority="4" operator="containsText" id="{F8BA520E-C2C1-4117-8487-B3A38DE309A9}">
            <xm:f>NOT(ISERROR(SEARCH($B$19,P1)))</xm:f>
            <xm:f>$B$19</xm:f>
            <x14:dxf>
              <fill>
                <patternFill>
                  <bgColor rgb="FFFF0000"/>
                </patternFill>
              </fill>
            </x14:dxf>
          </x14:cfRule>
          <x14:cfRule type="containsText" priority="5" operator="containsText" id="{6A054FA6-5EF7-4821-8A13-12837913E0EF}">
            <xm:f>NOT(ISERROR(SEARCH($B$18,P1)))</xm:f>
            <xm:f>$B$18</xm:f>
            <x14:dxf>
              <fill>
                <patternFill>
                  <bgColor rgb="FFFFC000"/>
                </patternFill>
              </fill>
            </x14:dxf>
          </x14:cfRule>
          <x14:cfRule type="containsText" priority="6" operator="containsText" id="{A9A52D5F-975F-4B2C-8202-1C11F57ACF01}">
            <xm:f>NOT(ISERROR(SEARCH($B$17,P1)))</xm:f>
            <xm:f>$B$17</xm:f>
            <x14:dxf>
              <fill>
                <patternFill>
                  <bgColor theme="8" tint="0.59996337778862885"/>
                </patternFill>
              </fill>
            </x14:dxf>
          </x14:cfRule>
          <x14:cfRule type="containsText" priority="7" operator="containsText" id="{ABDBEB98-9948-4689-A74B-1B4CAE2876E9}">
            <xm:f>NOT(ISERROR(SEARCH($B$16,P1)))</xm:f>
            <xm:f>$B$16</xm:f>
            <x14:dxf>
              <fill>
                <patternFill>
                  <bgColor theme="9" tint="0.39994506668294322"/>
                </patternFill>
              </fill>
            </x14:dxf>
          </x14:cfRule>
          <x14:cfRule type="containsText" priority="8" operator="containsText" id="{91C65618-37B9-416B-8B0C-5393A84EC815}">
            <xm:f>NOT(ISERROR(SEARCH($B$15,P1)))</xm:f>
            <xm:f>$B$15</xm:f>
            <x14:dxf>
              <fill>
                <patternFill>
                  <bgColor theme="0"/>
                </patternFill>
              </fill>
            </x14:dxf>
          </x14:cfRule>
          <xm:sqref>P1:P1048576</xm:sqref>
        </x14:conditionalFormatting>
        <x14:conditionalFormatting xmlns:xm="http://schemas.microsoft.com/office/excel/2006/main">
          <x14:cfRule type="containsText" priority="1" operator="containsText" id="{F148E7D0-66AA-4F67-82FA-EA704888E5D0}">
            <xm:f>NOT(ISERROR(SEARCH($E$25,R1)))</xm:f>
            <xm:f>$E$25</xm:f>
            <x14:dxf>
              <fill>
                <patternFill>
                  <bgColor theme="9" tint="0.39994506668294322"/>
                </patternFill>
              </fill>
            </x14:dxf>
          </x14:cfRule>
          <x14:cfRule type="containsText" priority="2" operator="containsText" id="{49E58FA7-8C34-4F6D-A2C0-FD66C9C35CB5}">
            <xm:f>NOT(ISERROR(SEARCH($E$24,R1)))</xm:f>
            <xm:f>$E$24</xm:f>
            <x14:dxf>
              <fill>
                <patternFill>
                  <bgColor theme="0"/>
                </patternFill>
              </fill>
            </x14:dxf>
          </x14:cfRule>
          <xm:sqref>R1:R1048576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'https://adrgov-my.sharepoint.com/Users/maicol.zipamocha/OneDrive - Agencia de Desarrollo Rural-ADR/2023/5. SEGUIMIENTO PLANES DE MEJORA/[Plan de Mejoramiento Suscrito con la Oficina de Control Interno- 2023 (2).xlsx]1.COM'!#REF!</xm:f>
          </x14:formula1>
          <xm:sqref>R9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S63"/>
  <sheetViews>
    <sheetView topLeftCell="B1" zoomScale="55" zoomScaleNormal="55" workbookViewId="0">
      <selection activeCell="E139" sqref="E139"/>
    </sheetView>
  </sheetViews>
  <sheetFormatPr baseColWidth="10" defaultColWidth="11.44140625" defaultRowHeight="14.4" x14ac:dyDescent="0.3"/>
  <cols>
    <col min="1" max="1" width="20.109375" customWidth="1"/>
    <col min="2" max="2" width="35.44140625" customWidth="1"/>
    <col min="3" max="3" width="11.5546875" bestFit="1" customWidth="1"/>
    <col min="4" max="4" width="58.88671875" customWidth="1"/>
    <col min="5" max="5" width="53.88671875" customWidth="1"/>
    <col min="6" max="6" width="49" customWidth="1"/>
    <col min="7" max="7" width="38.44140625" customWidth="1"/>
    <col min="8" max="8" width="13.6640625" customWidth="1"/>
    <col min="9" max="9" width="25" customWidth="1"/>
    <col min="10" max="10" width="21.33203125" customWidth="1"/>
    <col min="11" max="11" width="21.44140625" customWidth="1"/>
    <col min="12" max="12" width="19" customWidth="1"/>
    <col min="13" max="13" width="18.33203125" customWidth="1"/>
    <col min="14" max="14" width="73.5546875" customWidth="1"/>
    <col min="15" max="15" width="25.88671875" customWidth="1"/>
    <col min="16" max="16" width="38.6640625" style="190" customWidth="1"/>
    <col min="17" max="17" width="45.33203125" customWidth="1"/>
    <col min="18" max="18" width="24.5546875" customWidth="1"/>
  </cols>
  <sheetData>
    <row r="1" spans="1:19" s="119" customFormat="1" ht="81.900000000000006" customHeight="1" x14ac:dyDescent="0.3">
      <c r="A1" s="903"/>
      <c r="B1" s="903"/>
      <c r="C1" s="903"/>
      <c r="D1" s="903"/>
      <c r="E1" s="904" t="s">
        <v>79</v>
      </c>
      <c r="F1" s="905"/>
      <c r="G1" s="905"/>
      <c r="H1" s="905"/>
      <c r="I1" s="905"/>
      <c r="J1" s="905"/>
      <c r="K1" s="905"/>
      <c r="L1" s="905"/>
      <c r="M1" s="905"/>
      <c r="N1" s="905"/>
      <c r="O1" s="906"/>
      <c r="P1" s="907"/>
      <c r="Q1" s="908"/>
      <c r="R1" s="909"/>
    </row>
    <row r="2" spans="1:19" s="119" customFormat="1" ht="27.75" customHeight="1" x14ac:dyDescent="0.3">
      <c r="A2" s="910" t="s">
        <v>120</v>
      </c>
      <c r="B2" s="911"/>
      <c r="C2" s="912" t="s">
        <v>121</v>
      </c>
      <c r="D2" s="913"/>
      <c r="E2" s="910" t="s">
        <v>122</v>
      </c>
      <c r="F2" s="914"/>
      <c r="G2" s="914"/>
      <c r="H2" s="914"/>
      <c r="I2" s="911"/>
      <c r="J2" s="915">
        <v>6</v>
      </c>
      <c r="K2" s="915"/>
      <c r="L2" s="915"/>
      <c r="M2" s="915"/>
      <c r="N2" s="910" t="s">
        <v>123</v>
      </c>
      <c r="O2" s="911"/>
      <c r="P2" s="916" t="s">
        <v>124</v>
      </c>
      <c r="Q2" s="917"/>
      <c r="R2" s="918"/>
    </row>
    <row r="3" spans="1:19" s="122" customFormat="1" ht="59.25" customHeight="1" x14ac:dyDescent="0.3">
      <c r="A3" s="919" t="s">
        <v>83</v>
      </c>
      <c r="B3" s="919" t="s">
        <v>84</v>
      </c>
      <c r="C3" s="919" t="s">
        <v>85</v>
      </c>
      <c r="D3" s="919" t="s">
        <v>86</v>
      </c>
      <c r="E3" s="919" t="s">
        <v>87</v>
      </c>
      <c r="F3" s="919" t="s">
        <v>88</v>
      </c>
      <c r="G3" s="919" t="s">
        <v>89</v>
      </c>
      <c r="H3" s="919" t="s">
        <v>90</v>
      </c>
      <c r="I3" s="919" t="s">
        <v>91</v>
      </c>
      <c r="J3" s="919" t="s">
        <v>92</v>
      </c>
      <c r="K3" s="919" t="s">
        <v>93</v>
      </c>
      <c r="L3" s="920" t="s">
        <v>94</v>
      </c>
      <c r="M3" s="920"/>
      <c r="N3" s="920"/>
      <c r="O3" s="920"/>
      <c r="P3" s="920"/>
      <c r="Q3" s="920"/>
      <c r="R3" s="920"/>
      <c r="S3" s="119"/>
    </row>
    <row r="4" spans="1:19" s="122" customFormat="1" ht="93.9" customHeight="1" x14ac:dyDescent="0.3">
      <c r="A4" s="919"/>
      <c r="B4" s="919"/>
      <c r="C4" s="919"/>
      <c r="D4" s="919"/>
      <c r="E4" s="919"/>
      <c r="F4" s="919"/>
      <c r="G4" s="919"/>
      <c r="H4" s="919"/>
      <c r="I4" s="919"/>
      <c r="J4" s="919"/>
      <c r="K4" s="919"/>
      <c r="L4" s="107" t="s">
        <v>95</v>
      </c>
      <c r="M4" s="107" t="s">
        <v>96</v>
      </c>
      <c r="N4" s="107" t="s">
        <v>97</v>
      </c>
      <c r="O4" s="107" t="s">
        <v>98</v>
      </c>
      <c r="P4" s="107" t="s">
        <v>99</v>
      </c>
      <c r="Q4" s="107" t="s">
        <v>100</v>
      </c>
      <c r="R4" s="108" t="s">
        <v>101</v>
      </c>
    </row>
    <row r="5" spans="1:19" s="122" customFormat="1" ht="17.399999999999999" x14ac:dyDescent="0.3">
      <c r="A5" s="1095" t="s">
        <v>1629</v>
      </c>
      <c r="B5" s="1096"/>
      <c r="C5" s="1096"/>
      <c r="D5" s="1096"/>
      <c r="E5" s="1096"/>
      <c r="F5" s="1096"/>
      <c r="G5" s="1096"/>
      <c r="H5" s="1096"/>
      <c r="I5" s="1096"/>
      <c r="J5" s="1096"/>
      <c r="K5" s="1096"/>
      <c r="L5" s="1096"/>
      <c r="M5" s="1096"/>
      <c r="N5" s="1096"/>
      <c r="O5" s="1096"/>
      <c r="P5" s="1096"/>
      <c r="Q5" s="1096"/>
      <c r="R5" s="1097"/>
    </row>
    <row r="6" spans="1:19" s="149" customFormat="1" ht="216" customHeight="1" x14ac:dyDescent="0.3">
      <c r="A6" s="931" t="s">
        <v>33</v>
      </c>
      <c r="B6" s="932" t="s">
        <v>1644</v>
      </c>
      <c r="C6" s="946">
        <v>1</v>
      </c>
      <c r="D6" s="959" t="s">
        <v>1645</v>
      </c>
      <c r="E6" s="947" t="s">
        <v>1646</v>
      </c>
      <c r="F6" s="136" t="s">
        <v>1647</v>
      </c>
      <c r="G6" s="1098" t="s">
        <v>1648</v>
      </c>
      <c r="H6" s="959" t="s">
        <v>143</v>
      </c>
      <c r="I6" s="959" t="s">
        <v>1649</v>
      </c>
      <c r="J6" s="959" t="s">
        <v>1650</v>
      </c>
      <c r="K6" s="959" t="s">
        <v>1650</v>
      </c>
      <c r="L6" s="605" t="s">
        <v>1635</v>
      </c>
      <c r="M6" s="161" t="s">
        <v>109</v>
      </c>
      <c r="N6" s="615" t="s">
        <v>1651</v>
      </c>
      <c r="O6" s="258">
        <v>0</v>
      </c>
      <c r="P6" s="289" t="s">
        <v>73</v>
      </c>
      <c r="Q6" s="1099" t="s">
        <v>1652</v>
      </c>
      <c r="R6" s="935" t="s">
        <v>11</v>
      </c>
    </row>
    <row r="7" spans="1:19" s="149" customFormat="1" ht="60.75" customHeight="1" x14ac:dyDescent="0.3">
      <c r="A7" s="924"/>
      <c r="B7" s="925"/>
      <c r="C7" s="946"/>
      <c r="D7" s="959"/>
      <c r="E7" s="947"/>
      <c r="F7" s="136" t="s">
        <v>1653</v>
      </c>
      <c r="G7" s="1098"/>
      <c r="H7" s="959"/>
      <c r="I7" s="959"/>
      <c r="J7" s="959"/>
      <c r="K7" s="959"/>
      <c r="L7" s="605" t="s">
        <v>1635</v>
      </c>
      <c r="M7" s="161"/>
      <c r="N7" s="606" t="s">
        <v>1654</v>
      </c>
      <c r="O7" s="258">
        <v>0</v>
      </c>
      <c r="P7" s="289" t="s">
        <v>73</v>
      </c>
      <c r="Q7" s="1100"/>
      <c r="R7" s="927"/>
    </row>
    <row r="8" spans="1:19" s="149" customFormat="1" ht="70.5" customHeight="1" x14ac:dyDescent="0.3">
      <c r="A8" s="924"/>
      <c r="B8" s="925"/>
      <c r="C8" s="946"/>
      <c r="D8" s="959"/>
      <c r="E8" s="219" t="s">
        <v>1655</v>
      </c>
      <c r="F8" s="136" t="s">
        <v>1656</v>
      </c>
      <c r="G8" s="219" t="s">
        <v>1657</v>
      </c>
      <c r="H8" s="128" t="s">
        <v>143</v>
      </c>
      <c r="I8" s="128" t="s">
        <v>1658</v>
      </c>
      <c r="J8" s="199">
        <v>44743</v>
      </c>
      <c r="K8" s="199">
        <v>44926</v>
      </c>
      <c r="L8" s="605" t="s">
        <v>1635</v>
      </c>
      <c r="M8" s="161"/>
      <c r="N8" s="606" t="s">
        <v>1654</v>
      </c>
      <c r="O8" s="258">
        <v>0</v>
      </c>
      <c r="P8" s="289" t="s">
        <v>73</v>
      </c>
      <c r="Q8" s="1100"/>
      <c r="R8" s="927"/>
    </row>
    <row r="9" spans="1:19" s="149" customFormat="1" ht="141" customHeight="1" x14ac:dyDescent="0.3">
      <c r="A9" s="924"/>
      <c r="B9" s="925"/>
      <c r="C9" s="946"/>
      <c r="D9" s="959"/>
      <c r="E9" s="136" t="s">
        <v>1659</v>
      </c>
      <c r="F9" s="136" t="s">
        <v>1660</v>
      </c>
      <c r="G9" s="219" t="s">
        <v>1661</v>
      </c>
      <c r="H9" s="128" t="s">
        <v>143</v>
      </c>
      <c r="I9" s="128" t="s">
        <v>1662</v>
      </c>
      <c r="J9" s="199">
        <v>44743</v>
      </c>
      <c r="K9" s="199">
        <v>44926</v>
      </c>
      <c r="L9" s="605" t="s">
        <v>1635</v>
      </c>
      <c r="M9" s="161"/>
      <c r="N9" s="606" t="s">
        <v>1654</v>
      </c>
      <c r="O9" s="258">
        <v>0</v>
      </c>
      <c r="P9" s="289" t="s">
        <v>73</v>
      </c>
      <c r="Q9" s="1100"/>
      <c r="R9" s="927"/>
    </row>
    <row r="10" spans="1:19" s="149" customFormat="1" ht="92.25" customHeight="1" x14ac:dyDescent="0.3">
      <c r="A10" s="924"/>
      <c r="B10" s="925"/>
      <c r="C10" s="946"/>
      <c r="D10" s="959"/>
      <c r="E10" s="136" t="s">
        <v>1663</v>
      </c>
      <c r="F10" s="136" t="s">
        <v>1664</v>
      </c>
      <c r="G10" s="219" t="s">
        <v>1665</v>
      </c>
      <c r="H10" s="128" t="s">
        <v>143</v>
      </c>
      <c r="I10" s="128" t="s">
        <v>1666</v>
      </c>
      <c r="J10" s="199">
        <v>44743</v>
      </c>
      <c r="K10" s="199">
        <v>44926</v>
      </c>
      <c r="L10" s="605" t="s">
        <v>1635</v>
      </c>
      <c r="M10" s="161"/>
      <c r="N10" s="606" t="s">
        <v>1654</v>
      </c>
      <c r="O10" s="258">
        <v>0</v>
      </c>
      <c r="P10" s="289" t="s">
        <v>73</v>
      </c>
      <c r="Q10" s="1100"/>
      <c r="R10" s="927"/>
    </row>
    <row r="11" spans="1:19" s="149" customFormat="1" ht="106.2" x14ac:dyDescent="0.3">
      <c r="A11" s="924"/>
      <c r="B11" s="925"/>
      <c r="C11" s="946"/>
      <c r="D11" s="959"/>
      <c r="E11" s="136" t="s">
        <v>1667</v>
      </c>
      <c r="F11" s="136" t="s">
        <v>1668</v>
      </c>
      <c r="G11" s="219" t="s">
        <v>1669</v>
      </c>
      <c r="H11" s="128" t="s">
        <v>143</v>
      </c>
      <c r="I11" s="128" t="s">
        <v>1670</v>
      </c>
      <c r="J11" s="199">
        <v>44743</v>
      </c>
      <c r="K11" s="199">
        <v>44926</v>
      </c>
      <c r="L11" s="605" t="s">
        <v>1635</v>
      </c>
      <c r="M11" s="161"/>
      <c r="N11" s="606" t="s">
        <v>1654</v>
      </c>
      <c r="O11" s="258">
        <v>0</v>
      </c>
      <c r="P11" s="289" t="s">
        <v>73</v>
      </c>
      <c r="Q11" s="1100"/>
      <c r="R11" s="927"/>
    </row>
    <row r="12" spans="1:19" s="149" customFormat="1" ht="106.2" x14ac:dyDescent="0.3">
      <c r="A12" s="940"/>
      <c r="B12" s="941"/>
      <c r="C12" s="946"/>
      <c r="D12" s="959"/>
      <c r="E12" s="219" t="s">
        <v>1671</v>
      </c>
      <c r="F12" s="136" t="s">
        <v>1672</v>
      </c>
      <c r="G12" s="219" t="s">
        <v>1673</v>
      </c>
      <c r="H12" s="128" t="s">
        <v>143</v>
      </c>
      <c r="I12" s="128" t="s">
        <v>1674</v>
      </c>
      <c r="J12" s="199">
        <v>44743</v>
      </c>
      <c r="K12" s="199">
        <v>44926</v>
      </c>
      <c r="L12" s="605" t="s">
        <v>1635</v>
      </c>
      <c r="M12" s="161"/>
      <c r="N12" s="606" t="s">
        <v>1654</v>
      </c>
      <c r="O12" s="258">
        <v>0</v>
      </c>
      <c r="P12" s="289" t="s">
        <v>73</v>
      </c>
      <c r="Q12" s="1101"/>
      <c r="R12" s="943"/>
    </row>
    <row r="13" spans="1:19" s="149" customFormat="1" ht="15" x14ac:dyDescent="0.3">
      <c r="A13" s="1104"/>
      <c r="B13" s="1105"/>
      <c r="C13" s="1105"/>
      <c r="D13" s="1105"/>
      <c r="E13" s="1105"/>
      <c r="F13" s="1105"/>
      <c r="G13" s="1105"/>
      <c r="H13" s="1105"/>
      <c r="I13" s="1105"/>
      <c r="J13" s="1105"/>
      <c r="K13" s="1105"/>
      <c r="L13" s="1105"/>
      <c r="M13" s="1105"/>
      <c r="N13" s="1105"/>
      <c r="O13" s="1105"/>
      <c r="P13" s="1105"/>
      <c r="Q13" s="1105"/>
      <c r="R13" s="1106"/>
    </row>
    <row r="14" spans="1:19" s="149" customFormat="1" ht="90" customHeight="1" x14ac:dyDescent="0.3">
      <c r="A14" s="931" t="s">
        <v>33</v>
      </c>
      <c r="B14" s="932" t="s">
        <v>1644</v>
      </c>
      <c r="C14" s="946">
        <v>2</v>
      </c>
      <c r="D14" s="959" t="s">
        <v>1675</v>
      </c>
      <c r="E14" s="616" t="s">
        <v>1676</v>
      </c>
      <c r="F14" s="136" t="s">
        <v>1677</v>
      </c>
      <c r="G14" s="128" t="s">
        <v>1678</v>
      </c>
      <c r="H14" s="128" t="s">
        <v>143</v>
      </c>
      <c r="I14" s="128" t="s">
        <v>1679</v>
      </c>
      <c r="J14" s="128" t="s">
        <v>1680</v>
      </c>
      <c r="K14" s="128" t="s">
        <v>1681</v>
      </c>
      <c r="L14" s="605" t="s">
        <v>1635</v>
      </c>
      <c r="M14" s="161"/>
      <c r="N14" s="606" t="s">
        <v>1654</v>
      </c>
      <c r="O14" s="258">
        <v>0</v>
      </c>
      <c r="P14" s="289" t="s">
        <v>73</v>
      </c>
      <c r="Q14" s="1099" t="s">
        <v>1682</v>
      </c>
      <c r="R14" s="935" t="s">
        <v>11</v>
      </c>
    </row>
    <row r="15" spans="1:19" s="149" customFormat="1" ht="62.25" customHeight="1" x14ac:dyDescent="0.3">
      <c r="A15" s="924"/>
      <c r="B15" s="925"/>
      <c r="C15" s="946"/>
      <c r="D15" s="959"/>
      <c r="E15" s="617" t="s">
        <v>1683</v>
      </c>
      <c r="F15" s="136" t="s">
        <v>1684</v>
      </c>
      <c r="G15" s="128" t="s">
        <v>1678</v>
      </c>
      <c r="H15" s="128" t="s">
        <v>143</v>
      </c>
      <c r="I15" s="128" t="s">
        <v>1685</v>
      </c>
      <c r="J15" s="128" t="s">
        <v>1680</v>
      </c>
      <c r="K15" s="128" t="s">
        <v>1686</v>
      </c>
      <c r="L15" s="605" t="s">
        <v>1635</v>
      </c>
      <c r="M15" s="161"/>
      <c r="N15" s="606" t="s">
        <v>1654</v>
      </c>
      <c r="O15" s="258">
        <v>0</v>
      </c>
      <c r="P15" s="289" t="s">
        <v>73</v>
      </c>
      <c r="Q15" s="1100"/>
      <c r="R15" s="927"/>
    </row>
    <row r="16" spans="1:19" s="149" customFormat="1" ht="47.25" customHeight="1" x14ac:dyDescent="0.3">
      <c r="A16" s="924"/>
      <c r="B16" s="925"/>
      <c r="C16" s="946"/>
      <c r="D16" s="959"/>
      <c r="E16" s="617" t="s">
        <v>1687</v>
      </c>
      <c r="F16" s="136" t="s">
        <v>1688</v>
      </c>
      <c r="G16" s="128" t="s">
        <v>1689</v>
      </c>
      <c r="H16" s="128" t="s">
        <v>143</v>
      </c>
      <c r="I16" s="128" t="s">
        <v>1685</v>
      </c>
      <c r="J16" s="128" t="s">
        <v>1680</v>
      </c>
      <c r="K16" s="128" t="s">
        <v>1690</v>
      </c>
      <c r="L16" s="605" t="s">
        <v>1635</v>
      </c>
      <c r="M16" s="161"/>
      <c r="N16" s="606" t="s">
        <v>1654</v>
      </c>
      <c r="O16" s="264">
        <v>0</v>
      </c>
      <c r="P16" s="289" t="s">
        <v>73</v>
      </c>
      <c r="Q16" s="1100"/>
      <c r="R16" s="927"/>
    </row>
    <row r="17" spans="1:18" s="149" customFormat="1" ht="39.75" customHeight="1" x14ac:dyDescent="0.3">
      <c r="A17" s="924"/>
      <c r="B17" s="925"/>
      <c r="C17" s="946"/>
      <c r="D17" s="959"/>
      <c r="E17" s="1111" t="s">
        <v>1691</v>
      </c>
      <c r="F17" s="947" t="s">
        <v>1692</v>
      </c>
      <c r="G17" s="959" t="s">
        <v>1693</v>
      </c>
      <c r="H17" s="959" t="s">
        <v>143</v>
      </c>
      <c r="I17" s="128" t="s">
        <v>1694</v>
      </c>
      <c r="J17" s="1112">
        <v>44713</v>
      </c>
      <c r="K17" s="1102">
        <v>44926</v>
      </c>
      <c r="L17" s="1099" t="s">
        <v>1635</v>
      </c>
      <c r="M17" s="931"/>
      <c r="N17" s="606" t="s">
        <v>1654</v>
      </c>
      <c r="O17" s="1107">
        <v>0</v>
      </c>
      <c r="P17" s="1109" t="s">
        <v>73</v>
      </c>
      <c r="Q17" s="1100"/>
      <c r="R17" s="927"/>
    </row>
    <row r="18" spans="1:18" s="149" customFormat="1" ht="34.5" customHeight="1" x14ac:dyDescent="0.3">
      <c r="A18" s="924"/>
      <c r="B18" s="925"/>
      <c r="C18" s="946"/>
      <c r="D18" s="959"/>
      <c r="E18" s="1111"/>
      <c r="F18" s="947"/>
      <c r="G18" s="959"/>
      <c r="H18" s="959"/>
      <c r="I18" s="128" t="s">
        <v>1695</v>
      </c>
      <c r="J18" s="1112"/>
      <c r="K18" s="1103"/>
      <c r="L18" s="1101"/>
      <c r="M18" s="940"/>
      <c r="N18" s="606" t="s">
        <v>1654</v>
      </c>
      <c r="O18" s="1108"/>
      <c r="P18" s="1110"/>
      <c r="Q18" s="1100"/>
      <c r="R18" s="927"/>
    </row>
    <row r="19" spans="1:18" s="149" customFormat="1" ht="40.5" customHeight="1" x14ac:dyDescent="0.3">
      <c r="A19" s="924"/>
      <c r="B19" s="925"/>
      <c r="C19" s="946"/>
      <c r="D19" s="959"/>
      <c r="E19" s="1111" t="s">
        <v>1696</v>
      </c>
      <c r="F19" s="947" t="s">
        <v>1697</v>
      </c>
      <c r="G19" s="947" t="s">
        <v>1698</v>
      </c>
      <c r="H19" s="959" t="s">
        <v>143</v>
      </c>
      <c r="I19" s="128" t="s">
        <v>1699</v>
      </c>
      <c r="J19" s="1112">
        <v>44713</v>
      </c>
      <c r="K19" s="959" t="s">
        <v>1700</v>
      </c>
      <c r="L19" s="1099" t="s">
        <v>1635</v>
      </c>
      <c r="M19" s="931"/>
      <c r="N19" s="606" t="s">
        <v>1654</v>
      </c>
      <c r="O19" s="1107">
        <v>0</v>
      </c>
      <c r="P19" s="1109" t="s">
        <v>73</v>
      </c>
      <c r="Q19" s="1100"/>
      <c r="R19" s="927"/>
    </row>
    <row r="20" spans="1:18" s="149" customFormat="1" ht="73.5" customHeight="1" x14ac:dyDescent="0.3">
      <c r="A20" s="924"/>
      <c r="B20" s="925"/>
      <c r="C20" s="946"/>
      <c r="D20" s="959"/>
      <c r="E20" s="1111"/>
      <c r="F20" s="947"/>
      <c r="G20" s="947"/>
      <c r="H20" s="959"/>
      <c r="I20" s="128" t="s">
        <v>1701</v>
      </c>
      <c r="J20" s="1112"/>
      <c r="K20" s="959"/>
      <c r="L20" s="1100"/>
      <c r="M20" s="924"/>
      <c r="N20" s="606" t="s">
        <v>1654</v>
      </c>
      <c r="O20" s="1113"/>
      <c r="P20" s="1114"/>
      <c r="Q20" s="1100"/>
      <c r="R20" s="927"/>
    </row>
    <row r="21" spans="1:18" s="149" customFormat="1" ht="58.5" customHeight="1" x14ac:dyDescent="0.3">
      <c r="A21" s="924"/>
      <c r="B21" s="925"/>
      <c r="C21" s="946"/>
      <c r="D21" s="959"/>
      <c r="E21" s="1111"/>
      <c r="F21" s="947"/>
      <c r="G21" s="947"/>
      <c r="H21" s="959"/>
      <c r="I21" s="128" t="s">
        <v>1702</v>
      </c>
      <c r="J21" s="1112"/>
      <c r="K21" s="959"/>
      <c r="L21" s="1101"/>
      <c r="M21" s="940"/>
      <c r="N21" s="606" t="s">
        <v>1654</v>
      </c>
      <c r="O21" s="1108"/>
      <c r="P21" s="1110"/>
      <c r="Q21" s="1100"/>
      <c r="R21" s="927"/>
    </row>
    <row r="22" spans="1:18" s="149" customFormat="1" ht="64.5" customHeight="1" x14ac:dyDescent="0.3">
      <c r="A22" s="924"/>
      <c r="B22" s="925"/>
      <c r="C22" s="946"/>
      <c r="D22" s="959"/>
      <c r="E22" s="616" t="s">
        <v>1703</v>
      </c>
      <c r="F22" s="136" t="s">
        <v>1704</v>
      </c>
      <c r="G22" s="618">
        <v>1</v>
      </c>
      <c r="H22" s="128" t="s">
        <v>144</v>
      </c>
      <c r="I22" s="128" t="s">
        <v>1705</v>
      </c>
      <c r="J22" s="128" t="s">
        <v>1706</v>
      </c>
      <c r="K22" s="128" t="s">
        <v>1650</v>
      </c>
      <c r="L22" s="605" t="s">
        <v>1635</v>
      </c>
      <c r="M22" s="161"/>
      <c r="N22" s="606" t="s">
        <v>1654</v>
      </c>
      <c r="O22" s="264">
        <v>0</v>
      </c>
      <c r="P22" s="289" t="s">
        <v>73</v>
      </c>
      <c r="Q22" s="1100"/>
      <c r="R22" s="927"/>
    </row>
    <row r="23" spans="1:18" s="149" customFormat="1" ht="64.5" customHeight="1" x14ac:dyDescent="0.3">
      <c r="A23" s="924"/>
      <c r="B23" s="925"/>
      <c r="C23" s="946"/>
      <c r="D23" s="959"/>
      <c r="E23" s="1111" t="s">
        <v>1707</v>
      </c>
      <c r="F23" s="136" t="s">
        <v>1708</v>
      </c>
      <c r="G23" s="959" t="s">
        <v>1648</v>
      </c>
      <c r="H23" s="959" t="s">
        <v>143</v>
      </c>
      <c r="I23" s="959" t="s">
        <v>1709</v>
      </c>
      <c r="J23" s="959" t="s">
        <v>1650</v>
      </c>
      <c r="K23" s="959" t="s">
        <v>1650</v>
      </c>
      <c r="L23" s="605" t="s">
        <v>1635</v>
      </c>
      <c r="M23" s="161"/>
      <c r="N23" s="606" t="s">
        <v>1654</v>
      </c>
      <c r="O23" s="264">
        <v>0</v>
      </c>
      <c r="P23" s="289" t="s">
        <v>73</v>
      </c>
      <c r="Q23" s="1100"/>
      <c r="R23" s="927"/>
    </row>
    <row r="24" spans="1:18" ht="47.25" customHeight="1" x14ac:dyDescent="0.3">
      <c r="A24" s="924"/>
      <c r="B24" s="925"/>
      <c r="C24" s="946"/>
      <c r="D24" s="959"/>
      <c r="E24" s="1111"/>
      <c r="F24" s="136" t="s">
        <v>1710</v>
      </c>
      <c r="G24" s="959"/>
      <c r="H24" s="959"/>
      <c r="I24" s="959"/>
      <c r="J24" s="959"/>
      <c r="K24" s="959"/>
      <c r="L24" s="605" t="s">
        <v>1635</v>
      </c>
      <c r="M24" s="141"/>
      <c r="N24" s="606" t="s">
        <v>1654</v>
      </c>
      <c r="O24" s="264">
        <v>0</v>
      </c>
      <c r="P24" s="289" t="s">
        <v>73</v>
      </c>
      <c r="Q24" s="1100"/>
      <c r="R24" s="927"/>
    </row>
    <row r="25" spans="1:18" ht="79.5" customHeight="1" x14ac:dyDescent="0.3">
      <c r="A25" s="924"/>
      <c r="B25" s="925"/>
      <c r="C25" s="946"/>
      <c r="D25" s="959"/>
      <c r="E25" s="616" t="s">
        <v>1711</v>
      </c>
      <c r="F25" s="136" t="s">
        <v>1712</v>
      </c>
      <c r="G25" s="128" t="s">
        <v>1713</v>
      </c>
      <c r="H25" s="128" t="s">
        <v>143</v>
      </c>
      <c r="I25" s="128" t="s">
        <v>1714</v>
      </c>
      <c r="J25" s="199">
        <v>44743</v>
      </c>
      <c r="K25" s="199">
        <v>44926</v>
      </c>
      <c r="L25" s="605" t="s">
        <v>1635</v>
      </c>
      <c r="M25" s="141"/>
      <c r="N25" s="606" t="s">
        <v>1654</v>
      </c>
      <c r="O25" s="264">
        <v>0</v>
      </c>
      <c r="P25" s="289" t="s">
        <v>73</v>
      </c>
      <c r="Q25" s="1100"/>
      <c r="R25" s="927"/>
    </row>
    <row r="26" spans="1:18" ht="88.5" customHeight="1" x14ac:dyDescent="0.3">
      <c r="A26" s="924"/>
      <c r="B26" s="925"/>
      <c r="C26" s="946"/>
      <c r="D26" s="959"/>
      <c r="E26" s="616" t="s">
        <v>1715</v>
      </c>
      <c r="F26" s="136" t="s">
        <v>1716</v>
      </c>
      <c r="G26" s="128" t="s">
        <v>1717</v>
      </c>
      <c r="H26" s="128" t="s">
        <v>143</v>
      </c>
      <c r="I26" s="128" t="s">
        <v>1718</v>
      </c>
      <c r="J26" s="199">
        <v>44743</v>
      </c>
      <c r="K26" s="199">
        <v>44926</v>
      </c>
      <c r="L26" s="605" t="s">
        <v>1635</v>
      </c>
      <c r="M26" s="141"/>
      <c r="N26" s="606" t="s">
        <v>1654</v>
      </c>
      <c r="O26" s="264">
        <v>0</v>
      </c>
      <c r="P26" s="289" t="s">
        <v>73</v>
      </c>
      <c r="Q26" s="1100"/>
      <c r="R26" s="927"/>
    </row>
    <row r="27" spans="1:18" ht="126" customHeight="1" x14ac:dyDescent="0.3">
      <c r="A27" s="924"/>
      <c r="B27" s="925"/>
      <c r="C27" s="946"/>
      <c r="D27" s="959"/>
      <c r="E27" s="619" t="s">
        <v>1719</v>
      </c>
      <c r="F27" s="166" t="s">
        <v>1720</v>
      </c>
      <c r="G27" s="183" t="s">
        <v>1721</v>
      </c>
      <c r="H27" s="183" t="s">
        <v>143</v>
      </c>
      <c r="I27" s="183" t="s">
        <v>1722</v>
      </c>
      <c r="J27" s="210">
        <v>44743</v>
      </c>
      <c r="K27" s="210">
        <v>44926</v>
      </c>
      <c r="L27" s="605" t="s">
        <v>1635</v>
      </c>
      <c r="M27" s="141"/>
      <c r="N27" s="606" t="s">
        <v>1654</v>
      </c>
      <c r="O27" s="264">
        <v>0</v>
      </c>
      <c r="P27" s="289" t="s">
        <v>73</v>
      </c>
      <c r="Q27" s="1100"/>
      <c r="R27" s="927"/>
    </row>
    <row r="28" spans="1:18" ht="75.75" customHeight="1" x14ac:dyDescent="0.3">
      <c r="A28" s="940"/>
      <c r="B28" s="941"/>
      <c r="C28" s="946"/>
      <c r="D28" s="959"/>
      <c r="E28" s="616" t="s">
        <v>1723</v>
      </c>
      <c r="F28" s="136" t="s">
        <v>1724</v>
      </c>
      <c r="G28" s="128" t="s">
        <v>1725</v>
      </c>
      <c r="H28" s="128" t="s">
        <v>143</v>
      </c>
      <c r="I28" s="128" t="s">
        <v>1722</v>
      </c>
      <c r="J28" s="199">
        <v>44743</v>
      </c>
      <c r="K28" s="199">
        <v>44926</v>
      </c>
      <c r="L28" s="605" t="s">
        <v>1635</v>
      </c>
      <c r="M28" s="141"/>
      <c r="N28" s="606" t="s">
        <v>1654</v>
      </c>
      <c r="O28" s="264">
        <v>0</v>
      </c>
      <c r="P28" s="289" t="s">
        <v>73</v>
      </c>
      <c r="Q28" s="1101"/>
      <c r="R28" s="943"/>
    </row>
    <row r="29" spans="1:18" ht="15" x14ac:dyDescent="0.3">
      <c r="A29" s="1104"/>
      <c r="B29" s="1105"/>
      <c r="C29" s="1105"/>
      <c r="D29" s="1105"/>
      <c r="E29" s="1105"/>
      <c r="F29" s="1105"/>
      <c r="G29" s="1105"/>
      <c r="H29" s="1105"/>
      <c r="I29" s="1105"/>
      <c r="J29" s="1105"/>
      <c r="K29" s="1105"/>
      <c r="L29" s="1105"/>
      <c r="M29" s="1105"/>
      <c r="N29" s="1105"/>
      <c r="O29" s="1105"/>
      <c r="P29" s="1105"/>
      <c r="Q29" s="1105"/>
      <c r="R29" s="1106"/>
    </row>
    <row r="30" spans="1:18" ht="60" customHeight="1" x14ac:dyDescent="0.3">
      <c r="A30" s="931" t="s">
        <v>33</v>
      </c>
      <c r="B30" s="932" t="s">
        <v>1644</v>
      </c>
      <c r="C30" s="946">
        <v>3</v>
      </c>
      <c r="D30" s="959" t="s">
        <v>1726</v>
      </c>
      <c r="E30" s="620" t="s">
        <v>1727</v>
      </c>
      <c r="F30" s="136" t="s">
        <v>1728</v>
      </c>
      <c r="G30" s="128" t="s">
        <v>1729</v>
      </c>
      <c r="H30" s="128" t="s">
        <v>143</v>
      </c>
      <c r="I30" s="128" t="s">
        <v>1730</v>
      </c>
      <c r="J30" s="199">
        <v>44713</v>
      </c>
      <c r="K30" s="128" t="s">
        <v>1731</v>
      </c>
      <c r="L30" s="429" t="s">
        <v>1021</v>
      </c>
      <c r="M30" s="141"/>
      <c r="N30" s="606" t="s">
        <v>1654</v>
      </c>
      <c r="O30" s="264">
        <v>0</v>
      </c>
      <c r="P30" s="289" t="s">
        <v>73</v>
      </c>
      <c r="Q30" s="1115" t="s">
        <v>1682</v>
      </c>
      <c r="R30" s="935" t="s">
        <v>11</v>
      </c>
    </row>
    <row r="31" spans="1:18" ht="101.25" customHeight="1" x14ac:dyDescent="0.3">
      <c r="A31" s="924"/>
      <c r="B31" s="925"/>
      <c r="C31" s="946"/>
      <c r="D31" s="959"/>
      <c r="E31" s="620" t="s">
        <v>1732</v>
      </c>
      <c r="F31" s="136" t="s">
        <v>1733</v>
      </c>
      <c r="G31" s="128" t="s">
        <v>1729</v>
      </c>
      <c r="H31" s="128" t="s">
        <v>143</v>
      </c>
      <c r="I31" s="128" t="s">
        <v>1730</v>
      </c>
      <c r="J31" s="199">
        <v>44713</v>
      </c>
      <c r="K31" s="199">
        <v>44926</v>
      </c>
      <c r="L31" s="429" t="s">
        <v>1021</v>
      </c>
      <c r="M31" s="141"/>
      <c r="N31" s="606" t="s">
        <v>1654</v>
      </c>
      <c r="O31" s="264">
        <v>0</v>
      </c>
      <c r="P31" s="289" t="s">
        <v>73</v>
      </c>
      <c r="Q31" s="1116"/>
      <c r="R31" s="927"/>
    </row>
    <row r="32" spans="1:18" ht="106.2" x14ac:dyDescent="0.3">
      <c r="A32" s="940"/>
      <c r="B32" s="941"/>
      <c r="C32" s="946"/>
      <c r="D32" s="959"/>
      <c r="E32" s="620" t="s">
        <v>1734</v>
      </c>
      <c r="F32" s="136" t="s">
        <v>1735</v>
      </c>
      <c r="G32" s="128" t="s">
        <v>1729</v>
      </c>
      <c r="H32" s="128" t="s">
        <v>144</v>
      </c>
      <c r="I32" s="128" t="s">
        <v>1736</v>
      </c>
      <c r="J32" s="199">
        <v>44713</v>
      </c>
      <c r="K32" s="128" t="s">
        <v>1731</v>
      </c>
      <c r="L32" s="429" t="s">
        <v>1021</v>
      </c>
      <c r="M32" s="141"/>
      <c r="N32" s="606" t="s">
        <v>1654</v>
      </c>
      <c r="O32" s="264">
        <v>0</v>
      </c>
      <c r="P32" s="289" t="s">
        <v>73</v>
      </c>
      <c r="Q32" s="1117"/>
      <c r="R32" s="943"/>
    </row>
    <row r="33" spans="1:18" ht="15" x14ac:dyDescent="0.3">
      <c r="A33" s="1104"/>
      <c r="B33" s="1105"/>
      <c r="C33" s="1105"/>
      <c r="D33" s="1105"/>
      <c r="E33" s="1105"/>
      <c r="F33" s="1105"/>
      <c r="G33" s="1105"/>
      <c r="H33" s="1105"/>
      <c r="I33" s="1105"/>
      <c r="J33" s="1105"/>
      <c r="K33" s="1105"/>
      <c r="L33" s="1105"/>
      <c r="M33" s="1105"/>
      <c r="N33" s="1105"/>
      <c r="O33" s="1105"/>
      <c r="P33" s="1105"/>
      <c r="Q33" s="1105"/>
      <c r="R33" s="1106"/>
    </row>
    <row r="34" spans="1:18" ht="105" customHeight="1" x14ac:dyDescent="0.3">
      <c r="A34" s="931" t="s">
        <v>33</v>
      </c>
      <c r="B34" s="932" t="s">
        <v>1644</v>
      </c>
      <c r="C34" s="946">
        <v>4</v>
      </c>
      <c r="D34" s="959" t="s">
        <v>1737</v>
      </c>
      <c r="E34" s="136" t="s">
        <v>1738</v>
      </c>
      <c r="F34" s="136" t="s">
        <v>1739</v>
      </c>
      <c r="G34" s="128" t="s">
        <v>1740</v>
      </c>
      <c r="H34" s="128" t="s">
        <v>143</v>
      </c>
      <c r="I34" s="128" t="s">
        <v>1741</v>
      </c>
      <c r="J34" s="199">
        <v>44774</v>
      </c>
      <c r="K34" s="128" t="s">
        <v>1742</v>
      </c>
      <c r="L34" s="429" t="s">
        <v>1021</v>
      </c>
      <c r="M34" s="141"/>
      <c r="N34" s="606" t="s">
        <v>1654</v>
      </c>
      <c r="O34" s="264">
        <v>0</v>
      </c>
      <c r="P34" s="289" t="s">
        <v>73</v>
      </c>
      <c r="Q34" s="1115" t="s">
        <v>1743</v>
      </c>
      <c r="R34" s="935" t="s">
        <v>11</v>
      </c>
    </row>
    <row r="35" spans="1:18" ht="48" customHeight="1" x14ac:dyDescent="0.3">
      <c r="A35" s="924"/>
      <c r="B35" s="925"/>
      <c r="C35" s="946"/>
      <c r="D35" s="959"/>
      <c r="E35" s="136" t="s">
        <v>1744</v>
      </c>
      <c r="F35" s="136" t="s">
        <v>1745</v>
      </c>
      <c r="G35" s="128" t="s">
        <v>1746</v>
      </c>
      <c r="H35" s="128" t="s">
        <v>143</v>
      </c>
      <c r="I35" s="128" t="s">
        <v>1747</v>
      </c>
      <c r="J35" s="199">
        <v>44774</v>
      </c>
      <c r="K35" s="128" t="s">
        <v>1742</v>
      </c>
      <c r="L35" s="429" t="s">
        <v>1021</v>
      </c>
      <c r="M35" s="141"/>
      <c r="N35" s="606" t="s">
        <v>1654</v>
      </c>
      <c r="O35" s="264">
        <v>0</v>
      </c>
      <c r="P35" s="289" t="s">
        <v>73</v>
      </c>
      <c r="Q35" s="1116"/>
      <c r="R35" s="927"/>
    </row>
    <row r="36" spans="1:18" ht="57" customHeight="1" x14ac:dyDescent="0.3">
      <c r="A36" s="940"/>
      <c r="B36" s="941"/>
      <c r="C36" s="946"/>
      <c r="D36" s="959"/>
      <c r="E36" s="136" t="s">
        <v>1748</v>
      </c>
      <c r="F36" s="136" t="s">
        <v>1749</v>
      </c>
      <c r="G36" s="128" t="s">
        <v>1750</v>
      </c>
      <c r="H36" s="128" t="s">
        <v>144</v>
      </c>
      <c r="I36" s="128" t="s">
        <v>1751</v>
      </c>
      <c r="J36" s="199">
        <v>44757</v>
      </c>
      <c r="K36" s="128" t="s">
        <v>1742</v>
      </c>
      <c r="L36" s="429" t="s">
        <v>1021</v>
      </c>
      <c r="M36" s="141"/>
      <c r="N36" s="606" t="s">
        <v>1654</v>
      </c>
      <c r="O36" s="264">
        <v>0</v>
      </c>
      <c r="P36" s="289" t="s">
        <v>73</v>
      </c>
      <c r="Q36" s="1117"/>
      <c r="R36" s="943"/>
    </row>
    <row r="37" spans="1:18" ht="15" x14ac:dyDescent="0.3">
      <c r="A37" s="1104"/>
      <c r="B37" s="1105"/>
      <c r="C37" s="1105"/>
      <c r="D37" s="1105"/>
      <c r="E37" s="1105"/>
      <c r="F37" s="1105"/>
      <c r="G37" s="1105"/>
      <c r="H37" s="1105"/>
      <c r="I37" s="1105"/>
      <c r="J37" s="1105"/>
      <c r="K37" s="1105"/>
      <c r="L37" s="1105"/>
      <c r="M37" s="1105"/>
      <c r="N37" s="1105"/>
      <c r="O37" s="1105"/>
      <c r="P37" s="1105"/>
      <c r="Q37" s="1105"/>
      <c r="R37" s="1106"/>
    </row>
    <row r="38" spans="1:18" ht="15.6" x14ac:dyDescent="0.3">
      <c r="A38" s="105"/>
      <c r="B38" s="105"/>
      <c r="C38" s="105"/>
      <c r="D38" s="105"/>
      <c r="E38" s="105"/>
      <c r="F38" s="105"/>
      <c r="G38" s="105"/>
      <c r="H38" s="105"/>
      <c r="I38" s="105"/>
      <c r="J38" s="105"/>
      <c r="K38" s="105"/>
      <c r="L38" s="105"/>
      <c r="M38" s="105"/>
      <c r="N38" s="105"/>
      <c r="O38" s="105"/>
      <c r="P38" s="106"/>
      <c r="Q38" s="105"/>
      <c r="R38" s="105"/>
    </row>
    <row r="39" spans="1:18" ht="15.6" x14ac:dyDescent="0.3">
      <c r="A39" s="105"/>
      <c r="B39" s="105"/>
      <c r="C39" s="105"/>
      <c r="D39" s="105"/>
      <c r="E39" s="105"/>
      <c r="F39" s="105"/>
      <c r="G39" s="105"/>
      <c r="H39" s="105"/>
      <c r="I39" s="105"/>
      <c r="J39" s="105"/>
      <c r="K39" s="105"/>
      <c r="L39" s="105"/>
      <c r="M39" s="105"/>
      <c r="N39" s="105"/>
      <c r="O39" s="105"/>
      <c r="P39" s="106"/>
      <c r="Q39" s="105"/>
      <c r="R39" s="105"/>
    </row>
    <row r="50" spans="2:6" ht="15.6" x14ac:dyDescent="0.3">
      <c r="B50" s="105"/>
      <c r="C50" s="105"/>
      <c r="D50" s="105"/>
      <c r="E50" s="105"/>
      <c r="F50" s="105"/>
    </row>
    <row r="51" spans="2:6" ht="15.6" x14ac:dyDescent="0.3">
      <c r="B51" s="1093" t="s">
        <v>127</v>
      </c>
      <c r="C51" s="1093"/>
      <c r="D51" s="505"/>
      <c r="E51" s="1093" t="s">
        <v>1352</v>
      </c>
      <c r="F51" s="1093"/>
    </row>
    <row r="52" spans="2:6" ht="15.6" x14ac:dyDescent="0.3">
      <c r="B52" s="493" t="s">
        <v>71</v>
      </c>
      <c r="C52" s="494">
        <f>+COUNTIF($P$6:$P$94,"ABIERTA")</f>
        <v>0</v>
      </c>
      <c r="D52" s="505"/>
      <c r="E52" s="493" t="s">
        <v>71</v>
      </c>
      <c r="F52" s="494">
        <f>+COUNTIF($P$6:$P$36,"ABIERTA")</f>
        <v>0</v>
      </c>
    </row>
    <row r="53" spans="2:6" ht="15.6" x14ac:dyDescent="0.3">
      <c r="B53" s="493" t="s">
        <v>72</v>
      </c>
      <c r="C53" s="494">
        <f>+COUNTIF($P$6:$P$94,"CUMPLIDA - EFECTIVA")</f>
        <v>0</v>
      </c>
      <c r="D53" s="505"/>
      <c r="E53" s="493" t="s">
        <v>72</v>
      </c>
      <c r="F53" s="494">
        <f>+COUNTIF($P$6:$P$36,"CUMPLIDA - EFECTIVA")</f>
        <v>0</v>
      </c>
    </row>
    <row r="54" spans="2:6" ht="15.6" x14ac:dyDescent="0.3">
      <c r="B54" s="493" t="s">
        <v>128</v>
      </c>
      <c r="C54" s="494">
        <f>+COUNTIF($P$6:$P$94,"CUMPLIDA - PENDIENTE EFECTIVIDAD")</f>
        <v>0</v>
      </c>
      <c r="D54" s="505"/>
      <c r="E54" s="493" t="s">
        <v>128</v>
      </c>
      <c r="F54" s="494">
        <f>+COUNTIF($P$6:$P$36,"CUMPLIDA - PENDIENTE EFECTIVIDAD")</f>
        <v>0</v>
      </c>
    </row>
    <row r="55" spans="2:6" ht="15.6" x14ac:dyDescent="0.3">
      <c r="B55" s="493" t="s">
        <v>129</v>
      </c>
      <c r="C55" s="494">
        <f>+COUNTIF($P$6:$P$94,"CUMPLIDA - INEFECTIVA")</f>
        <v>0</v>
      </c>
      <c r="D55" s="505"/>
      <c r="E55" s="493" t="s">
        <v>129</v>
      </c>
      <c r="F55" s="494">
        <f>+COUNTIF($P$6:$P$36,"CUMPLIDA - INEFECTIVA")</f>
        <v>0</v>
      </c>
    </row>
    <row r="56" spans="2:6" ht="15.6" x14ac:dyDescent="0.3">
      <c r="B56" s="493" t="s">
        <v>73</v>
      </c>
      <c r="C56" s="494">
        <f>+COUNTIF($P$6:$P$94,"INCUMPLIDA - VENCIDA")</f>
        <v>25</v>
      </c>
      <c r="D56" s="505"/>
      <c r="E56" s="493" t="s">
        <v>73</v>
      </c>
      <c r="F56" s="494">
        <f>+COUNTIF($P$6:$P$36,"INCUMPLIDA - VENCIDA")</f>
        <v>25</v>
      </c>
    </row>
    <row r="57" spans="2:6" ht="15.6" x14ac:dyDescent="0.3">
      <c r="B57" s="493" t="s">
        <v>78</v>
      </c>
      <c r="C57" s="494">
        <f>+COUNTIF($P$6:$P$94,"INCALIFICABLE")</f>
        <v>0</v>
      </c>
      <c r="D57" s="505"/>
      <c r="E57" s="493" t="s">
        <v>78</v>
      </c>
      <c r="F57" s="494">
        <f>+COUNTIF($P$6:$P$36,"INCALIFICABLE")</f>
        <v>0</v>
      </c>
    </row>
    <row r="58" spans="2:6" ht="15.6" x14ac:dyDescent="0.3">
      <c r="B58" s="499" t="s">
        <v>130</v>
      </c>
      <c r="C58" s="500">
        <f>SUM(C52:C57)</f>
        <v>25</v>
      </c>
      <c r="D58" s="505"/>
      <c r="E58" s="499" t="s">
        <v>130</v>
      </c>
      <c r="F58" s="500">
        <f>SUM(F52:F57)</f>
        <v>25</v>
      </c>
    </row>
    <row r="59" spans="2:6" ht="15.6" x14ac:dyDescent="0.3">
      <c r="B59" s="505"/>
      <c r="C59" s="505"/>
      <c r="D59" s="505"/>
      <c r="E59" s="522"/>
      <c r="F59" s="522"/>
    </row>
    <row r="60" spans="2:6" ht="15.6" x14ac:dyDescent="0.3">
      <c r="B60" s="1093" t="s">
        <v>131</v>
      </c>
      <c r="C60" s="1093"/>
      <c r="D60" s="505"/>
      <c r="E60" s="1093" t="s">
        <v>132</v>
      </c>
      <c r="F60" s="1093"/>
    </row>
    <row r="61" spans="2:6" ht="15.6" x14ac:dyDescent="0.3">
      <c r="B61" s="494" t="s">
        <v>145</v>
      </c>
      <c r="C61" s="494">
        <f>+COUNTIF($R$6:$R$94,"ABIERTO")</f>
        <v>4</v>
      </c>
      <c r="D61" s="505"/>
      <c r="E61" s="523" t="s">
        <v>11</v>
      </c>
      <c r="F61" s="494">
        <f>+COUNTIF($R$6:$R$36,"ABIERTO")</f>
        <v>4</v>
      </c>
    </row>
    <row r="62" spans="2:6" ht="15.6" x14ac:dyDescent="0.3">
      <c r="B62" s="494" t="s">
        <v>146</v>
      </c>
      <c r="C62" s="494">
        <f>+COUNTIF($R$6:$R$94,"CERRADO")</f>
        <v>0</v>
      </c>
      <c r="D62" s="505"/>
      <c r="E62" s="523" t="s">
        <v>10</v>
      </c>
      <c r="F62" s="494">
        <f>+COUNTIF($R$6:$R$36,"CERRADO")</f>
        <v>0</v>
      </c>
    </row>
    <row r="63" spans="2:6" ht="15.6" x14ac:dyDescent="0.3">
      <c r="B63" s="500" t="s">
        <v>130</v>
      </c>
      <c r="C63" s="500">
        <f>SUM(C61:C62)</f>
        <v>4</v>
      </c>
      <c r="D63" s="505"/>
      <c r="E63" s="499" t="s">
        <v>130</v>
      </c>
      <c r="F63" s="500">
        <f>SUM(F61:F62)</f>
        <v>4</v>
      </c>
    </row>
  </sheetData>
  <mergeCells count="86">
    <mergeCell ref="A37:R37"/>
    <mergeCell ref="B51:C51"/>
    <mergeCell ref="E51:F51"/>
    <mergeCell ref="B60:C60"/>
    <mergeCell ref="E60:F60"/>
    <mergeCell ref="A33:R33"/>
    <mergeCell ref="A34:A36"/>
    <mergeCell ref="B34:B36"/>
    <mergeCell ref="C34:C36"/>
    <mergeCell ref="D34:D36"/>
    <mergeCell ref="Q34:Q36"/>
    <mergeCell ref="R34:R36"/>
    <mergeCell ref="A29:R29"/>
    <mergeCell ref="A30:A32"/>
    <mergeCell ref="B30:B32"/>
    <mergeCell ref="C30:C32"/>
    <mergeCell ref="D30:D32"/>
    <mergeCell ref="Q30:Q32"/>
    <mergeCell ref="R30:R32"/>
    <mergeCell ref="L19:L21"/>
    <mergeCell ref="M19:M21"/>
    <mergeCell ref="O19:O21"/>
    <mergeCell ref="P19:P21"/>
    <mergeCell ref="E23:E24"/>
    <mergeCell ref="G23:G24"/>
    <mergeCell ref="H23:H24"/>
    <mergeCell ref="I23:I24"/>
    <mergeCell ref="J23:J24"/>
    <mergeCell ref="K23:K24"/>
    <mergeCell ref="K19:K21"/>
    <mergeCell ref="J19:J21"/>
    <mergeCell ref="E17:E18"/>
    <mergeCell ref="F17:F18"/>
    <mergeCell ref="G17:G18"/>
    <mergeCell ref="H17:H18"/>
    <mergeCell ref="J17:J18"/>
    <mergeCell ref="K17:K18"/>
    <mergeCell ref="A13:R13"/>
    <mergeCell ref="A14:A28"/>
    <mergeCell ref="B14:B28"/>
    <mergeCell ref="C14:C28"/>
    <mergeCell ref="D14:D28"/>
    <mergeCell ref="Q14:Q28"/>
    <mergeCell ref="R14:R28"/>
    <mergeCell ref="L17:L18"/>
    <mergeCell ref="M17:M18"/>
    <mergeCell ref="O17:O18"/>
    <mergeCell ref="P17:P18"/>
    <mergeCell ref="E19:E21"/>
    <mergeCell ref="F19:F21"/>
    <mergeCell ref="G19:G21"/>
    <mergeCell ref="H19:H21"/>
    <mergeCell ref="A5:R5"/>
    <mergeCell ref="A6:A12"/>
    <mergeCell ref="B6:B12"/>
    <mergeCell ref="C6:C12"/>
    <mergeCell ref="D6:D12"/>
    <mergeCell ref="E6:E7"/>
    <mergeCell ref="G6:G7"/>
    <mergeCell ref="H6:H7"/>
    <mergeCell ref="I6:I7"/>
    <mergeCell ref="J6:J7"/>
    <mergeCell ref="K6:K7"/>
    <mergeCell ref="Q6:Q12"/>
    <mergeCell ref="R6:R12"/>
    <mergeCell ref="L3:R3"/>
    <mergeCell ref="A3:A4"/>
    <mergeCell ref="B3:B4"/>
    <mergeCell ref="C3:C4"/>
    <mergeCell ref="D3:D4"/>
    <mergeCell ref="E3:E4"/>
    <mergeCell ref="F3:F4"/>
    <mergeCell ref="G3:G4"/>
    <mergeCell ref="H3:H4"/>
    <mergeCell ref="I3:I4"/>
    <mergeCell ref="J3:J4"/>
    <mergeCell ref="K3:K4"/>
    <mergeCell ref="A1:D1"/>
    <mergeCell ref="E1:O1"/>
    <mergeCell ref="P1:R1"/>
    <mergeCell ref="A2:B2"/>
    <mergeCell ref="C2:D2"/>
    <mergeCell ref="E2:I2"/>
    <mergeCell ref="J2:M2"/>
    <mergeCell ref="N2:O2"/>
    <mergeCell ref="P2:R2"/>
  </mergeCells>
  <dataValidations count="1">
    <dataValidation type="list" allowBlank="1" showInputMessage="1" showErrorMessage="1" sqref="P1:P1048576" xr:uid="{00000000-0002-0000-0500-000000000000}">
      <formula1>$B$52:$B$57</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2B4CAE1A-DA9E-4C2A-9C5E-CCBDC3B89304}">
            <xm:f>NOT(ISERROR(SEARCH($B$57,P1)))</xm:f>
            <xm:f>$B$57</xm:f>
            <x14:dxf>
              <fill>
                <patternFill>
                  <bgColor rgb="FFFF0000"/>
                </patternFill>
              </fill>
            </x14:dxf>
          </x14:cfRule>
          <x14:cfRule type="containsText" priority="4" operator="containsText" id="{CEA6CCC8-225A-4911-9FCC-D25ED0D7F123}">
            <xm:f>NOT(ISERROR(SEARCH($B$56,P1)))</xm:f>
            <xm:f>$B$56</xm:f>
            <x14:dxf>
              <fill>
                <patternFill>
                  <bgColor rgb="FFFF0000"/>
                </patternFill>
              </fill>
            </x14:dxf>
          </x14:cfRule>
          <x14:cfRule type="containsText" priority="5" operator="containsText" id="{92D3831D-CE89-485F-8AC8-5CBD6C9EA04F}">
            <xm:f>NOT(ISERROR(SEARCH($B$55,P1)))</xm:f>
            <xm:f>$B$55</xm:f>
            <x14:dxf>
              <fill>
                <patternFill>
                  <bgColor rgb="FFFFC000"/>
                </patternFill>
              </fill>
            </x14:dxf>
          </x14:cfRule>
          <x14:cfRule type="containsText" priority="6" operator="containsText" id="{89806DC5-EC43-42D5-A6C3-767DA9E62CE0}">
            <xm:f>NOT(ISERROR(SEARCH($B$54,P1)))</xm:f>
            <xm:f>$B$54</xm:f>
            <x14:dxf>
              <fill>
                <patternFill>
                  <bgColor theme="8" tint="0.59996337778862885"/>
                </patternFill>
              </fill>
            </x14:dxf>
          </x14:cfRule>
          <x14:cfRule type="containsText" priority="7" operator="containsText" id="{B9013385-5158-4B87-998A-9AB3B9923A96}">
            <xm:f>NOT(ISERROR(SEARCH($B$53,P1)))</xm:f>
            <xm:f>$B$53</xm:f>
            <x14:dxf>
              <fill>
                <patternFill>
                  <bgColor theme="9" tint="0.39994506668294322"/>
                </patternFill>
              </fill>
            </x14:dxf>
          </x14:cfRule>
          <x14:cfRule type="containsText" priority="8" operator="containsText" id="{90852E26-8A95-4664-88B9-8E9603382C39}">
            <xm:f>NOT(ISERROR(SEARCH($B$52,P1)))</xm:f>
            <xm:f>$B$52</xm:f>
            <x14:dxf>
              <fill>
                <patternFill>
                  <bgColor theme="0"/>
                </patternFill>
              </fill>
            </x14:dxf>
          </x14:cfRule>
          <xm:sqref>P1:P1048576</xm:sqref>
        </x14:conditionalFormatting>
        <x14:conditionalFormatting xmlns:xm="http://schemas.microsoft.com/office/excel/2006/main">
          <x14:cfRule type="containsText" priority="1" operator="containsText" id="{4471DC68-6C85-4433-974E-B6F7CFE29702}">
            <xm:f>NOT(ISERROR(SEARCH($E$62,R1)))</xm:f>
            <xm:f>$E$62</xm:f>
            <x14:dxf>
              <fill>
                <patternFill>
                  <bgColor theme="9" tint="0.39994506668294322"/>
                </patternFill>
              </fill>
            </x14:dxf>
          </x14:cfRule>
          <x14:cfRule type="containsText" priority="2" operator="containsText" id="{BC7A72EF-1007-470E-B83E-F45FF8C75589}">
            <xm:f>NOT(ISERROR(SEARCH($E$61,R1)))</xm:f>
            <xm:f>$E$61</xm:f>
            <x14:dxf>
              <fill>
                <patternFill>
                  <bgColor theme="0"/>
                </patternFill>
              </fill>
            </x14:dxf>
          </x14:cfRule>
          <xm:sqref>R1:R1048576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'https://adrgov-my.sharepoint.com/Users/maicol.zipamocha/OneDrive - Agencia de Desarrollo Rural-ADR/2023/5. SEGUIMIENTO PLANES DE MEJORA/[Plan de Mejoramiento Suscrito con la Oficina de Control Interno- 2023 (2).xlsx]1.COM'!#REF!</xm:f>
          </x14:formula1>
          <xm:sqref>R34 R30 R14 R6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R148"/>
  <sheetViews>
    <sheetView topLeftCell="A91" zoomScale="60" zoomScaleNormal="60" workbookViewId="0">
      <selection activeCell="E139" sqref="E139"/>
    </sheetView>
  </sheetViews>
  <sheetFormatPr baseColWidth="10" defaultColWidth="11.44140625" defaultRowHeight="15" outlineLevelRow="1" x14ac:dyDescent="0.25"/>
  <cols>
    <col min="1" max="1" width="59.5546875" style="317" customWidth="1"/>
    <col min="2" max="2" width="26.5546875" style="317" customWidth="1"/>
    <col min="3" max="3" width="17.88671875" style="317" customWidth="1"/>
    <col min="4" max="4" width="56.5546875" style="317" bestFit="1" customWidth="1"/>
    <col min="5" max="5" width="50" style="317" customWidth="1"/>
    <col min="6" max="6" width="58.88671875" style="317" customWidth="1"/>
    <col min="7" max="7" width="48.109375" style="317" customWidth="1"/>
    <col min="8" max="8" width="61" style="388" customWidth="1"/>
    <col min="9" max="9" width="37.6640625" style="317" customWidth="1"/>
    <col min="10" max="10" width="16.33203125" style="317" customWidth="1"/>
    <col min="11" max="11" width="23.5546875" style="317" customWidth="1"/>
    <col min="12" max="12" width="18.33203125" style="317" customWidth="1"/>
    <col min="13" max="13" width="20.33203125" style="317" customWidth="1"/>
    <col min="14" max="14" width="162.6640625" style="317" customWidth="1"/>
    <col min="15" max="15" width="24" style="317" customWidth="1"/>
    <col min="16" max="16" width="31.109375" style="388" bestFit="1" customWidth="1"/>
    <col min="17" max="17" width="100.33203125" style="317" customWidth="1"/>
    <col min="18" max="18" width="22.109375" style="317" customWidth="1"/>
    <col min="19" max="16384" width="11.44140625" style="317"/>
  </cols>
  <sheetData>
    <row r="1" spans="1:18" ht="57" customHeight="1" x14ac:dyDescent="0.25">
      <c r="A1" s="986"/>
      <c r="B1" s="986"/>
      <c r="C1" s="986"/>
      <c r="D1" s="986"/>
      <c r="E1" s="976" t="s">
        <v>79</v>
      </c>
      <c r="F1" s="977"/>
      <c r="G1" s="977"/>
      <c r="H1" s="977"/>
      <c r="I1" s="977"/>
      <c r="J1" s="977"/>
      <c r="K1" s="977"/>
      <c r="L1" s="977"/>
      <c r="M1" s="977"/>
      <c r="N1" s="977"/>
      <c r="O1" s="978"/>
      <c r="P1" s="984"/>
      <c r="Q1" s="977"/>
      <c r="R1" s="978"/>
    </row>
    <row r="2" spans="1:18" ht="27.75" customHeight="1" thickBot="1" x14ac:dyDescent="0.3">
      <c r="A2" s="982" t="s">
        <v>120</v>
      </c>
      <c r="B2" s="983"/>
      <c r="C2" s="984" t="s">
        <v>121</v>
      </c>
      <c r="D2" s="978"/>
      <c r="E2" s="982" t="s">
        <v>122</v>
      </c>
      <c r="F2" s="985"/>
      <c r="G2" s="985"/>
      <c r="H2" s="985"/>
      <c r="I2" s="983"/>
      <c r="J2" s="986">
        <v>6</v>
      </c>
      <c r="K2" s="986"/>
      <c r="L2" s="986"/>
      <c r="M2" s="986"/>
      <c r="N2" s="982" t="s">
        <v>123</v>
      </c>
      <c r="O2" s="983"/>
      <c r="P2" s="1118" t="s">
        <v>124</v>
      </c>
      <c r="Q2" s="1119"/>
      <c r="R2" s="1120"/>
    </row>
    <row r="3" spans="1:18" ht="59.25" hidden="1" customHeight="1" x14ac:dyDescent="0.25">
      <c r="A3" s="990" t="s">
        <v>83</v>
      </c>
      <c r="B3" s="990" t="s">
        <v>84</v>
      </c>
      <c r="C3" s="990" t="s">
        <v>85</v>
      </c>
      <c r="D3" s="990" t="s">
        <v>86</v>
      </c>
      <c r="E3" s="990" t="s">
        <v>87</v>
      </c>
      <c r="F3" s="990" t="s">
        <v>88</v>
      </c>
      <c r="G3" s="990" t="s">
        <v>89</v>
      </c>
      <c r="H3" s="990" t="s">
        <v>90</v>
      </c>
      <c r="I3" s="990" t="s">
        <v>91</v>
      </c>
      <c r="J3" s="990" t="s">
        <v>92</v>
      </c>
      <c r="K3" s="990" t="s">
        <v>93</v>
      </c>
      <c r="L3" s="992" t="s">
        <v>94</v>
      </c>
      <c r="M3" s="992"/>
      <c r="N3" s="992"/>
      <c r="O3" s="992"/>
      <c r="P3" s="992"/>
      <c r="Q3" s="992"/>
      <c r="R3" s="992"/>
    </row>
    <row r="4" spans="1:18" ht="93.9" hidden="1" customHeight="1" thickBot="1" x14ac:dyDescent="0.3">
      <c r="A4" s="991"/>
      <c r="B4" s="991"/>
      <c r="C4" s="991"/>
      <c r="D4" s="991"/>
      <c r="E4" s="991"/>
      <c r="F4" s="991"/>
      <c r="G4" s="991"/>
      <c r="H4" s="991"/>
      <c r="I4" s="991"/>
      <c r="J4" s="991"/>
      <c r="K4" s="991"/>
      <c r="L4" s="318" t="s">
        <v>95</v>
      </c>
      <c r="M4" s="318" t="s">
        <v>96</v>
      </c>
      <c r="N4" s="318" t="s">
        <v>97</v>
      </c>
      <c r="O4" s="318" t="s">
        <v>137</v>
      </c>
      <c r="P4" s="318" t="s">
        <v>99</v>
      </c>
      <c r="Q4" s="318" t="s">
        <v>100</v>
      </c>
      <c r="R4" s="319" t="s">
        <v>101</v>
      </c>
    </row>
    <row r="5" spans="1:18" ht="32.25" hidden="1" customHeight="1" thickBot="1" x14ac:dyDescent="0.3">
      <c r="A5" s="928" t="s">
        <v>839</v>
      </c>
      <c r="B5" s="929"/>
      <c r="C5" s="929"/>
      <c r="D5" s="929"/>
      <c r="E5" s="929"/>
      <c r="F5" s="929"/>
      <c r="G5" s="929"/>
      <c r="H5" s="929"/>
      <c r="I5" s="929"/>
      <c r="J5" s="929"/>
      <c r="K5" s="929"/>
      <c r="L5" s="929"/>
      <c r="M5" s="929"/>
      <c r="N5" s="929"/>
      <c r="O5" s="929"/>
      <c r="P5" s="929"/>
      <c r="Q5" s="929"/>
      <c r="R5" s="930"/>
    </row>
    <row r="6" spans="1:18" s="323" customFormat="1" ht="299.25" hidden="1" customHeight="1" outlineLevel="1" x14ac:dyDescent="0.25">
      <c r="A6" s="1121" t="s">
        <v>38</v>
      </c>
      <c r="B6" s="1123" t="s">
        <v>840</v>
      </c>
      <c r="C6" s="1121">
        <v>1</v>
      </c>
      <c r="D6" s="1125" t="s">
        <v>841</v>
      </c>
      <c r="E6" s="1123" t="s">
        <v>842</v>
      </c>
      <c r="F6" s="1125" t="s">
        <v>843</v>
      </c>
      <c r="G6" s="1125"/>
      <c r="H6" s="1125"/>
      <c r="I6" s="1125"/>
      <c r="J6" s="1125"/>
      <c r="K6" s="1125"/>
      <c r="L6" s="320" t="s">
        <v>844</v>
      </c>
      <c r="M6" s="321" t="s">
        <v>483</v>
      </c>
      <c r="N6" s="322" t="s">
        <v>845</v>
      </c>
      <c r="O6" s="321" t="s">
        <v>846</v>
      </c>
      <c r="P6" s="1126" t="s">
        <v>72</v>
      </c>
      <c r="Q6" s="322" t="s">
        <v>847</v>
      </c>
      <c r="R6" s="1128" t="s">
        <v>10</v>
      </c>
    </row>
    <row r="7" spans="1:18" s="323" customFormat="1" ht="336.75" hidden="1" customHeight="1" outlineLevel="1" thickBot="1" x14ac:dyDescent="0.3">
      <c r="A7" s="1122"/>
      <c r="B7" s="1124"/>
      <c r="C7" s="1122"/>
      <c r="D7" s="933"/>
      <c r="E7" s="1124"/>
      <c r="F7" s="933"/>
      <c r="G7" s="933"/>
      <c r="H7" s="933"/>
      <c r="I7" s="933"/>
      <c r="J7" s="933"/>
      <c r="K7" s="933"/>
      <c r="L7" s="324" t="s">
        <v>848</v>
      </c>
      <c r="M7" s="325" t="s">
        <v>138</v>
      </c>
      <c r="N7" s="326" t="s">
        <v>849</v>
      </c>
      <c r="O7" s="325" t="s">
        <v>850</v>
      </c>
      <c r="P7" s="1127"/>
      <c r="Q7" s="326" t="s">
        <v>851</v>
      </c>
      <c r="R7" s="1128"/>
    </row>
    <row r="8" spans="1:18" s="327" customFormat="1" ht="15.6" hidden="1" thickBot="1" x14ac:dyDescent="0.35">
      <c r="A8" s="1129"/>
      <c r="B8" s="1130"/>
      <c r="C8" s="1130"/>
      <c r="D8" s="1130"/>
      <c r="E8" s="1130"/>
      <c r="F8" s="1130"/>
      <c r="G8" s="1130"/>
      <c r="H8" s="1130"/>
      <c r="I8" s="1130"/>
      <c r="J8" s="1130"/>
      <c r="K8" s="1130"/>
      <c r="L8" s="1130"/>
      <c r="M8" s="1130"/>
      <c r="N8" s="1130"/>
      <c r="O8" s="1130"/>
      <c r="P8" s="1130"/>
      <c r="Q8" s="1130"/>
      <c r="R8" s="1131"/>
    </row>
    <row r="9" spans="1:18" ht="102.75" hidden="1" customHeight="1" outlineLevel="1" x14ac:dyDescent="0.25">
      <c r="A9" s="1132" t="s">
        <v>38</v>
      </c>
      <c r="B9" s="1134" t="s">
        <v>840</v>
      </c>
      <c r="C9" s="1136">
        <v>2</v>
      </c>
      <c r="D9" s="1134" t="s">
        <v>852</v>
      </c>
      <c r="E9" s="1134" t="s">
        <v>853</v>
      </c>
      <c r="F9" s="328" t="s">
        <v>854</v>
      </c>
      <c r="G9" s="329" t="s">
        <v>855</v>
      </c>
      <c r="H9" s="330" t="s">
        <v>126</v>
      </c>
      <c r="I9" s="331" t="s">
        <v>856</v>
      </c>
      <c r="J9" s="332">
        <v>43270</v>
      </c>
      <c r="K9" s="332">
        <v>43336</v>
      </c>
      <c r="L9" s="333" t="s">
        <v>844</v>
      </c>
      <c r="M9" s="334" t="s">
        <v>483</v>
      </c>
      <c r="N9" s="334" t="s">
        <v>857</v>
      </c>
      <c r="O9" s="335">
        <v>1</v>
      </c>
      <c r="P9" s="336" t="s">
        <v>72</v>
      </c>
      <c r="Q9" s="337" t="s">
        <v>858</v>
      </c>
      <c r="R9" s="1128" t="s">
        <v>10</v>
      </c>
    </row>
    <row r="10" spans="1:18" ht="225.75" hidden="1" customHeight="1" outlineLevel="1" x14ac:dyDescent="0.25">
      <c r="A10" s="1132"/>
      <c r="B10" s="1134"/>
      <c r="C10" s="1136"/>
      <c r="D10" s="1134"/>
      <c r="E10" s="1134"/>
      <c r="F10" s="1139" t="s">
        <v>859</v>
      </c>
      <c r="G10" s="1139" t="s">
        <v>860</v>
      </c>
      <c r="H10" s="1141" t="s">
        <v>126</v>
      </c>
      <c r="I10" s="1142" t="s">
        <v>856</v>
      </c>
      <c r="J10" s="1143">
        <v>43270</v>
      </c>
      <c r="K10" s="1143">
        <v>43336</v>
      </c>
      <c r="L10" s="338" t="s">
        <v>844</v>
      </c>
      <c r="M10" s="339" t="s">
        <v>483</v>
      </c>
      <c r="N10" s="339" t="s">
        <v>861</v>
      </c>
      <c r="O10" s="340">
        <v>1</v>
      </c>
      <c r="P10" s="1145" t="s">
        <v>72</v>
      </c>
      <c r="Q10" s="339" t="s">
        <v>862</v>
      </c>
      <c r="R10" s="1128"/>
    </row>
    <row r="11" spans="1:18" ht="275.25" hidden="1" customHeight="1" outlineLevel="1" x14ac:dyDescent="0.25">
      <c r="A11" s="1132"/>
      <c r="B11" s="1134"/>
      <c r="C11" s="1136"/>
      <c r="D11" s="1134"/>
      <c r="E11" s="1134"/>
      <c r="F11" s="1140"/>
      <c r="G11" s="1140"/>
      <c r="H11" s="1137"/>
      <c r="I11" s="1135"/>
      <c r="J11" s="1144"/>
      <c r="K11" s="1144"/>
      <c r="L11" s="338" t="s">
        <v>848</v>
      </c>
      <c r="M11" s="339" t="s">
        <v>138</v>
      </c>
      <c r="N11" s="339" t="s">
        <v>863</v>
      </c>
      <c r="O11" s="340">
        <v>1</v>
      </c>
      <c r="P11" s="1146"/>
      <c r="Q11" s="339" t="s">
        <v>864</v>
      </c>
      <c r="R11" s="1128"/>
    </row>
    <row r="12" spans="1:18" ht="183" hidden="1" customHeight="1" outlineLevel="1" x14ac:dyDescent="0.25">
      <c r="A12" s="1132"/>
      <c r="B12" s="1134"/>
      <c r="C12" s="1136"/>
      <c r="D12" s="1134"/>
      <c r="E12" s="1134"/>
      <c r="F12" s="341" t="s">
        <v>865</v>
      </c>
      <c r="G12" s="341" t="s">
        <v>866</v>
      </c>
      <c r="H12" s="342" t="s">
        <v>133</v>
      </c>
      <c r="I12" s="343" t="s">
        <v>856</v>
      </c>
      <c r="J12" s="344">
        <v>43328</v>
      </c>
      <c r="K12" s="344">
        <v>43336</v>
      </c>
      <c r="L12" s="345" t="s">
        <v>844</v>
      </c>
      <c r="M12" s="339" t="s">
        <v>483</v>
      </c>
      <c r="N12" s="339" t="s">
        <v>867</v>
      </c>
      <c r="O12" s="346">
        <v>1</v>
      </c>
      <c r="P12" s="347" t="s">
        <v>72</v>
      </c>
      <c r="Q12" s="339" t="s">
        <v>868</v>
      </c>
      <c r="R12" s="1128"/>
    </row>
    <row r="13" spans="1:18" ht="62.1" hidden="1" customHeight="1" outlineLevel="1" thickBot="1" x14ac:dyDescent="0.3">
      <c r="A13" s="1133"/>
      <c r="B13" s="1135"/>
      <c r="C13" s="1137"/>
      <c r="D13" s="1135"/>
      <c r="E13" s="1135"/>
      <c r="F13" s="341" t="s">
        <v>869</v>
      </c>
      <c r="G13" s="341" t="s">
        <v>870</v>
      </c>
      <c r="H13" s="342" t="s">
        <v>133</v>
      </c>
      <c r="I13" s="343" t="s">
        <v>856</v>
      </c>
      <c r="J13" s="344">
        <v>43221</v>
      </c>
      <c r="K13" s="344">
        <v>43336</v>
      </c>
      <c r="L13" s="345" t="s">
        <v>844</v>
      </c>
      <c r="M13" s="339" t="s">
        <v>483</v>
      </c>
      <c r="N13" s="339" t="s">
        <v>871</v>
      </c>
      <c r="O13" s="346">
        <v>1</v>
      </c>
      <c r="P13" s="347" t="s">
        <v>72</v>
      </c>
      <c r="Q13" s="339" t="s">
        <v>872</v>
      </c>
      <c r="R13" s="1138"/>
    </row>
    <row r="14" spans="1:18" s="327" customFormat="1" ht="15.6" hidden="1" thickBot="1" x14ac:dyDescent="0.35">
      <c r="A14" s="1129"/>
      <c r="B14" s="1130"/>
      <c r="C14" s="1130"/>
      <c r="D14" s="1130"/>
      <c r="E14" s="1130"/>
      <c r="F14" s="1130"/>
      <c r="G14" s="1130"/>
      <c r="H14" s="1130"/>
      <c r="I14" s="1130"/>
      <c r="J14" s="1130"/>
      <c r="K14" s="1130"/>
      <c r="L14" s="1130"/>
      <c r="M14" s="1130"/>
      <c r="N14" s="1130"/>
      <c r="O14" s="1130"/>
      <c r="P14" s="1130"/>
      <c r="Q14" s="1130"/>
      <c r="R14" s="1131"/>
    </row>
    <row r="15" spans="1:18" ht="92.25" hidden="1" customHeight="1" outlineLevel="1" x14ac:dyDescent="0.25">
      <c r="A15" s="1147" t="s">
        <v>38</v>
      </c>
      <c r="B15" s="1139" t="s">
        <v>840</v>
      </c>
      <c r="C15" s="1141">
        <v>3</v>
      </c>
      <c r="D15" s="1139" t="s">
        <v>873</v>
      </c>
      <c r="E15" s="1139" t="s">
        <v>874</v>
      </c>
      <c r="F15" s="1139" t="s">
        <v>875</v>
      </c>
      <c r="G15" s="1139" t="s">
        <v>876</v>
      </c>
      <c r="H15" s="1141" t="s">
        <v>126</v>
      </c>
      <c r="I15" s="1142" t="s">
        <v>877</v>
      </c>
      <c r="J15" s="1143">
        <v>43270</v>
      </c>
      <c r="K15" s="1143">
        <v>43304</v>
      </c>
      <c r="L15" s="345" t="s">
        <v>844</v>
      </c>
      <c r="M15" s="339" t="s">
        <v>878</v>
      </c>
      <c r="N15" s="348" t="s">
        <v>879</v>
      </c>
      <c r="O15" s="346">
        <v>1</v>
      </c>
      <c r="P15" s="1126" t="s">
        <v>72</v>
      </c>
      <c r="Q15" s="1142" t="s">
        <v>880</v>
      </c>
      <c r="R15" s="1149" t="s">
        <v>10</v>
      </c>
    </row>
    <row r="16" spans="1:18" ht="134.25" hidden="1" customHeight="1" outlineLevel="1" x14ac:dyDescent="0.25">
      <c r="A16" s="1132"/>
      <c r="B16" s="1148"/>
      <c r="C16" s="1136"/>
      <c r="D16" s="1148"/>
      <c r="E16" s="1140"/>
      <c r="F16" s="1140"/>
      <c r="G16" s="1140"/>
      <c r="H16" s="1137"/>
      <c r="I16" s="1135"/>
      <c r="J16" s="1144"/>
      <c r="K16" s="1144"/>
      <c r="L16" s="349" t="s">
        <v>881</v>
      </c>
      <c r="M16" s="350" t="s">
        <v>878</v>
      </c>
      <c r="N16" s="350" t="s">
        <v>882</v>
      </c>
      <c r="O16" s="346">
        <v>1</v>
      </c>
      <c r="P16" s="1146"/>
      <c r="Q16" s="1134"/>
      <c r="R16" s="1128"/>
    </row>
    <row r="17" spans="1:18" ht="146.25" hidden="1" customHeight="1" outlineLevel="1" x14ac:dyDescent="0.25">
      <c r="A17" s="1132"/>
      <c r="B17" s="1148"/>
      <c r="C17" s="1136"/>
      <c r="D17" s="1148"/>
      <c r="E17" s="341" t="s">
        <v>883</v>
      </c>
      <c r="F17" s="341" t="s">
        <v>884</v>
      </c>
      <c r="G17" s="341" t="s">
        <v>885</v>
      </c>
      <c r="H17" s="342" t="s">
        <v>126</v>
      </c>
      <c r="I17" s="343" t="s">
        <v>886</v>
      </c>
      <c r="J17" s="344">
        <v>43270</v>
      </c>
      <c r="K17" s="344">
        <v>43318</v>
      </c>
      <c r="L17" s="345" t="s">
        <v>844</v>
      </c>
      <c r="M17" s="339" t="s">
        <v>878</v>
      </c>
      <c r="N17" s="339" t="s">
        <v>887</v>
      </c>
      <c r="O17" s="346">
        <v>1</v>
      </c>
      <c r="P17" s="347" t="s">
        <v>72</v>
      </c>
      <c r="Q17" s="1134"/>
      <c r="R17" s="1128"/>
    </row>
    <row r="18" spans="1:18" ht="90" hidden="1" customHeight="1" outlineLevel="1" x14ac:dyDescent="0.25">
      <c r="A18" s="1132"/>
      <c r="B18" s="1148"/>
      <c r="C18" s="1136"/>
      <c r="D18" s="1148"/>
      <c r="E18" s="1139" t="s">
        <v>888</v>
      </c>
      <c r="F18" s="341" t="s">
        <v>889</v>
      </c>
      <c r="G18" s="341" t="s">
        <v>890</v>
      </c>
      <c r="H18" s="342" t="s">
        <v>126</v>
      </c>
      <c r="I18" s="343" t="s">
        <v>891</v>
      </c>
      <c r="J18" s="344">
        <v>43270</v>
      </c>
      <c r="K18" s="344">
        <v>43343</v>
      </c>
      <c r="L18" s="345" t="s">
        <v>844</v>
      </c>
      <c r="M18" s="339" t="s">
        <v>878</v>
      </c>
      <c r="N18" s="348" t="s">
        <v>892</v>
      </c>
      <c r="O18" s="346">
        <v>1</v>
      </c>
      <c r="P18" s="347" t="s">
        <v>72</v>
      </c>
      <c r="Q18" s="1134"/>
      <c r="R18" s="1128"/>
    </row>
    <row r="19" spans="1:18" ht="104.25" hidden="1" customHeight="1" outlineLevel="1" thickBot="1" x14ac:dyDescent="0.3">
      <c r="A19" s="1133"/>
      <c r="B19" s="1140"/>
      <c r="C19" s="1137"/>
      <c r="D19" s="1140"/>
      <c r="E19" s="1140"/>
      <c r="F19" s="341" t="s">
        <v>893</v>
      </c>
      <c r="G19" s="341" t="s">
        <v>894</v>
      </c>
      <c r="H19" s="342" t="s">
        <v>133</v>
      </c>
      <c r="I19" s="343" t="s">
        <v>891</v>
      </c>
      <c r="J19" s="344">
        <v>43270</v>
      </c>
      <c r="K19" s="344">
        <v>43373</v>
      </c>
      <c r="L19" s="345" t="s">
        <v>844</v>
      </c>
      <c r="M19" s="339" t="s">
        <v>878</v>
      </c>
      <c r="N19" s="339" t="s">
        <v>895</v>
      </c>
      <c r="O19" s="346">
        <v>1</v>
      </c>
      <c r="P19" s="347" t="s">
        <v>72</v>
      </c>
      <c r="Q19" s="1135"/>
      <c r="R19" s="1138"/>
    </row>
    <row r="20" spans="1:18" s="327" customFormat="1" ht="15.6" hidden="1" thickBot="1" x14ac:dyDescent="0.35">
      <c r="A20" s="1129"/>
      <c r="B20" s="1130"/>
      <c r="C20" s="1130"/>
      <c r="D20" s="1130"/>
      <c r="E20" s="1130"/>
      <c r="F20" s="1130"/>
      <c r="G20" s="1130"/>
      <c r="H20" s="1130"/>
      <c r="I20" s="1130"/>
      <c r="J20" s="1130"/>
      <c r="K20" s="1130"/>
      <c r="L20" s="1130"/>
      <c r="M20" s="1130"/>
      <c r="N20" s="1130"/>
      <c r="O20" s="1130"/>
      <c r="P20" s="1130"/>
      <c r="Q20" s="1130"/>
      <c r="R20" s="1131"/>
    </row>
    <row r="21" spans="1:18" ht="45.6" hidden="1" outlineLevel="1" thickBot="1" x14ac:dyDescent="0.3">
      <c r="A21" s="1141" t="s">
        <v>38</v>
      </c>
      <c r="B21" s="1150" t="s">
        <v>840</v>
      </c>
      <c r="C21" s="1141">
        <v>4</v>
      </c>
      <c r="D21" s="1139" t="s">
        <v>896</v>
      </c>
      <c r="E21" s="1139" t="s">
        <v>897</v>
      </c>
      <c r="F21" s="341" t="s">
        <v>898</v>
      </c>
      <c r="G21" s="341" t="s">
        <v>899</v>
      </c>
      <c r="H21" s="342" t="s">
        <v>133</v>
      </c>
      <c r="I21" s="341" t="s">
        <v>900</v>
      </c>
      <c r="J21" s="344">
        <v>43263</v>
      </c>
      <c r="K21" s="344">
        <v>43317</v>
      </c>
      <c r="L21" s="345" t="s">
        <v>844</v>
      </c>
      <c r="M21" s="339" t="s">
        <v>483</v>
      </c>
      <c r="N21" s="348" t="s">
        <v>901</v>
      </c>
      <c r="O21" s="346">
        <v>1</v>
      </c>
      <c r="P21" s="351" t="s">
        <v>72</v>
      </c>
      <c r="Q21" s="348" t="s">
        <v>508</v>
      </c>
      <c r="R21" s="1149" t="s">
        <v>10</v>
      </c>
    </row>
    <row r="22" spans="1:18" ht="60.6" hidden="1" outlineLevel="1" thickBot="1" x14ac:dyDescent="0.3">
      <c r="A22" s="1136"/>
      <c r="B22" s="1151"/>
      <c r="C22" s="1136"/>
      <c r="D22" s="1148"/>
      <c r="E22" s="1140"/>
      <c r="F22" s="341" t="s">
        <v>902</v>
      </c>
      <c r="G22" s="341" t="s">
        <v>903</v>
      </c>
      <c r="H22" s="342" t="s">
        <v>126</v>
      </c>
      <c r="I22" s="341" t="s">
        <v>900</v>
      </c>
      <c r="J22" s="344">
        <v>43263</v>
      </c>
      <c r="K22" s="344">
        <v>43317</v>
      </c>
      <c r="L22" s="345" t="s">
        <v>844</v>
      </c>
      <c r="M22" s="339" t="s">
        <v>483</v>
      </c>
      <c r="N22" s="348" t="s">
        <v>904</v>
      </c>
      <c r="O22" s="346">
        <v>1</v>
      </c>
      <c r="P22" s="351" t="s">
        <v>72</v>
      </c>
      <c r="Q22" s="348" t="s">
        <v>905</v>
      </c>
      <c r="R22" s="1128"/>
    </row>
    <row r="23" spans="1:18" ht="191.25" hidden="1" customHeight="1" outlineLevel="1" thickBot="1" x14ac:dyDescent="0.3">
      <c r="A23" s="1137"/>
      <c r="B23" s="1152"/>
      <c r="C23" s="1137"/>
      <c r="D23" s="1140"/>
      <c r="E23" s="341" t="s">
        <v>906</v>
      </c>
      <c r="F23" s="341" t="s">
        <v>907</v>
      </c>
      <c r="G23" s="341" t="s">
        <v>903</v>
      </c>
      <c r="H23" s="342" t="s">
        <v>126</v>
      </c>
      <c r="I23" s="341" t="s">
        <v>908</v>
      </c>
      <c r="J23" s="344">
        <v>43263</v>
      </c>
      <c r="K23" s="344">
        <v>43317</v>
      </c>
      <c r="L23" s="345" t="s">
        <v>844</v>
      </c>
      <c r="M23" s="339" t="s">
        <v>483</v>
      </c>
      <c r="N23" s="339" t="s">
        <v>909</v>
      </c>
      <c r="O23" s="346">
        <v>1</v>
      </c>
      <c r="P23" s="351" t="s">
        <v>72</v>
      </c>
      <c r="Q23" s="348" t="s">
        <v>508</v>
      </c>
      <c r="R23" s="1138"/>
    </row>
    <row r="24" spans="1:18" s="327" customFormat="1" ht="15.6" hidden="1" thickBot="1" x14ac:dyDescent="0.35">
      <c r="A24" s="1129"/>
      <c r="B24" s="1130"/>
      <c r="C24" s="1130"/>
      <c r="D24" s="1130"/>
      <c r="E24" s="1130"/>
      <c r="F24" s="1130"/>
      <c r="G24" s="1130"/>
      <c r="H24" s="1130"/>
      <c r="I24" s="1130"/>
      <c r="J24" s="1130"/>
      <c r="K24" s="1130"/>
      <c r="L24" s="1130"/>
      <c r="M24" s="1130"/>
      <c r="N24" s="1130"/>
      <c r="O24" s="1130"/>
      <c r="P24" s="1130"/>
      <c r="Q24" s="1130"/>
      <c r="R24" s="1131"/>
    </row>
    <row r="25" spans="1:18" ht="220.5" hidden="1" customHeight="1" outlineLevel="1" x14ac:dyDescent="0.25">
      <c r="A25" s="1157" t="s">
        <v>38</v>
      </c>
      <c r="B25" s="1158" t="s">
        <v>840</v>
      </c>
      <c r="C25" s="1157">
        <v>5</v>
      </c>
      <c r="D25" s="1158" t="s">
        <v>910</v>
      </c>
      <c r="E25" s="341" t="s">
        <v>911</v>
      </c>
      <c r="F25" s="352" t="s">
        <v>912</v>
      </c>
      <c r="G25" s="341" t="s">
        <v>595</v>
      </c>
      <c r="H25" s="342" t="s">
        <v>133</v>
      </c>
      <c r="I25" s="339" t="s">
        <v>913</v>
      </c>
      <c r="J25" s="344">
        <v>43251</v>
      </c>
      <c r="K25" s="344">
        <v>43310</v>
      </c>
      <c r="L25" s="345" t="s">
        <v>844</v>
      </c>
      <c r="M25" s="339" t="s">
        <v>483</v>
      </c>
      <c r="N25" s="339" t="s">
        <v>914</v>
      </c>
      <c r="O25" s="346">
        <v>1</v>
      </c>
      <c r="P25" s="351" t="s">
        <v>72</v>
      </c>
      <c r="Q25" s="353" t="s">
        <v>915</v>
      </c>
      <c r="R25" s="1149" t="s">
        <v>10</v>
      </c>
    </row>
    <row r="26" spans="1:18" ht="93" hidden="1" customHeight="1" outlineLevel="1" x14ac:dyDescent="0.25">
      <c r="A26" s="1157"/>
      <c r="B26" s="1158"/>
      <c r="C26" s="1157"/>
      <c r="D26" s="1158"/>
      <c r="E26" s="1159" t="s">
        <v>598</v>
      </c>
      <c r="F26" s="352" t="s">
        <v>916</v>
      </c>
      <c r="G26" s="341" t="s">
        <v>917</v>
      </c>
      <c r="H26" s="342" t="s">
        <v>126</v>
      </c>
      <c r="I26" s="339" t="s">
        <v>913</v>
      </c>
      <c r="J26" s="344">
        <v>43251</v>
      </c>
      <c r="K26" s="344">
        <v>43310</v>
      </c>
      <c r="L26" s="345" t="s">
        <v>844</v>
      </c>
      <c r="M26" s="339" t="s">
        <v>483</v>
      </c>
      <c r="N26" s="348" t="s">
        <v>918</v>
      </c>
      <c r="O26" s="346">
        <v>1</v>
      </c>
      <c r="P26" s="351" t="s">
        <v>72</v>
      </c>
      <c r="Q26" s="354" t="s">
        <v>508</v>
      </c>
      <c r="R26" s="1128"/>
    </row>
    <row r="27" spans="1:18" ht="77.400000000000006" hidden="1" customHeight="1" outlineLevel="1" x14ac:dyDescent="0.25">
      <c r="A27" s="1157"/>
      <c r="B27" s="1158"/>
      <c r="C27" s="1157"/>
      <c r="D27" s="1158"/>
      <c r="E27" s="1159"/>
      <c r="F27" s="352" t="s">
        <v>919</v>
      </c>
      <c r="G27" s="341" t="s">
        <v>920</v>
      </c>
      <c r="H27" s="342" t="s">
        <v>126</v>
      </c>
      <c r="I27" s="339" t="s">
        <v>921</v>
      </c>
      <c r="J27" s="344">
        <v>43252</v>
      </c>
      <c r="K27" s="344">
        <v>43257</v>
      </c>
      <c r="L27" s="345" t="s">
        <v>844</v>
      </c>
      <c r="M27" s="339" t="s">
        <v>483</v>
      </c>
      <c r="N27" s="348" t="s">
        <v>922</v>
      </c>
      <c r="O27" s="346">
        <v>1</v>
      </c>
      <c r="P27" s="351" t="s">
        <v>72</v>
      </c>
      <c r="Q27" s="354" t="s">
        <v>923</v>
      </c>
      <c r="R27" s="1128"/>
    </row>
    <row r="28" spans="1:18" ht="93" hidden="1" customHeight="1" outlineLevel="1" x14ac:dyDescent="0.25">
      <c r="A28" s="1157"/>
      <c r="B28" s="1158"/>
      <c r="C28" s="1157"/>
      <c r="D28" s="1158"/>
      <c r="E28" s="1159"/>
      <c r="F28" s="352" t="s">
        <v>924</v>
      </c>
      <c r="G28" s="341" t="s">
        <v>925</v>
      </c>
      <c r="H28" s="342" t="s">
        <v>126</v>
      </c>
      <c r="I28" s="339" t="s">
        <v>913</v>
      </c>
      <c r="J28" s="344">
        <v>43251</v>
      </c>
      <c r="K28" s="344">
        <v>43294</v>
      </c>
      <c r="L28" s="345" t="s">
        <v>844</v>
      </c>
      <c r="M28" s="339" t="s">
        <v>483</v>
      </c>
      <c r="N28" s="348" t="s">
        <v>926</v>
      </c>
      <c r="O28" s="346">
        <v>1</v>
      </c>
      <c r="P28" s="351" t="s">
        <v>72</v>
      </c>
      <c r="Q28" s="354" t="s">
        <v>927</v>
      </c>
      <c r="R28" s="1128"/>
    </row>
    <row r="29" spans="1:18" ht="98.25" hidden="1" customHeight="1" outlineLevel="1" x14ac:dyDescent="0.25">
      <c r="A29" s="1157"/>
      <c r="B29" s="1158"/>
      <c r="C29" s="1157"/>
      <c r="D29" s="1158"/>
      <c r="E29" s="1159"/>
      <c r="F29" s="1139" t="s">
        <v>928</v>
      </c>
      <c r="G29" s="1139" t="s">
        <v>929</v>
      </c>
      <c r="H29" s="1141" t="s">
        <v>126</v>
      </c>
      <c r="I29" s="1142" t="s">
        <v>921</v>
      </c>
      <c r="J29" s="1143">
        <v>43252</v>
      </c>
      <c r="K29" s="1143">
        <v>43310</v>
      </c>
      <c r="L29" s="355">
        <v>44405</v>
      </c>
      <c r="M29" s="339" t="s">
        <v>878</v>
      </c>
      <c r="N29" s="356" t="s">
        <v>930</v>
      </c>
      <c r="O29" s="346">
        <v>1</v>
      </c>
      <c r="P29" s="1153" t="s">
        <v>72</v>
      </c>
      <c r="Q29" s="1155" t="s">
        <v>931</v>
      </c>
      <c r="R29" s="1128"/>
    </row>
    <row r="30" spans="1:18" ht="112.5" hidden="1" customHeight="1" outlineLevel="1" x14ac:dyDescent="0.25">
      <c r="A30" s="1157"/>
      <c r="B30" s="1158"/>
      <c r="C30" s="1157"/>
      <c r="D30" s="1158"/>
      <c r="E30" s="1159"/>
      <c r="F30" s="1140"/>
      <c r="G30" s="1140"/>
      <c r="H30" s="1137"/>
      <c r="I30" s="1135"/>
      <c r="J30" s="1144"/>
      <c r="K30" s="1144"/>
      <c r="L30" s="355">
        <v>44405</v>
      </c>
      <c r="M30" s="339" t="s">
        <v>878</v>
      </c>
      <c r="N30" s="356" t="s">
        <v>932</v>
      </c>
      <c r="O30" s="346">
        <v>1</v>
      </c>
      <c r="P30" s="1154"/>
      <c r="Q30" s="1156"/>
      <c r="R30" s="1128"/>
    </row>
    <row r="31" spans="1:18" ht="126" hidden="1" customHeight="1" outlineLevel="1" x14ac:dyDescent="0.25">
      <c r="A31" s="1157"/>
      <c r="B31" s="1158"/>
      <c r="C31" s="1157"/>
      <c r="D31" s="1158"/>
      <c r="E31" s="1159"/>
      <c r="F31" s="1159" t="s">
        <v>933</v>
      </c>
      <c r="G31" s="1158" t="s">
        <v>934</v>
      </c>
      <c r="H31" s="1157" t="s">
        <v>126</v>
      </c>
      <c r="I31" s="1142" t="s">
        <v>913</v>
      </c>
      <c r="J31" s="1164">
        <v>43252</v>
      </c>
      <c r="K31" s="1164">
        <v>43294</v>
      </c>
      <c r="L31" s="355">
        <v>44405</v>
      </c>
      <c r="M31" s="339" t="s">
        <v>483</v>
      </c>
      <c r="N31" s="356" t="s">
        <v>935</v>
      </c>
      <c r="O31" s="346">
        <v>1</v>
      </c>
      <c r="P31" s="1153" t="s">
        <v>72</v>
      </c>
      <c r="Q31" s="1142" t="s">
        <v>936</v>
      </c>
      <c r="R31" s="1128"/>
    </row>
    <row r="32" spans="1:18" ht="100.5" hidden="1" customHeight="1" outlineLevel="1" thickBot="1" x14ac:dyDescent="0.3">
      <c r="A32" s="1157"/>
      <c r="B32" s="1158"/>
      <c r="C32" s="1157"/>
      <c r="D32" s="1158"/>
      <c r="E32" s="1159"/>
      <c r="F32" s="1159"/>
      <c r="G32" s="1158"/>
      <c r="H32" s="1157"/>
      <c r="I32" s="1135"/>
      <c r="J32" s="1164"/>
      <c r="K32" s="1164"/>
      <c r="L32" s="357" t="s">
        <v>937</v>
      </c>
      <c r="M32" s="339" t="s">
        <v>483</v>
      </c>
      <c r="N32" s="348" t="s">
        <v>938</v>
      </c>
      <c r="O32" s="346">
        <v>1</v>
      </c>
      <c r="P32" s="1160"/>
      <c r="Q32" s="1156"/>
      <c r="R32" s="1138"/>
    </row>
    <row r="33" spans="1:18" s="327" customFormat="1" ht="15.6" hidden="1" thickBot="1" x14ac:dyDescent="0.35">
      <c r="A33" s="1161"/>
      <c r="B33" s="1162"/>
      <c r="C33" s="1162"/>
      <c r="D33" s="1162"/>
      <c r="E33" s="1162"/>
      <c r="F33" s="1162"/>
      <c r="G33" s="1162"/>
      <c r="H33" s="1162"/>
      <c r="I33" s="1162"/>
      <c r="J33" s="1162"/>
      <c r="K33" s="1162"/>
      <c r="L33" s="1162"/>
      <c r="M33" s="1162"/>
      <c r="N33" s="1162"/>
      <c r="O33" s="1162"/>
      <c r="P33" s="1162"/>
      <c r="Q33" s="1162"/>
      <c r="R33" s="1163"/>
    </row>
    <row r="34" spans="1:18" s="358" customFormat="1" ht="41.25" customHeight="1" thickBot="1" x14ac:dyDescent="0.35">
      <c r="A34" s="928" t="s">
        <v>939</v>
      </c>
      <c r="B34" s="929"/>
      <c r="C34" s="929"/>
      <c r="D34" s="929"/>
      <c r="E34" s="929"/>
      <c r="F34" s="929"/>
      <c r="G34" s="929"/>
      <c r="H34" s="929"/>
      <c r="I34" s="929"/>
      <c r="J34" s="929"/>
      <c r="K34" s="929"/>
      <c r="L34" s="929"/>
      <c r="M34" s="929"/>
      <c r="N34" s="929"/>
      <c r="O34" s="929"/>
      <c r="P34" s="929"/>
      <c r="Q34" s="929"/>
      <c r="R34" s="930"/>
    </row>
    <row r="35" spans="1:18" ht="59.25" customHeight="1" x14ac:dyDescent="0.25">
      <c r="A35" s="990" t="s">
        <v>83</v>
      </c>
      <c r="B35" s="990" t="s">
        <v>84</v>
      </c>
      <c r="C35" s="990" t="s">
        <v>85</v>
      </c>
      <c r="D35" s="990" t="s">
        <v>86</v>
      </c>
      <c r="E35" s="990" t="s">
        <v>87</v>
      </c>
      <c r="F35" s="990" t="s">
        <v>88</v>
      </c>
      <c r="G35" s="990" t="s">
        <v>89</v>
      </c>
      <c r="H35" s="990" t="s">
        <v>90</v>
      </c>
      <c r="I35" s="990" t="s">
        <v>91</v>
      </c>
      <c r="J35" s="990" t="s">
        <v>92</v>
      </c>
      <c r="K35" s="990" t="s">
        <v>93</v>
      </c>
      <c r="L35" s="992" t="s">
        <v>94</v>
      </c>
      <c r="M35" s="992"/>
      <c r="N35" s="992"/>
      <c r="O35" s="992"/>
      <c r="P35" s="992"/>
      <c r="Q35" s="992"/>
      <c r="R35" s="992"/>
    </row>
    <row r="36" spans="1:18" ht="93.9" customHeight="1" x14ac:dyDescent="0.25">
      <c r="A36" s="990"/>
      <c r="B36" s="990"/>
      <c r="C36" s="990"/>
      <c r="D36" s="990"/>
      <c r="E36" s="990"/>
      <c r="F36" s="990"/>
      <c r="G36" s="990"/>
      <c r="H36" s="990"/>
      <c r="I36" s="990"/>
      <c r="J36" s="990"/>
      <c r="K36" s="990"/>
      <c r="L36" s="146" t="s">
        <v>95</v>
      </c>
      <c r="M36" s="146" t="s">
        <v>96</v>
      </c>
      <c r="N36" s="146" t="s">
        <v>97</v>
      </c>
      <c r="O36" s="146" t="s">
        <v>137</v>
      </c>
      <c r="P36" s="146" t="s">
        <v>99</v>
      </c>
      <c r="Q36" s="146" t="s">
        <v>100</v>
      </c>
      <c r="R36" s="147" t="s">
        <v>101</v>
      </c>
    </row>
    <row r="37" spans="1:18" ht="219.75" customHeight="1" x14ac:dyDescent="0.25">
      <c r="A37" s="1149" t="s">
        <v>39</v>
      </c>
      <c r="B37" s="1165" t="s">
        <v>840</v>
      </c>
      <c r="C37" s="1149">
        <v>1</v>
      </c>
      <c r="D37" s="1147" t="s">
        <v>940</v>
      </c>
      <c r="E37" s="1150" t="s">
        <v>941</v>
      </c>
      <c r="F37" s="341" t="s">
        <v>942</v>
      </c>
      <c r="G37" s="341" t="s">
        <v>943</v>
      </c>
      <c r="H37" s="342" t="s">
        <v>126</v>
      </c>
      <c r="I37" s="359" t="s">
        <v>944</v>
      </c>
      <c r="J37" s="344" t="s">
        <v>945</v>
      </c>
      <c r="K37" s="360" t="s">
        <v>946</v>
      </c>
      <c r="L37" s="361">
        <v>44405</v>
      </c>
      <c r="M37" s="339" t="s">
        <v>947</v>
      </c>
      <c r="N37" s="362" t="s">
        <v>948</v>
      </c>
      <c r="O37" s="363">
        <v>0.38</v>
      </c>
      <c r="P37" s="351" t="s">
        <v>73</v>
      </c>
      <c r="Q37" s="350" t="s">
        <v>949</v>
      </c>
      <c r="R37" s="1149" t="s">
        <v>11</v>
      </c>
    </row>
    <row r="38" spans="1:18" ht="256.5" customHeight="1" x14ac:dyDescent="0.25">
      <c r="A38" s="1128"/>
      <c r="B38" s="1167"/>
      <c r="C38" s="1128"/>
      <c r="D38" s="1132"/>
      <c r="E38" s="1151"/>
      <c r="F38" s="341" t="s">
        <v>950</v>
      </c>
      <c r="G38" s="341" t="s">
        <v>951</v>
      </c>
      <c r="H38" s="342" t="s">
        <v>126</v>
      </c>
      <c r="I38" s="359" t="s">
        <v>952</v>
      </c>
      <c r="J38" s="344">
        <v>43951</v>
      </c>
      <c r="K38" s="360">
        <v>44180</v>
      </c>
      <c r="L38" s="361">
        <v>44405</v>
      </c>
      <c r="M38" s="339" t="s">
        <v>947</v>
      </c>
      <c r="N38" s="362" t="s">
        <v>953</v>
      </c>
      <c r="O38" s="363">
        <v>1</v>
      </c>
      <c r="P38" s="351" t="s">
        <v>73</v>
      </c>
      <c r="Q38" s="350" t="s">
        <v>954</v>
      </c>
      <c r="R38" s="1128"/>
    </row>
    <row r="39" spans="1:18" ht="390.6" thickBot="1" x14ac:dyDescent="0.3">
      <c r="A39" s="1138"/>
      <c r="B39" s="1166"/>
      <c r="C39" s="1138"/>
      <c r="D39" s="1133"/>
      <c r="E39" s="1152"/>
      <c r="F39" s="341" t="s">
        <v>955</v>
      </c>
      <c r="G39" s="341" t="s">
        <v>956</v>
      </c>
      <c r="H39" s="342" t="s">
        <v>126</v>
      </c>
      <c r="I39" s="359" t="s">
        <v>957</v>
      </c>
      <c r="J39" s="344">
        <v>43951</v>
      </c>
      <c r="K39" s="360">
        <v>44043</v>
      </c>
      <c r="L39" s="361">
        <v>44405</v>
      </c>
      <c r="M39" s="339" t="s">
        <v>947</v>
      </c>
      <c r="N39" s="362" t="s">
        <v>958</v>
      </c>
      <c r="O39" s="363">
        <v>0</v>
      </c>
      <c r="P39" s="351" t="s">
        <v>73</v>
      </c>
      <c r="Q39" s="350" t="s">
        <v>959</v>
      </c>
      <c r="R39" s="1138"/>
    </row>
    <row r="40" spans="1:18" ht="15.6" thickBot="1" x14ac:dyDescent="0.3">
      <c r="A40" s="1129"/>
      <c r="B40" s="1130"/>
      <c r="C40" s="1130"/>
      <c r="D40" s="1130"/>
      <c r="E40" s="1130"/>
      <c r="F40" s="1130"/>
      <c r="G40" s="1130"/>
      <c r="H40" s="1130"/>
      <c r="I40" s="1130"/>
      <c r="J40" s="1130"/>
      <c r="K40" s="1130"/>
      <c r="L40" s="1130"/>
      <c r="M40" s="1130"/>
      <c r="N40" s="1130"/>
      <c r="O40" s="1130"/>
      <c r="P40" s="1130"/>
      <c r="Q40" s="1130"/>
      <c r="R40" s="1131"/>
    </row>
    <row r="41" spans="1:18" ht="60" x14ac:dyDescent="0.25">
      <c r="A41" s="1149" t="s">
        <v>39</v>
      </c>
      <c r="B41" s="1165" t="s">
        <v>840</v>
      </c>
      <c r="C41" s="1149">
        <v>2</v>
      </c>
      <c r="D41" s="1147" t="s">
        <v>960</v>
      </c>
      <c r="E41" s="341" t="s">
        <v>961</v>
      </c>
      <c r="F41" s="341" t="s">
        <v>962</v>
      </c>
      <c r="G41" s="341" t="s">
        <v>963</v>
      </c>
      <c r="H41" s="342" t="s">
        <v>126</v>
      </c>
      <c r="I41" s="359" t="s">
        <v>964</v>
      </c>
      <c r="J41" s="344">
        <v>43951</v>
      </c>
      <c r="K41" s="360" t="s">
        <v>965</v>
      </c>
      <c r="L41" s="361">
        <v>44405</v>
      </c>
      <c r="M41" s="339" t="s">
        <v>947</v>
      </c>
      <c r="N41" s="350" t="s">
        <v>966</v>
      </c>
      <c r="O41" s="363">
        <v>0</v>
      </c>
      <c r="P41" s="351" t="s">
        <v>73</v>
      </c>
      <c r="Q41" s="350" t="s">
        <v>967</v>
      </c>
      <c r="R41" s="1149" t="s">
        <v>11</v>
      </c>
    </row>
    <row r="42" spans="1:18" ht="230.25" customHeight="1" thickBot="1" x14ac:dyDescent="0.3">
      <c r="A42" s="1138"/>
      <c r="B42" s="1166"/>
      <c r="C42" s="1138"/>
      <c r="D42" s="1133"/>
      <c r="E42" s="341" t="s">
        <v>968</v>
      </c>
      <c r="F42" s="341" t="s">
        <v>969</v>
      </c>
      <c r="G42" s="341" t="s">
        <v>970</v>
      </c>
      <c r="H42" s="342" t="s">
        <v>133</v>
      </c>
      <c r="I42" s="359" t="s">
        <v>964</v>
      </c>
      <c r="J42" s="344" t="s">
        <v>971</v>
      </c>
      <c r="K42" s="360" t="s">
        <v>972</v>
      </c>
      <c r="L42" s="361">
        <v>44405</v>
      </c>
      <c r="M42" s="339" t="s">
        <v>947</v>
      </c>
      <c r="N42" s="362" t="s">
        <v>973</v>
      </c>
      <c r="O42" s="363">
        <v>1</v>
      </c>
      <c r="P42" s="351" t="s">
        <v>73</v>
      </c>
      <c r="Q42" s="350" t="s">
        <v>974</v>
      </c>
      <c r="R42" s="1128"/>
    </row>
    <row r="43" spans="1:18" ht="15.6" thickBot="1" x14ac:dyDescent="0.3">
      <c r="A43" s="1129"/>
      <c r="B43" s="1130"/>
      <c r="C43" s="1130"/>
      <c r="D43" s="1130"/>
      <c r="E43" s="1130"/>
      <c r="F43" s="1130"/>
      <c r="G43" s="1130"/>
      <c r="H43" s="1130"/>
      <c r="I43" s="1130"/>
      <c r="J43" s="1130"/>
      <c r="K43" s="1130"/>
      <c r="L43" s="1130"/>
      <c r="M43" s="1130"/>
      <c r="N43" s="1130"/>
      <c r="O43" s="1130"/>
      <c r="P43" s="1130"/>
      <c r="Q43" s="1130"/>
      <c r="R43" s="1131"/>
    </row>
    <row r="44" spans="1:18" ht="30.9" customHeight="1" x14ac:dyDescent="0.25">
      <c r="A44" s="1149" t="s">
        <v>39</v>
      </c>
      <c r="B44" s="1165" t="s">
        <v>840</v>
      </c>
      <c r="C44" s="1149">
        <v>3</v>
      </c>
      <c r="D44" s="1150" t="s">
        <v>975</v>
      </c>
      <c r="E44" s="341" t="s">
        <v>976</v>
      </c>
      <c r="F44" s="1150" t="s">
        <v>977</v>
      </c>
      <c r="G44" s="1150" t="s">
        <v>978</v>
      </c>
      <c r="H44" s="1141" t="s">
        <v>133</v>
      </c>
      <c r="I44" s="1168" t="s">
        <v>979</v>
      </c>
      <c r="J44" s="1143">
        <v>43949</v>
      </c>
      <c r="K44" s="1172" t="s">
        <v>965</v>
      </c>
      <c r="L44" s="1174">
        <v>44405</v>
      </c>
      <c r="M44" s="1176" t="s">
        <v>947</v>
      </c>
      <c r="N44" s="1170" t="s">
        <v>967</v>
      </c>
      <c r="O44" s="1178">
        <v>0</v>
      </c>
      <c r="P44" s="1153" t="s">
        <v>73</v>
      </c>
      <c r="Q44" s="1170" t="s">
        <v>967</v>
      </c>
      <c r="R44" s="1149" t="s">
        <v>11</v>
      </c>
    </row>
    <row r="45" spans="1:18" ht="60" x14ac:dyDescent="0.25">
      <c r="A45" s="1128"/>
      <c r="B45" s="1167"/>
      <c r="C45" s="1128"/>
      <c r="D45" s="1151"/>
      <c r="E45" s="341" t="s">
        <v>980</v>
      </c>
      <c r="F45" s="1152"/>
      <c r="G45" s="1152"/>
      <c r="H45" s="1137"/>
      <c r="I45" s="1169"/>
      <c r="J45" s="1144"/>
      <c r="K45" s="1173"/>
      <c r="L45" s="1175"/>
      <c r="M45" s="1177"/>
      <c r="N45" s="1171"/>
      <c r="O45" s="1179"/>
      <c r="P45" s="1154"/>
      <c r="Q45" s="1171"/>
      <c r="R45" s="1128"/>
    </row>
    <row r="46" spans="1:18" ht="45" x14ac:dyDescent="0.25">
      <c r="A46" s="1128"/>
      <c r="B46" s="1167"/>
      <c r="C46" s="1128"/>
      <c r="D46" s="1151"/>
      <c r="E46" s="341" t="s">
        <v>981</v>
      </c>
      <c r="F46" s="341" t="s">
        <v>982</v>
      </c>
      <c r="G46" s="341" t="s">
        <v>983</v>
      </c>
      <c r="H46" s="342" t="s">
        <v>133</v>
      </c>
      <c r="I46" s="359" t="s">
        <v>984</v>
      </c>
      <c r="J46" s="344">
        <v>43949</v>
      </c>
      <c r="K46" s="360" t="s">
        <v>965</v>
      </c>
      <c r="L46" s="361">
        <v>44405</v>
      </c>
      <c r="M46" s="339" t="s">
        <v>947</v>
      </c>
      <c r="N46" s="350" t="s">
        <v>967</v>
      </c>
      <c r="O46" s="363">
        <v>0</v>
      </c>
      <c r="P46" s="351" t="s">
        <v>73</v>
      </c>
      <c r="Q46" s="350" t="s">
        <v>967</v>
      </c>
      <c r="R46" s="1128"/>
    </row>
    <row r="47" spans="1:18" ht="45" x14ac:dyDescent="0.25">
      <c r="A47" s="1128"/>
      <c r="B47" s="1167"/>
      <c r="C47" s="1128"/>
      <c r="D47" s="1151"/>
      <c r="E47" s="1150" t="s">
        <v>985</v>
      </c>
      <c r="F47" s="1150" t="s">
        <v>986</v>
      </c>
      <c r="G47" s="364" t="s">
        <v>987</v>
      </c>
      <c r="H47" s="365" t="s">
        <v>133</v>
      </c>
      <c r="I47" s="366" t="s">
        <v>979</v>
      </c>
      <c r="J47" s="367">
        <v>43949</v>
      </c>
      <c r="K47" s="368">
        <v>43980</v>
      </c>
      <c r="L47" s="361">
        <v>44405</v>
      </c>
      <c r="M47" s="339" t="s">
        <v>947</v>
      </c>
      <c r="N47" s="350" t="s">
        <v>967</v>
      </c>
      <c r="O47" s="363">
        <v>0</v>
      </c>
      <c r="P47" s="1153" t="s">
        <v>73</v>
      </c>
      <c r="Q47" s="350" t="s">
        <v>967</v>
      </c>
      <c r="R47" s="1128"/>
    </row>
    <row r="48" spans="1:18" ht="30" x14ac:dyDescent="0.25">
      <c r="A48" s="1128"/>
      <c r="B48" s="1167"/>
      <c r="C48" s="1128"/>
      <c r="D48" s="1151"/>
      <c r="E48" s="1151"/>
      <c r="F48" s="1152"/>
      <c r="G48" s="341" t="s">
        <v>988</v>
      </c>
      <c r="H48" s="342" t="s">
        <v>133</v>
      </c>
      <c r="I48" s="359" t="s">
        <v>989</v>
      </c>
      <c r="J48" s="369" t="s">
        <v>990</v>
      </c>
      <c r="K48" s="360" t="s">
        <v>946</v>
      </c>
      <c r="L48" s="361">
        <v>44405</v>
      </c>
      <c r="M48" s="339" t="s">
        <v>947</v>
      </c>
      <c r="N48" s="350" t="s">
        <v>967</v>
      </c>
      <c r="O48" s="363">
        <v>0</v>
      </c>
      <c r="P48" s="1154"/>
      <c r="Q48" s="350" t="s">
        <v>967</v>
      </c>
      <c r="R48" s="1128"/>
    </row>
    <row r="49" spans="1:18" ht="45.6" thickBot="1" x14ac:dyDescent="0.3">
      <c r="A49" s="1138"/>
      <c r="B49" s="1166"/>
      <c r="C49" s="1138"/>
      <c r="D49" s="1152"/>
      <c r="E49" s="1152"/>
      <c r="F49" s="370" t="s">
        <v>991</v>
      </c>
      <c r="G49" s="341" t="s">
        <v>992</v>
      </c>
      <c r="H49" s="342" t="s">
        <v>126</v>
      </c>
      <c r="I49" s="359" t="s">
        <v>993</v>
      </c>
      <c r="J49" s="369">
        <v>43949</v>
      </c>
      <c r="K49" s="360">
        <v>43966</v>
      </c>
      <c r="L49" s="361">
        <v>44405</v>
      </c>
      <c r="M49" s="339" t="s">
        <v>947</v>
      </c>
      <c r="N49" s="350" t="s">
        <v>967</v>
      </c>
      <c r="O49" s="363">
        <v>0</v>
      </c>
      <c r="P49" s="351" t="s">
        <v>73</v>
      </c>
      <c r="Q49" s="350" t="s">
        <v>967</v>
      </c>
      <c r="R49" s="1138"/>
    </row>
    <row r="50" spans="1:18" ht="15.6" thickBot="1" x14ac:dyDescent="0.3">
      <c r="A50" s="1129"/>
      <c r="B50" s="1130"/>
      <c r="C50" s="1130"/>
      <c r="D50" s="1130"/>
      <c r="E50" s="1130"/>
      <c r="F50" s="1130"/>
      <c r="G50" s="1130"/>
      <c r="H50" s="1130"/>
      <c r="I50" s="1130"/>
      <c r="J50" s="1130"/>
      <c r="K50" s="1130"/>
      <c r="L50" s="1130"/>
      <c r="M50" s="1130"/>
      <c r="N50" s="1130"/>
      <c r="O50" s="1130"/>
      <c r="P50" s="1130"/>
      <c r="Q50" s="1130"/>
      <c r="R50" s="1131"/>
    </row>
    <row r="51" spans="1:18" ht="315" x14ac:dyDescent="0.25">
      <c r="A51" s="1149" t="s">
        <v>39</v>
      </c>
      <c r="B51" s="1165" t="s">
        <v>840</v>
      </c>
      <c r="C51" s="1149">
        <v>4</v>
      </c>
      <c r="D51" s="1165" t="s">
        <v>994</v>
      </c>
      <c r="E51" s="1150" t="s">
        <v>995</v>
      </c>
      <c r="F51" s="341" t="s">
        <v>996</v>
      </c>
      <c r="G51" s="341" t="s">
        <v>997</v>
      </c>
      <c r="H51" s="342" t="s">
        <v>126</v>
      </c>
      <c r="I51" s="359" t="s">
        <v>957</v>
      </c>
      <c r="J51" s="344" t="s">
        <v>998</v>
      </c>
      <c r="K51" s="360" t="s">
        <v>999</v>
      </c>
      <c r="L51" s="361">
        <v>44405</v>
      </c>
      <c r="M51" s="339" t="s">
        <v>947</v>
      </c>
      <c r="N51" s="362" t="s">
        <v>1000</v>
      </c>
      <c r="O51" s="363">
        <v>1</v>
      </c>
      <c r="P51" s="351" t="s">
        <v>72</v>
      </c>
      <c r="Q51" s="350" t="s">
        <v>1001</v>
      </c>
      <c r="R51" s="1149" t="s">
        <v>11</v>
      </c>
    </row>
    <row r="52" spans="1:18" ht="213" customHeight="1" x14ac:dyDescent="0.25">
      <c r="A52" s="1128"/>
      <c r="B52" s="1167"/>
      <c r="C52" s="1128"/>
      <c r="D52" s="1167"/>
      <c r="E52" s="1152"/>
      <c r="F52" s="341" t="s">
        <v>1002</v>
      </c>
      <c r="G52" s="341" t="s">
        <v>1003</v>
      </c>
      <c r="H52" s="342" t="s">
        <v>133</v>
      </c>
      <c r="I52" s="359" t="s">
        <v>957</v>
      </c>
      <c r="J52" s="369">
        <v>43966</v>
      </c>
      <c r="K52" s="360" t="s">
        <v>1004</v>
      </c>
      <c r="L52" s="361">
        <v>44405</v>
      </c>
      <c r="M52" s="339" t="s">
        <v>947</v>
      </c>
      <c r="N52" s="362" t="s">
        <v>1005</v>
      </c>
      <c r="O52" s="363">
        <v>1</v>
      </c>
      <c r="P52" s="351" t="s">
        <v>72</v>
      </c>
      <c r="Q52" s="350" t="s">
        <v>1006</v>
      </c>
      <c r="R52" s="1128"/>
    </row>
    <row r="53" spans="1:18" ht="169.5" customHeight="1" x14ac:dyDescent="0.25">
      <c r="A53" s="1128"/>
      <c r="B53" s="1167"/>
      <c r="C53" s="1128"/>
      <c r="D53" s="1167"/>
      <c r="E53" s="1147" t="s">
        <v>1007</v>
      </c>
      <c r="F53" s="1150" t="s">
        <v>1008</v>
      </c>
      <c r="G53" s="341" t="s">
        <v>1009</v>
      </c>
      <c r="H53" s="342" t="s">
        <v>126</v>
      </c>
      <c r="I53" s="359" t="s">
        <v>957</v>
      </c>
      <c r="J53" s="344">
        <v>43943</v>
      </c>
      <c r="K53" s="360" t="s">
        <v>1010</v>
      </c>
      <c r="L53" s="361">
        <v>44405</v>
      </c>
      <c r="M53" s="350" t="s">
        <v>947</v>
      </c>
      <c r="N53" s="362" t="s">
        <v>1011</v>
      </c>
      <c r="O53" s="363">
        <v>1</v>
      </c>
      <c r="P53" s="351" t="s">
        <v>72</v>
      </c>
      <c r="Q53" s="350" t="s">
        <v>1012</v>
      </c>
      <c r="R53" s="1128"/>
    </row>
    <row r="54" spans="1:18" ht="82.5" customHeight="1" thickBot="1" x14ac:dyDescent="0.3">
      <c r="A54" s="1138"/>
      <c r="B54" s="1166"/>
      <c r="C54" s="1128"/>
      <c r="D54" s="1167"/>
      <c r="E54" s="1133"/>
      <c r="F54" s="1152"/>
      <c r="G54" s="341" t="s">
        <v>1013</v>
      </c>
      <c r="H54" s="342" t="s">
        <v>126</v>
      </c>
      <c r="I54" s="359" t="s">
        <v>957</v>
      </c>
      <c r="J54" s="344">
        <v>43943</v>
      </c>
      <c r="K54" s="360" t="s">
        <v>999</v>
      </c>
      <c r="L54" s="361">
        <v>44405</v>
      </c>
      <c r="M54" s="350" t="s">
        <v>947</v>
      </c>
      <c r="N54" s="362" t="s">
        <v>1014</v>
      </c>
      <c r="O54" s="363">
        <v>0</v>
      </c>
      <c r="P54" s="351" t="s">
        <v>73</v>
      </c>
      <c r="Q54" s="350" t="s">
        <v>967</v>
      </c>
      <c r="R54" s="1138"/>
    </row>
    <row r="55" spans="1:18" ht="15.6" thickBot="1" x14ac:dyDescent="0.3">
      <c r="A55" s="1161" t="s">
        <v>1015</v>
      </c>
      <c r="B55" s="1162"/>
      <c r="C55" s="1162"/>
      <c r="D55" s="1162"/>
      <c r="E55" s="1162"/>
      <c r="F55" s="1162"/>
      <c r="G55" s="1162"/>
      <c r="H55" s="1162"/>
      <c r="I55" s="1162"/>
      <c r="J55" s="1162"/>
      <c r="K55" s="1162"/>
      <c r="L55" s="1162"/>
      <c r="M55" s="1162"/>
      <c r="N55" s="1162"/>
      <c r="O55" s="1162"/>
      <c r="P55" s="1162"/>
      <c r="Q55" s="1162"/>
      <c r="R55" s="1163"/>
    </row>
    <row r="56" spans="1:18" s="358" customFormat="1" ht="41.25" customHeight="1" thickBot="1" x14ac:dyDescent="0.35">
      <c r="A56" s="928" t="s">
        <v>1016</v>
      </c>
      <c r="B56" s="929"/>
      <c r="C56" s="929"/>
      <c r="D56" s="929"/>
      <c r="E56" s="929"/>
      <c r="F56" s="929"/>
      <c r="G56" s="929"/>
      <c r="H56" s="929"/>
      <c r="I56" s="929"/>
      <c r="J56" s="929"/>
      <c r="K56" s="929"/>
      <c r="L56" s="929"/>
      <c r="M56" s="929"/>
      <c r="N56" s="929"/>
      <c r="O56" s="929"/>
      <c r="P56" s="929"/>
      <c r="Q56" s="929"/>
      <c r="R56" s="930"/>
    </row>
    <row r="57" spans="1:18" ht="59.25" customHeight="1" x14ac:dyDescent="0.25">
      <c r="A57" s="990" t="s">
        <v>83</v>
      </c>
      <c r="B57" s="990" t="s">
        <v>84</v>
      </c>
      <c r="C57" s="990" t="s">
        <v>85</v>
      </c>
      <c r="D57" s="990" t="s">
        <v>86</v>
      </c>
      <c r="E57" s="990" t="s">
        <v>87</v>
      </c>
      <c r="F57" s="990" t="s">
        <v>88</v>
      </c>
      <c r="G57" s="990" t="s">
        <v>89</v>
      </c>
      <c r="H57" s="990" t="s">
        <v>90</v>
      </c>
      <c r="I57" s="990" t="s">
        <v>91</v>
      </c>
      <c r="J57" s="990" t="s">
        <v>92</v>
      </c>
      <c r="K57" s="990" t="s">
        <v>93</v>
      </c>
      <c r="L57" s="992" t="s">
        <v>94</v>
      </c>
      <c r="M57" s="992"/>
      <c r="N57" s="992"/>
      <c r="O57" s="992"/>
      <c r="P57" s="992"/>
      <c r="Q57" s="992"/>
      <c r="R57" s="992"/>
    </row>
    <row r="58" spans="1:18" ht="93.9" customHeight="1" x14ac:dyDescent="0.25">
      <c r="A58" s="990"/>
      <c r="B58" s="990"/>
      <c r="C58" s="990"/>
      <c r="D58" s="990"/>
      <c r="E58" s="990"/>
      <c r="F58" s="990"/>
      <c r="G58" s="990"/>
      <c r="H58" s="990"/>
      <c r="I58" s="990"/>
      <c r="J58" s="990"/>
      <c r="K58" s="990"/>
      <c r="L58" s="146" t="s">
        <v>95</v>
      </c>
      <c r="M58" s="146" t="s">
        <v>96</v>
      </c>
      <c r="N58" s="146" t="s">
        <v>97</v>
      </c>
      <c r="O58" s="146" t="s">
        <v>137</v>
      </c>
      <c r="P58" s="146" t="s">
        <v>99</v>
      </c>
      <c r="Q58" s="146" t="s">
        <v>100</v>
      </c>
      <c r="R58" s="147" t="s">
        <v>101</v>
      </c>
    </row>
    <row r="59" spans="1:18" ht="96" customHeight="1" x14ac:dyDescent="0.25">
      <c r="A59" s="1141" t="s">
        <v>40</v>
      </c>
      <c r="B59" s="1147" t="s">
        <v>840</v>
      </c>
      <c r="C59" s="1157">
        <v>1</v>
      </c>
      <c r="D59" s="1180" t="s">
        <v>940</v>
      </c>
      <c r="E59" s="1181" t="s">
        <v>1017</v>
      </c>
      <c r="F59" s="1181" t="s">
        <v>1018</v>
      </c>
      <c r="G59" s="371" t="s">
        <v>1019</v>
      </c>
      <c r="H59" s="342" t="s">
        <v>126</v>
      </c>
      <c r="I59" s="372" t="s">
        <v>1020</v>
      </c>
      <c r="J59" s="373">
        <v>44713</v>
      </c>
      <c r="K59" s="373">
        <v>44926</v>
      </c>
      <c r="L59" s="374" t="s">
        <v>1021</v>
      </c>
      <c r="M59" s="375" t="s">
        <v>140</v>
      </c>
      <c r="N59" s="376" t="s">
        <v>1022</v>
      </c>
      <c r="O59" s="377">
        <v>0</v>
      </c>
      <c r="P59" s="1153" t="s">
        <v>73</v>
      </c>
      <c r="Q59" s="1183" t="s">
        <v>1022</v>
      </c>
      <c r="R59" s="1149" t="s">
        <v>11</v>
      </c>
    </row>
    <row r="60" spans="1:18" ht="87" customHeight="1" x14ac:dyDescent="0.25">
      <c r="A60" s="1136"/>
      <c r="B60" s="1132"/>
      <c r="C60" s="1157"/>
      <c r="D60" s="1180"/>
      <c r="E60" s="1181"/>
      <c r="F60" s="1181"/>
      <c r="G60" s="378" t="s">
        <v>1023</v>
      </c>
      <c r="H60" s="342" t="s">
        <v>126</v>
      </c>
      <c r="I60" s="372" t="s">
        <v>1024</v>
      </c>
      <c r="J60" s="373">
        <v>44713</v>
      </c>
      <c r="K60" s="373">
        <v>44926</v>
      </c>
      <c r="L60" s="374" t="s">
        <v>1021</v>
      </c>
      <c r="M60" s="375" t="s">
        <v>140</v>
      </c>
      <c r="N60" s="376" t="s">
        <v>1022</v>
      </c>
      <c r="O60" s="377">
        <v>0</v>
      </c>
      <c r="P60" s="1182"/>
      <c r="Q60" s="1184"/>
      <c r="R60" s="1128"/>
    </row>
    <row r="61" spans="1:18" ht="87" customHeight="1" x14ac:dyDescent="0.25">
      <c r="A61" s="1136"/>
      <c r="B61" s="1132"/>
      <c r="C61" s="1157"/>
      <c r="D61" s="1180"/>
      <c r="E61" s="1181"/>
      <c r="F61" s="1181"/>
      <c r="G61" s="378" t="s">
        <v>1025</v>
      </c>
      <c r="H61" s="342" t="s">
        <v>126</v>
      </c>
      <c r="I61" s="372" t="s">
        <v>1026</v>
      </c>
      <c r="J61" s="373">
        <v>44713</v>
      </c>
      <c r="K61" s="373">
        <v>44926</v>
      </c>
      <c r="L61" s="374" t="s">
        <v>1021</v>
      </c>
      <c r="M61" s="375" t="s">
        <v>140</v>
      </c>
      <c r="N61" s="376" t="s">
        <v>1022</v>
      </c>
      <c r="O61" s="377">
        <v>0</v>
      </c>
      <c r="P61" s="1182"/>
      <c r="Q61" s="1184"/>
      <c r="R61" s="1128"/>
    </row>
    <row r="62" spans="1:18" ht="87" customHeight="1" x14ac:dyDescent="0.25">
      <c r="A62" s="1136"/>
      <c r="B62" s="1132"/>
      <c r="C62" s="1157"/>
      <c r="D62" s="1180"/>
      <c r="E62" s="1181"/>
      <c r="F62" s="1181"/>
      <c r="G62" s="378" t="s">
        <v>1027</v>
      </c>
      <c r="H62" s="342" t="s">
        <v>126</v>
      </c>
      <c r="I62" s="372" t="s">
        <v>1024</v>
      </c>
      <c r="J62" s="373">
        <v>44713</v>
      </c>
      <c r="K62" s="373">
        <v>44926</v>
      </c>
      <c r="L62" s="374" t="s">
        <v>1021</v>
      </c>
      <c r="M62" s="375" t="s">
        <v>140</v>
      </c>
      <c r="N62" s="376" t="s">
        <v>1022</v>
      </c>
      <c r="O62" s="377">
        <v>0</v>
      </c>
      <c r="P62" s="1154"/>
      <c r="Q62" s="1185"/>
      <c r="R62" s="1128"/>
    </row>
    <row r="63" spans="1:18" ht="191.25" customHeight="1" x14ac:dyDescent="0.25">
      <c r="A63" s="1136"/>
      <c r="B63" s="1132"/>
      <c r="C63" s="1157"/>
      <c r="D63" s="1180"/>
      <c r="E63" s="1181"/>
      <c r="F63" s="372" t="s">
        <v>1028</v>
      </c>
      <c r="G63" s="378" t="s">
        <v>1029</v>
      </c>
      <c r="H63" s="342" t="s">
        <v>126</v>
      </c>
      <c r="I63" s="378" t="s">
        <v>1030</v>
      </c>
      <c r="J63" s="373">
        <v>44713</v>
      </c>
      <c r="K63" s="373">
        <v>44926</v>
      </c>
      <c r="L63" s="374" t="s">
        <v>1021</v>
      </c>
      <c r="M63" s="375" t="s">
        <v>140</v>
      </c>
      <c r="N63" s="376" t="s">
        <v>1022</v>
      </c>
      <c r="O63" s="377">
        <v>0</v>
      </c>
      <c r="P63" s="351" t="s">
        <v>73</v>
      </c>
      <c r="Q63" s="376" t="s">
        <v>1022</v>
      </c>
      <c r="R63" s="1128"/>
    </row>
    <row r="64" spans="1:18" ht="135.75" customHeight="1" x14ac:dyDescent="0.25">
      <c r="A64" s="1136"/>
      <c r="B64" s="1132"/>
      <c r="C64" s="1157"/>
      <c r="D64" s="1180"/>
      <c r="E64" s="1181" t="s">
        <v>1017</v>
      </c>
      <c r="F64" s="1181" t="s">
        <v>1031</v>
      </c>
      <c r="G64" s="343" t="s">
        <v>1032</v>
      </c>
      <c r="H64" s="342" t="s">
        <v>126</v>
      </c>
      <c r="I64" s="372" t="s">
        <v>1020</v>
      </c>
      <c r="J64" s="373">
        <v>44713</v>
      </c>
      <c r="K64" s="373">
        <v>44926</v>
      </c>
      <c r="L64" s="374" t="s">
        <v>1021</v>
      </c>
      <c r="M64" s="375" t="s">
        <v>140</v>
      </c>
      <c r="N64" s="376" t="s">
        <v>1022</v>
      </c>
      <c r="O64" s="377">
        <v>0</v>
      </c>
      <c r="P64" s="1153" t="s">
        <v>73</v>
      </c>
      <c r="Q64" s="1183" t="s">
        <v>1022</v>
      </c>
      <c r="R64" s="1128"/>
    </row>
    <row r="65" spans="1:18" ht="117.75" customHeight="1" x14ac:dyDescent="0.25">
      <c r="A65" s="1136"/>
      <c r="B65" s="1132"/>
      <c r="C65" s="1157"/>
      <c r="D65" s="1180"/>
      <c r="E65" s="1181"/>
      <c r="F65" s="1181"/>
      <c r="G65" s="343" t="s">
        <v>1033</v>
      </c>
      <c r="H65" s="342" t="s">
        <v>126</v>
      </c>
      <c r="I65" s="372" t="s">
        <v>1026</v>
      </c>
      <c r="J65" s="373">
        <v>44713</v>
      </c>
      <c r="K65" s="373">
        <v>44926</v>
      </c>
      <c r="L65" s="374" t="s">
        <v>1021</v>
      </c>
      <c r="M65" s="375" t="s">
        <v>140</v>
      </c>
      <c r="N65" s="376" t="s">
        <v>1022</v>
      </c>
      <c r="O65" s="377">
        <v>0</v>
      </c>
      <c r="P65" s="1182"/>
      <c r="Q65" s="1184"/>
      <c r="R65" s="1128"/>
    </row>
    <row r="66" spans="1:18" ht="111.75" customHeight="1" x14ac:dyDescent="0.25">
      <c r="A66" s="1136"/>
      <c r="B66" s="1132"/>
      <c r="C66" s="1157"/>
      <c r="D66" s="1180"/>
      <c r="E66" s="1181"/>
      <c r="F66" s="1181"/>
      <c r="G66" s="343" t="s">
        <v>1034</v>
      </c>
      <c r="H66" s="342" t="s">
        <v>126</v>
      </c>
      <c r="I66" s="372" t="s">
        <v>1035</v>
      </c>
      <c r="J66" s="373">
        <v>44713</v>
      </c>
      <c r="K66" s="373">
        <v>44926</v>
      </c>
      <c r="L66" s="374" t="s">
        <v>1021</v>
      </c>
      <c r="M66" s="375" t="s">
        <v>140</v>
      </c>
      <c r="N66" s="376" t="s">
        <v>1022</v>
      </c>
      <c r="O66" s="377">
        <v>0</v>
      </c>
      <c r="P66" s="1154"/>
      <c r="Q66" s="1185"/>
      <c r="R66" s="1128"/>
    </row>
    <row r="67" spans="1:18" ht="135" customHeight="1" x14ac:dyDescent="0.25">
      <c r="A67" s="1136"/>
      <c r="B67" s="1132"/>
      <c r="C67" s="1157"/>
      <c r="D67" s="1180"/>
      <c r="E67" s="372" t="s">
        <v>1036</v>
      </c>
      <c r="F67" s="372" t="s">
        <v>1037</v>
      </c>
      <c r="G67" s="378" t="s">
        <v>1038</v>
      </c>
      <c r="H67" s="342" t="s">
        <v>126</v>
      </c>
      <c r="I67" s="372" t="s">
        <v>1020</v>
      </c>
      <c r="J67" s="373">
        <v>44713</v>
      </c>
      <c r="K67" s="373">
        <v>44926</v>
      </c>
      <c r="L67" s="374" t="s">
        <v>1021</v>
      </c>
      <c r="M67" s="375" t="s">
        <v>140</v>
      </c>
      <c r="N67" s="376" t="s">
        <v>1022</v>
      </c>
      <c r="O67" s="377">
        <v>0</v>
      </c>
      <c r="P67" s="351" t="s">
        <v>73</v>
      </c>
      <c r="Q67" s="376" t="s">
        <v>1022</v>
      </c>
      <c r="R67" s="1128"/>
    </row>
    <row r="68" spans="1:18" ht="106.5" customHeight="1" thickBot="1" x14ac:dyDescent="0.3">
      <c r="A68" s="1137"/>
      <c r="B68" s="1133"/>
      <c r="C68" s="1157"/>
      <c r="D68" s="1180"/>
      <c r="E68" s="372" t="s">
        <v>1039</v>
      </c>
      <c r="F68" s="372" t="s">
        <v>1040</v>
      </c>
      <c r="G68" s="378" t="s">
        <v>1041</v>
      </c>
      <c r="H68" s="342" t="s">
        <v>126</v>
      </c>
      <c r="I68" s="372" t="s">
        <v>1020</v>
      </c>
      <c r="J68" s="373">
        <v>44713</v>
      </c>
      <c r="K68" s="373">
        <v>44926</v>
      </c>
      <c r="L68" s="374" t="s">
        <v>1021</v>
      </c>
      <c r="M68" s="375" t="s">
        <v>140</v>
      </c>
      <c r="N68" s="376" t="s">
        <v>1022</v>
      </c>
      <c r="O68" s="377">
        <v>0</v>
      </c>
      <c r="P68" s="351" t="s">
        <v>73</v>
      </c>
      <c r="Q68" s="376" t="s">
        <v>1022</v>
      </c>
      <c r="R68" s="1138"/>
    </row>
    <row r="69" spans="1:18" ht="15.6" thickBot="1" x14ac:dyDescent="0.3">
      <c r="A69" s="1129"/>
      <c r="B69" s="1130"/>
      <c r="C69" s="1130"/>
      <c r="D69" s="1130"/>
      <c r="E69" s="1130"/>
      <c r="F69" s="1130"/>
      <c r="G69" s="1130"/>
      <c r="H69" s="1130"/>
      <c r="I69" s="1130"/>
      <c r="J69" s="1130"/>
      <c r="K69" s="1130"/>
      <c r="L69" s="1130"/>
      <c r="M69" s="1130"/>
      <c r="N69" s="1130"/>
      <c r="O69" s="1130"/>
      <c r="P69" s="1130"/>
      <c r="Q69" s="1130"/>
      <c r="R69" s="1131"/>
    </row>
    <row r="70" spans="1:18" ht="92.25" customHeight="1" x14ac:dyDescent="0.25">
      <c r="A70" s="1141" t="s">
        <v>40</v>
      </c>
      <c r="B70" s="1147" t="s">
        <v>840</v>
      </c>
      <c r="C70" s="1157">
        <v>2</v>
      </c>
      <c r="D70" s="1180" t="s">
        <v>1042</v>
      </c>
      <c r="E70" s="1181" t="s">
        <v>1043</v>
      </c>
      <c r="F70" s="1181" t="s">
        <v>1044</v>
      </c>
      <c r="G70" s="378" t="s">
        <v>1045</v>
      </c>
      <c r="H70" s="342" t="s">
        <v>126</v>
      </c>
      <c r="I70" s="372" t="s">
        <v>1035</v>
      </c>
      <c r="J70" s="373">
        <v>44713</v>
      </c>
      <c r="K70" s="373">
        <v>44926</v>
      </c>
      <c r="L70" s="374" t="s">
        <v>1021</v>
      </c>
      <c r="M70" s="375" t="s">
        <v>140</v>
      </c>
      <c r="N70" s="376" t="s">
        <v>1022</v>
      </c>
      <c r="O70" s="377">
        <v>0</v>
      </c>
      <c r="P70" s="1187" t="s">
        <v>73</v>
      </c>
      <c r="Q70" s="1188" t="s">
        <v>1022</v>
      </c>
      <c r="R70" s="1149" t="s">
        <v>11</v>
      </c>
    </row>
    <row r="71" spans="1:18" ht="92.25" customHeight="1" x14ac:dyDescent="0.25">
      <c r="A71" s="1136"/>
      <c r="B71" s="1132"/>
      <c r="C71" s="1157"/>
      <c r="D71" s="1180"/>
      <c r="E71" s="1181"/>
      <c r="F71" s="1186"/>
      <c r="G71" s="378" t="s">
        <v>1023</v>
      </c>
      <c r="H71" s="342" t="s">
        <v>126</v>
      </c>
      <c r="I71" s="372" t="s">
        <v>1046</v>
      </c>
      <c r="J71" s="373">
        <v>44713</v>
      </c>
      <c r="K71" s="373">
        <v>44926</v>
      </c>
      <c r="L71" s="374" t="s">
        <v>1021</v>
      </c>
      <c r="M71" s="375" t="s">
        <v>140</v>
      </c>
      <c r="N71" s="376" t="s">
        <v>1022</v>
      </c>
      <c r="O71" s="377">
        <v>0</v>
      </c>
      <c r="P71" s="1182"/>
      <c r="Q71" s="1184"/>
      <c r="R71" s="1128"/>
    </row>
    <row r="72" spans="1:18" ht="92.25" customHeight="1" x14ac:dyDescent="0.25">
      <c r="A72" s="1136"/>
      <c r="B72" s="1132"/>
      <c r="C72" s="1157"/>
      <c r="D72" s="1180"/>
      <c r="E72" s="1181"/>
      <c r="F72" s="1186"/>
      <c r="G72" s="378" t="s">
        <v>1025</v>
      </c>
      <c r="H72" s="342" t="s">
        <v>126</v>
      </c>
      <c r="I72" s="378" t="s">
        <v>1026</v>
      </c>
      <c r="J72" s="373">
        <v>44713</v>
      </c>
      <c r="K72" s="373">
        <v>44926</v>
      </c>
      <c r="L72" s="374" t="s">
        <v>1021</v>
      </c>
      <c r="M72" s="375" t="s">
        <v>140</v>
      </c>
      <c r="N72" s="376" t="s">
        <v>1022</v>
      </c>
      <c r="O72" s="377">
        <v>0</v>
      </c>
      <c r="P72" s="1182"/>
      <c r="Q72" s="1184"/>
      <c r="R72" s="1128"/>
    </row>
    <row r="73" spans="1:18" ht="92.25" customHeight="1" x14ac:dyDescent="0.25">
      <c r="A73" s="1136"/>
      <c r="B73" s="1132"/>
      <c r="C73" s="1157"/>
      <c r="D73" s="1180"/>
      <c r="E73" s="1181"/>
      <c r="F73" s="1186"/>
      <c r="G73" s="378" t="s">
        <v>1047</v>
      </c>
      <c r="H73" s="342" t="s">
        <v>126</v>
      </c>
      <c r="I73" s="378" t="s">
        <v>1048</v>
      </c>
      <c r="J73" s="373">
        <v>44713</v>
      </c>
      <c r="K73" s="373">
        <v>44926</v>
      </c>
      <c r="L73" s="374" t="s">
        <v>1021</v>
      </c>
      <c r="M73" s="375" t="s">
        <v>140</v>
      </c>
      <c r="N73" s="376" t="s">
        <v>1022</v>
      </c>
      <c r="O73" s="377">
        <v>0</v>
      </c>
      <c r="P73" s="1154"/>
      <c r="Q73" s="1185"/>
      <c r="R73" s="1128"/>
    </row>
    <row r="74" spans="1:18" ht="126" customHeight="1" thickBot="1" x14ac:dyDescent="0.3">
      <c r="A74" s="1137"/>
      <c r="B74" s="1133"/>
      <c r="C74" s="1157"/>
      <c r="D74" s="1180"/>
      <c r="E74" s="1181"/>
      <c r="F74" s="378" t="s">
        <v>1049</v>
      </c>
      <c r="G74" s="378" t="s">
        <v>1050</v>
      </c>
      <c r="H74" s="342" t="s">
        <v>126</v>
      </c>
      <c r="I74" s="378" t="s">
        <v>1048</v>
      </c>
      <c r="J74" s="373">
        <v>44713</v>
      </c>
      <c r="K74" s="373">
        <v>44926</v>
      </c>
      <c r="L74" s="374" t="s">
        <v>1021</v>
      </c>
      <c r="M74" s="375" t="s">
        <v>140</v>
      </c>
      <c r="N74" s="376" t="s">
        <v>1022</v>
      </c>
      <c r="O74" s="377">
        <v>0</v>
      </c>
      <c r="P74" s="351" t="s">
        <v>73</v>
      </c>
      <c r="Q74" s="376" t="s">
        <v>1022</v>
      </c>
      <c r="R74" s="1138"/>
    </row>
    <row r="75" spans="1:18" ht="15.6" thickBot="1" x14ac:dyDescent="0.3">
      <c r="A75" s="1129" t="s">
        <v>1051</v>
      </c>
      <c r="B75" s="1130"/>
      <c r="C75" s="1130"/>
      <c r="D75" s="1130"/>
      <c r="E75" s="1130"/>
      <c r="F75" s="1130"/>
      <c r="G75" s="1130"/>
      <c r="H75" s="1130"/>
      <c r="I75" s="1130"/>
      <c r="J75" s="1130"/>
      <c r="K75" s="1130"/>
      <c r="L75" s="1130"/>
      <c r="M75" s="1130"/>
      <c r="N75" s="1130"/>
      <c r="O75" s="1130"/>
      <c r="P75" s="1130"/>
      <c r="Q75" s="1130"/>
      <c r="R75" s="1131"/>
    </row>
    <row r="76" spans="1:18" ht="93" customHeight="1" thickBot="1" x14ac:dyDescent="0.3">
      <c r="A76" s="365" t="s">
        <v>40</v>
      </c>
      <c r="B76" s="379" t="s">
        <v>840</v>
      </c>
      <c r="C76" s="342">
        <v>3</v>
      </c>
      <c r="D76" s="343" t="s">
        <v>1052</v>
      </c>
      <c r="E76" s="378" t="s">
        <v>1053</v>
      </c>
      <c r="F76" s="378" t="s">
        <v>1054</v>
      </c>
      <c r="G76" s="378" t="s">
        <v>1055</v>
      </c>
      <c r="H76" s="342" t="s">
        <v>126</v>
      </c>
      <c r="I76" s="372" t="s">
        <v>1046</v>
      </c>
      <c r="J76" s="373">
        <v>44678</v>
      </c>
      <c r="K76" s="373">
        <v>44926</v>
      </c>
      <c r="L76" s="374" t="s">
        <v>1021</v>
      </c>
      <c r="M76" s="375" t="s">
        <v>140</v>
      </c>
      <c r="N76" s="376" t="s">
        <v>1022</v>
      </c>
      <c r="O76" s="377">
        <v>0</v>
      </c>
      <c r="P76" s="351" t="s">
        <v>73</v>
      </c>
      <c r="Q76" s="376" t="s">
        <v>1022</v>
      </c>
      <c r="R76" s="380" t="s">
        <v>11</v>
      </c>
    </row>
    <row r="77" spans="1:18" ht="15.6" thickBot="1" x14ac:dyDescent="0.3">
      <c r="A77" s="1129"/>
      <c r="B77" s="1130"/>
      <c r="C77" s="1130"/>
      <c r="D77" s="1130"/>
      <c r="E77" s="1130"/>
      <c r="F77" s="1130"/>
      <c r="G77" s="1130"/>
      <c r="H77" s="1130"/>
      <c r="I77" s="1130"/>
      <c r="J77" s="1130"/>
      <c r="K77" s="1130"/>
      <c r="L77" s="1130"/>
      <c r="M77" s="1130"/>
      <c r="N77" s="1130"/>
      <c r="O77" s="1130"/>
      <c r="P77" s="1130"/>
      <c r="Q77" s="1130"/>
      <c r="R77" s="1131"/>
    </row>
    <row r="78" spans="1:18" ht="67.5" customHeight="1" x14ac:dyDescent="0.25">
      <c r="A78" s="1141" t="s">
        <v>40</v>
      </c>
      <c r="B78" s="1147" t="s">
        <v>840</v>
      </c>
      <c r="C78" s="1157">
        <v>4</v>
      </c>
      <c r="D78" s="1180" t="s">
        <v>1056</v>
      </c>
      <c r="E78" s="1181" t="s">
        <v>1057</v>
      </c>
      <c r="F78" s="378" t="s">
        <v>1058</v>
      </c>
      <c r="G78" s="378" t="s">
        <v>1059</v>
      </c>
      <c r="H78" s="342" t="s">
        <v>126</v>
      </c>
      <c r="I78" s="378" t="s">
        <v>1026</v>
      </c>
      <c r="J78" s="373">
        <v>44682</v>
      </c>
      <c r="K78" s="373">
        <v>44926</v>
      </c>
      <c r="L78" s="374" t="s">
        <v>1021</v>
      </c>
      <c r="M78" s="375" t="s">
        <v>140</v>
      </c>
      <c r="N78" s="376" t="s">
        <v>1022</v>
      </c>
      <c r="O78" s="377">
        <v>0</v>
      </c>
      <c r="P78" s="351" t="s">
        <v>73</v>
      </c>
      <c r="Q78" s="376" t="s">
        <v>1022</v>
      </c>
      <c r="R78" s="1149" t="s">
        <v>11</v>
      </c>
    </row>
    <row r="79" spans="1:18" ht="87" customHeight="1" x14ac:dyDescent="0.25">
      <c r="A79" s="1136"/>
      <c r="B79" s="1132"/>
      <c r="C79" s="1157"/>
      <c r="D79" s="1180"/>
      <c r="E79" s="1181"/>
      <c r="F79" s="378" t="s">
        <v>1060</v>
      </c>
      <c r="G79" s="378" t="s">
        <v>1061</v>
      </c>
      <c r="H79" s="342" t="s">
        <v>126</v>
      </c>
      <c r="I79" s="378" t="s">
        <v>1026</v>
      </c>
      <c r="J79" s="373">
        <v>44682</v>
      </c>
      <c r="K79" s="373">
        <v>44926</v>
      </c>
      <c r="L79" s="374" t="s">
        <v>1021</v>
      </c>
      <c r="M79" s="375" t="s">
        <v>140</v>
      </c>
      <c r="N79" s="376" t="s">
        <v>1022</v>
      </c>
      <c r="O79" s="377">
        <v>0</v>
      </c>
      <c r="P79" s="351" t="s">
        <v>73</v>
      </c>
      <c r="Q79" s="376" t="s">
        <v>1022</v>
      </c>
      <c r="R79" s="1128"/>
    </row>
    <row r="80" spans="1:18" ht="58.5" customHeight="1" x14ac:dyDescent="0.25">
      <c r="A80" s="1136"/>
      <c r="B80" s="1132"/>
      <c r="C80" s="1157"/>
      <c r="D80" s="1180"/>
      <c r="E80" s="1181"/>
      <c r="F80" s="378" t="s">
        <v>1062</v>
      </c>
      <c r="G80" s="381" t="s">
        <v>1063</v>
      </c>
      <c r="H80" s="342" t="s">
        <v>126</v>
      </c>
      <c r="I80" s="378" t="s">
        <v>1064</v>
      </c>
      <c r="J80" s="373">
        <v>44713</v>
      </c>
      <c r="K80" s="373">
        <v>45078</v>
      </c>
      <c r="L80" s="374" t="s">
        <v>1021</v>
      </c>
      <c r="M80" s="375" t="s">
        <v>140</v>
      </c>
      <c r="N80" s="376" t="s">
        <v>1022</v>
      </c>
      <c r="O80" s="377">
        <v>0</v>
      </c>
      <c r="P80" s="351" t="s">
        <v>73</v>
      </c>
      <c r="Q80" s="376" t="s">
        <v>1022</v>
      </c>
      <c r="R80" s="1128"/>
    </row>
    <row r="81" spans="1:18" ht="67.5" customHeight="1" thickBot="1" x14ac:dyDescent="0.3">
      <c r="A81" s="1137"/>
      <c r="B81" s="1133"/>
      <c r="C81" s="1157"/>
      <c r="D81" s="1180"/>
      <c r="E81" s="1181"/>
      <c r="F81" s="378" t="s">
        <v>1065</v>
      </c>
      <c r="G81" s="378" t="s">
        <v>1066</v>
      </c>
      <c r="H81" s="342" t="s">
        <v>126</v>
      </c>
      <c r="I81" s="378" t="s">
        <v>1067</v>
      </c>
      <c r="J81" s="373">
        <v>44713</v>
      </c>
      <c r="K81" s="373">
        <v>45078</v>
      </c>
      <c r="L81" s="374" t="s">
        <v>1021</v>
      </c>
      <c r="M81" s="375" t="s">
        <v>140</v>
      </c>
      <c r="N81" s="376" t="s">
        <v>1022</v>
      </c>
      <c r="O81" s="377">
        <v>0</v>
      </c>
      <c r="P81" s="351" t="s">
        <v>73</v>
      </c>
      <c r="Q81" s="376" t="s">
        <v>1022</v>
      </c>
      <c r="R81" s="1138"/>
    </row>
    <row r="82" spans="1:18" ht="15.6" thickBot="1" x14ac:dyDescent="0.3">
      <c r="A82" s="1129"/>
      <c r="B82" s="1130"/>
      <c r="C82" s="1130"/>
      <c r="D82" s="1130"/>
      <c r="E82" s="1130"/>
      <c r="F82" s="1130"/>
      <c r="G82" s="1130"/>
      <c r="H82" s="1130"/>
      <c r="I82" s="1130"/>
      <c r="J82" s="1130"/>
      <c r="K82" s="1130"/>
      <c r="L82" s="1130"/>
      <c r="M82" s="1130"/>
      <c r="N82" s="1130"/>
      <c r="O82" s="1130"/>
      <c r="P82" s="1130"/>
      <c r="Q82" s="1130"/>
      <c r="R82" s="1131"/>
    </row>
    <row r="83" spans="1:18" ht="134.25" customHeight="1" x14ac:dyDescent="0.25">
      <c r="A83" s="1141" t="s">
        <v>40</v>
      </c>
      <c r="B83" s="1147" t="s">
        <v>840</v>
      </c>
      <c r="C83" s="1141">
        <v>5</v>
      </c>
      <c r="D83" s="1147" t="s">
        <v>975</v>
      </c>
      <c r="E83" s="1181" t="s">
        <v>1068</v>
      </c>
      <c r="F83" s="1181" t="s">
        <v>1069</v>
      </c>
      <c r="G83" s="378" t="s">
        <v>1070</v>
      </c>
      <c r="H83" s="342" t="s">
        <v>133</v>
      </c>
      <c r="I83" s="378" t="s">
        <v>1026</v>
      </c>
      <c r="J83" s="373">
        <v>44696</v>
      </c>
      <c r="K83" s="373">
        <v>44926</v>
      </c>
      <c r="L83" s="374" t="s">
        <v>1021</v>
      </c>
      <c r="M83" s="375" t="s">
        <v>140</v>
      </c>
      <c r="N83" s="376" t="s">
        <v>1022</v>
      </c>
      <c r="O83" s="377">
        <v>0</v>
      </c>
      <c r="P83" s="1187" t="s">
        <v>73</v>
      </c>
      <c r="Q83" s="1188" t="s">
        <v>1022</v>
      </c>
      <c r="R83" s="1149" t="s">
        <v>11</v>
      </c>
    </row>
    <row r="84" spans="1:18" ht="103.5" customHeight="1" x14ac:dyDescent="0.25">
      <c r="A84" s="1136"/>
      <c r="B84" s="1132"/>
      <c r="C84" s="1136"/>
      <c r="D84" s="1132"/>
      <c r="E84" s="1181"/>
      <c r="F84" s="1181"/>
      <c r="G84" s="378" t="s">
        <v>1071</v>
      </c>
      <c r="H84" s="342" t="s">
        <v>133</v>
      </c>
      <c r="I84" s="378" t="s">
        <v>1072</v>
      </c>
      <c r="J84" s="373">
        <v>44696</v>
      </c>
      <c r="K84" s="373">
        <v>44926</v>
      </c>
      <c r="L84" s="374" t="s">
        <v>1021</v>
      </c>
      <c r="M84" s="375" t="s">
        <v>140</v>
      </c>
      <c r="N84" s="376" t="s">
        <v>1022</v>
      </c>
      <c r="O84" s="377">
        <v>0</v>
      </c>
      <c r="P84" s="1154"/>
      <c r="Q84" s="1185"/>
      <c r="R84" s="1128"/>
    </row>
    <row r="85" spans="1:18" ht="85.5" customHeight="1" x14ac:dyDescent="0.25">
      <c r="A85" s="1136"/>
      <c r="B85" s="1132"/>
      <c r="C85" s="1136"/>
      <c r="D85" s="1132"/>
      <c r="E85" s="1181" t="s">
        <v>1073</v>
      </c>
      <c r="F85" s="378" t="s">
        <v>1074</v>
      </c>
      <c r="G85" s="372" t="s">
        <v>1075</v>
      </c>
      <c r="H85" s="342" t="s">
        <v>126</v>
      </c>
      <c r="I85" s="372" t="s">
        <v>1076</v>
      </c>
      <c r="J85" s="373">
        <v>44696</v>
      </c>
      <c r="K85" s="373">
        <v>44926</v>
      </c>
      <c r="L85" s="374" t="s">
        <v>1021</v>
      </c>
      <c r="M85" s="375" t="s">
        <v>140</v>
      </c>
      <c r="N85" s="376" t="s">
        <v>1022</v>
      </c>
      <c r="O85" s="377">
        <v>0</v>
      </c>
      <c r="P85" s="351" t="s">
        <v>73</v>
      </c>
      <c r="Q85" s="376" t="s">
        <v>1022</v>
      </c>
      <c r="R85" s="1128"/>
    </row>
    <row r="86" spans="1:18" ht="102" customHeight="1" x14ac:dyDescent="0.25">
      <c r="A86" s="1136"/>
      <c r="B86" s="1132"/>
      <c r="C86" s="1136"/>
      <c r="D86" s="1132"/>
      <c r="E86" s="1186"/>
      <c r="F86" s="378" t="s">
        <v>1077</v>
      </c>
      <c r="G86" s="372" t="s">
        <v>1078</v>
      </c>
      <c r="H86" s="342" t="s">
        <v>126</v>
      </c>
      <c r="I86" s="378" t="s">
        <v>1026</v>
      </c>
      <c r="J86" s="373">
        <v>44696</v>
      </c>
      <c r="K86" s="373">
        <v>44926</v>
      </c>
      <c r="L86" s="374" t="s">
        <v>1021</v>
      </c>
      <c r="M86" s="375" t="s">
        <v>140</v>
      </c>
      <c r="N86" s="376" t="s">
        <v>1022</v>
      </c>
      <c r="O86" s="377">
        <v>0</v>
      </c>
      <c r="P86" s="351" t="s">
        <v>73</v>
      </c>
      <c r="Q86" s="376" t="s">
        <v>1022</v>
      </c>
      <c r="R86" s="1128"/>
    </row>
    <row r="87" spans="1:18" ht="85.5" customHeight="1" thickBot="1" x14ac:dyDescent="0.3">
      <c r="A87" s="1137"/>
      <c r="B87" s="1133"/>
      <c r="C87" s="1137"/>
      <c r="D87" s="1133"/>
      <c r="E87" s="1186"/>
      <c r="F87" s="378" t="s">
        <v>1079</v>
      </c>
      <c r="G87" s="372" t="s">
        <v>1080</v>
      </c>
      <c r="H87" s="342" t="s">
        <v>126</v>
      </c>
      <c r="I87" s="378" t="s">
        <v>1026</v>
      </c>
      <c r="J87" s="373">
        <v>44682</v>
      </c>
      <c r="K87" s="373">
        <v>44926</v>
      </c>
      <c r="L87" s="374" t="s">
        <v>1021</v>
      </c>
      <c r="M87" s="375" t="s">
        <v>140</v>
      </c>
      <c r="N87" s="376" t="s">
        <v>1022</v>
      </c>
      <c r="O87" s="377">
        <v>0</v>
      </c>
      <c r="P87" s="351" t="s">
        <v>73</v>
      </c>
      <c r="Q87" s="376" t="s">
        <v>1022</v>
      </c>
      <c r="R87" s="1138"/>
    </row>
    <row r="88" spans="1:18" ht="15.6" thickBot="1" x14ac:dyDescent="0.3">
      <c r="A88" s="1129"/>
      <c r="B88" s="1130"/>
      <c r="C88" s="1130"/>
      <c r="D88" s="1130"/>
      <c r="E88" s="1130"/>
      <c r="F88" s="1130"/>
      <c r="G88" s="1130"/>
      <c r="H88" s="1130"/>
      <c r="I88" s="1130"/>
      <c r="J88" s="1130"/>
      <c r="K88" s="1130"/>
      <c r="L88" s="1130"/>
      <c r="M88" s="1130"/>
      <c r="N88" s="1130"/>
      <c r="O88" s="1130"/>
      <c r="P88" s="1130"/>
      <c r="Q88" s="1130"/>
      <c r="R88" s="1131"/>
    </row>
    <row r="89" spans="1:18" s="382" customFormat="1" ht="132.75" customHeight="1" x14ac:dyDescent="0.3">
      <c r="A89" s="1141" t="s">
        <v>40</v>
      </c>
      <c r="B89" s="1147" t="s">
        <v>840</v>
      </c>
      <c r="C89" s="1141">
        <v>6</v>
      </c>
      <c r="D89" s="1147" t="s">
        <v>1081</v>
      </c>
      <c r="E89" s="372" t="s">
        <v>1082</v>
      </c>
      <c r="F89" s="372" t="s">
        <v>1083</v>
      </c>
      <c r="G89" s="372" t="s">
        <v>1084</v>
      </c>
      <c r="H89" s="342" t="s">
        <v>126</v>
      </c>
      <c r="I89" s="372" t="s">
        <v>1046</v>
      </c>
      <c r="J89" s="373">
        <v>44713</v>
      </c>
      <c r="K89" s="373">
        <v>44926</v>
      </c>
      <c r="L89" s="374" t="s">
        <v>1021</v>
      </c>
      <c r="M89" s="375" t="s">
        <v>140</v>
      </c>
      <c r="N89" s="376" t="s">
        <v>1022</v>
      </c>
      <c r="O89" s="377">
        <v>0</v>
      </c>
      <c r="P89" s="351" t="s">
        <v>73</v>
      </c>
      <c r="Q89" s="376" t="s">
        <v>1022</v>
      </c>
      <c r="R89" s="1189" t="s">
        <v>11</v>
      </c>
    </row>
    <row r="90" spans="1:18" s="382" customFormat="1" ht="107.25" customHeight="1" thickBot="1" x14ac:dyDescent="0.35">
      <c r="A90" s="1137"/>
      <c r="B90" s="1133"/>
      <c r="C90" s="1137"/>
      <c r="D90" s="1133"/>
      <c r="E90" s="383" t="s">
        <v>1007</v>
      </c>
      <c r="F90" s="372" t="s">
        <v>1085</v>
      </c>
      <c r="G90" s="372" t="s">
        <v>1086</v>
      </c>
      <c r="H90" s="342" t="s">
        <v>126</v>
      </c>
      <c r="I90" s="372" t="s">
        <v>1048</v>
      </c>
      <c r="J90" s="373">
        <v>44713</v>
      </c>
      <c r="K90" s="373">
        <v>44926</v>
      </c>
      <c r="L90" s="374" t="s">
        <v>1021</v>
      </c>
      <c r="M90" s="375" t="s">
        <v>140</v>
      </c>
      <c r="N90" s="376" t="s">
        <v>1022</v>
      </c>
      <c r="O90" s="377">
        <v>0</v>
      </c>
      <c r="P90" s="351" t="s">
        <v>73</v>
      </c>
      <c r="Q90" s="376" t="s">
        <v>1022</v>
      </c>
      <c r="R90" s="1189"/>
    </row>
    <row r="91" spans="1:18" ht="15.6" thickBot="1" x14ac:dyDescent="0.3">
      <c r="A91" s="1161"/>
      <c r="B91" s="1162"/>
      <c r="C91" s="1162"/>
      <c r="D91" s="1162"/>
      <c r="E91" s="1162"/>
      <c r="F91" s="1162"/>
      <c r="G91" s="1162"/>
      <c r="H91" s="1162"/>
      <c r="I91" s="1162"/>
      <c r="J91" s="1162"/>
      <c r="K91" s="1162"/>
      <c r="L91" s="1162"/>
      <c r="M91" s="1162"/>
      <c r="N91" s="1162"/>
      <c r="O91" s="1162"/>
      <c r="P91" s="1162"/>
      <c r="Q91" s="1162"/>
      <c r="R91" s="1163"/>
    </row>
    <row r="92" spans="1:18" ht="23.4" thickBot="1" x14ac:dyDescent="0.3">
      <c r="A92" s="928" t="s">
        <v>1087</v>
      </c>
      <c r="B92" s="929"/>
      <c r="C92" s="929"/>
      <c r="D92" s="929"/>
      <c r="E92" s="929"/>
      <c r="F92" s="929"/>
      <c r="G92" s="929"/>
      <c r="H92" s="929"/>
      <c r="I92" s="929"/>
      <c r="J92" s="929"/>
      <c r="K92" s="929"/>
      <c r="L92" s="929"/>
      <c r="M92" s="929"/>
      <c r="N92" s="929"/>
      <c r="O92" s="929"/>
      <c r="P92" s="929"/>
      <c r="Q92" s="929"/>
      <c r="R92" s="930"/>
    </row>
    <row r="93" spans="1:18" ht="15.6" x14ac:dyDescent="0.25">
      <c r="A93" s="990" t="s">
        <v>83</v>
      </c>
      <c r="B93" s="990" t="s">
        <v>84</v>
      </c>
      <c r="C93" s="990" t="s">
        <v>85</v>
      </c>
      <c r="D93" s="990" t="s">
        <v>86</v>
      </c>
      <c r="E93" s="990" t="s">
        <v>87</v>
      </c>
      <c r="F93" s="990" t="s">
        <v>88</v>
      </c>
      <c r="G93" s="990" t="s">
        <v>89</v>
      </c>
      <c r="H93" s="990" t="s">
        <v>90</v>
      </c>
      <c r="I93" s="990" t="s">
        <v>91</v>
      </c>
      <c r="J93" s="990" t="s">
        <v>92</v>
      </c>
      <c r="K93" s="990" t="s">
        <v>93</v>
      </c>
      <c r="L93" s="992" t="s">
        <v>94</v>
      </c>
      <c r="M93" s="992"/>
      <c r="N93" s="992"/>
      <c r="O93" s="992"/>
      <c r="P93" s="992"/>
      <c r="Q93" s="992"/>
      <c r="R93" s="992"/>
    </row>
    <row r="94" spans="1:18" ht="62.4" x14ac:dyDescent="0.25">
      <c r="A94" s="990"/>
      <c r="B94" s="990"/>
      <c r="C94" s="990"/>
      <c r="D94" s="990"/>
      <c r="E94" s="990"/>
      <c r="F94" s="990"/>
      <c r="G94" s="990"/>
      <c r="H94" s="990"/>
      <c r="I94" s="990"/>
      <c r="J94" s="990"/>
      <c r="K94" s="990"/>
      <c r="L94" s="146" t="s">
        <v>95</v>
      </c>
      <c r="M94" s="146" t="s">
        <v>96</v>
      </c>
      <c r="N94" s="146" t="s">
        <v>97</v>
      </c>
      <c r="O94" s="146" t="s">
        <v>137</v>
      </c>
      <c r="P94" s="146" t="s">
        <v>99</v>
      </c>
      <c r="Q94" s="146" t="s">
        <v>100</v>
      </c>
      <c r="R94" s="147" t="s">
        <v>101</v>
      </c>
    </row>
    <row r="95" spans="1:18" ht="75.599999999999994" thickBot="1" x14ac:dyDescent="0.3">
      <c r="A95" s="343" t="s">
        <v>41</v>
      </c>
      <c r="B95" s="343" t="s">
        <v>840</v>
      </c>
      <c r="C95" s="343">
        <v>1</v>
      </c>
      <c r="D95" s="343" t="s">
        <v>1088</v>
      </c>
      <c r="E95" s="371" t="s">
        <v>1089</v>
      </c>
      <c r="F95" s="343" t="s">
        <v>1090</v>
      </c>
      <c r="G95" s="343" t="s">
        <v>1091</v>
      </c>
      <c r="H95" s="343" t="s">
        <v>143</v>
      </c>
      <c r="I95" s="343" t="s">
        <v>1092</v>
      </c>
      <c r="J95" s="384">
        <v>45413</v>
      </c>
      <c r="K95" s="384">
        <v>45657</v>
      </c>
      <c r="L95" s="343"/>
      <c r="M95" s="343"/>
      <c r="N95" s="343"/>
      <c r="O95" s="377">
        <v>0</v>
      </c>
      <c r="P95" s="343" t="s">
        <v>73</v>
      </c>
      <c r="Q95" s="343"/>
      <c r="R95" s="380" t="s">
        <v>11</v>
      </c>
    </row>
    <row r="96" spans="1:18" ht="15.6" thickBot="1" x14ac:dyDescent="0.3">
      <c r="A96" s="1129"/>
      <c r="B96" s="1130"/>
      <c r="C96" s="1130"/>
      <c r="D96" s="1130"/>
      <c r="E96" s="1130"/>
      <c r="F96" s="1130"/>
      <c r="G96" s="1130"/>
      <c r="H96" s="1130"/>
      <c r="I96" s="1130"/>
      <c r="J96" s="1130"/>
      <c r="K96" s="1130"/>
      <c r="L96" s="1130"/>
      <c r="M96" s="1130"/>
      <c r="N96" s="1130"/>
      <c r="O96" s="1130"/>
      <c r="P96" s="1130"/>
      <c r="Q96" s="1130"/>
      <c r="R96" s="1131"/>
    </row>
    <row r="97" spans="1:18" ht="75.599999999999994" thickBot="1" x14ac:dyDescent="0.3">
      <c r="A97" s="343" t="s">
        <v>41</v>
      </c>
      <c r="B97" s="343" t="s">
        <v>840</v>
      </c>
      <c r="C97" s="343">
        <v>2</v>
      </c>
      <c r="D97" s="343" t="s">
        <v>1093</v>
      </c>
      <c r="E97" s="1181" t="s">
        <v>836</v>
      </c>
      <c r="F97" s="1181"/>
      <c r="G97" s="1181"/>
      <c r="H97" s="1181"/>
      <c r="I97" s="1181"/>
      <c r="J97" s="1181"/>
      <c r="K97" s="1181"/>
      <c r="L97" s="343"/>
      <c r="M97" s="343"/>
      <c r="N97" s="343"/>
      <c r="O97" s="377">
        <v>0</v>
      </c>
      <c r="P97" s="343" t="s">
        <v>78</v>
      </c>
      <c r="Q97" s="343"/>
      <c r="R97" s="380" t="s">
        <v>11</v>
      </c>
    </row>
    <row r="98" spans="1:18" ht="15.6" thickBot="1" x14ac:dyDescent="0.3">
      <c r="A98" s="1129"/>
      <c r="B98" s="1130"/>
      <c r="C98" s="1130"/>
      <c r="D98" s="1130"/>
      <c r="E98" s="1130"/>
      <c r="F98" s="1130"/>
      <c r="G98" s="1130"/>
      <c r="H98" s="1130"/>
      <c r="I98" s="1130"/>
      <c r="J98" s="1130"/>
      <c r="K98" s="1130"/>
      <c r="L98" s="1130"/>
      <c r="M98" s="1130"/>
      <c r="N98" s="1130"/>
      <c r="O98" s="1130"/>
      <c r="P98" s="1130"/>
      <c r="Q98" s="1130"/>
      <c r="R98" s="1131"/>
    </row>
    <row r="99" spans="1:18" ht="60" customHeight="1" x14ac:dyDescent="0.25">
      <c r="A99" s="1147" t="s">
        <v>41</v>
      </c>
      <c r="B99" s="1147" t="s">
        <v>840</v>
      </c>
      <c r="C99" s="1147">
        <v>3</v>
      </c>
      <c r="D99" s="1190" t="s">
        <v>1094</v>
      </c>
      <c r="E99" s="1190" t="s">
        <v>1095</v>
      </c>
      <c r="F99" s="343" t="s">
        <v>1096</v>
      </c>
      <c r="G99" s="343" t="s">
        <v>1097</v>
      </c>
      <c r="H99" s="343" t="s">
        <v>143</v>
      </c>
      <c r="I99" s="343" t="s">
        <v>1092</v>
      </c>
      <c r="J99" s="384">
        <v>45427</v>
      </c>
      <c r="K99" s="384">
        <v>45626</v>
      </c>
      <c r="L99" s="343"/>
      <c r="M99" s="343"/>
      <c r="N99" s="343"/>
      <c r="O99" s="377">
        <v>0</v>
      </c>
      <c r="P99" s="343" t="s">
        <v>73</v>
      </c>
      <c r="Q99" s="1190"/>
      <c r="R99" s="1192" t="s">
        <v>11</v>
      </c>
    </row>
    <row r="100" spans="1:18" ht="56.25" customHeight="1" thickBot="1" x14ac:dyDescent="0.3">
      <c r="A100" s="1133"/>
      <c r="B100" s="1133"/>
      <c r="C100" s="1133"/>
      <c r="D100" s="1133"/>
      <c r="E100" s="1133"/>
      <c r="F100" s="343" t="s">
        <v>1098</v>
      </c>
      <c r="G100" s="343" t="s">
        <v>1099</v>
      </c>
      <c r="H100" s="343" t="s">
        <v>144</v>
      </c>
      <c r="I100" s="343" t="s">
        <v>1092</v>
      </c>
      <c r="J100" s="384">
        <v>45427</v>
      </c>
      <c r="K100" s="384">
        <v>45458</v>
      </c>
      <c r="L100" s="343"/>
      <c r="M100" s="343"/>
      <c r="N100" s="343"/>
      <c r="O100" s="377">
        <v>0</v>
      </c>
      <c r="P100" s="343" t="s">
        <v>73</v>
      </c>
      <c r="Q100" s="1191"/>
      <c r="R100" s="1193"/>
    </row>
    <row r="101" spans="1:18" x14ac:dyDescent="0.25">
      <c r="A101" s="1199"/>
      <c r="B101" s="1200"/>
      <c r="C101" s="1200"/>
      <c r="D101" s="1200"/>
      <c r="E101" s="1200"/>
      <c r="F101" s="1200"/>
      <c r="G101" s="1200"/>
      <c r="H101" s="1200"/>
      <c r="I101" s="1200"/>
      <c r="J101" s="1200"/>
      <c r="K101" s="1200"/>
      <c r="L101" s="1200"/>
      <c r="M101" s="1200"/>
      <c r="N101" s="1200"/>
      <c r="O101" s="1200"/>
      <c r="P101" s="1200"/>
      <c r="Q101" s="1200"/>
      <c r="R101" s="1201"/>
    </row>
    <row r="102" spans="1:18" ht="105.6" thickBot="1" x14ac:dyDescent="0.3">
      <c r="A102" s="343" t="s">
        <v>41</v>
      </c>
      <c r="B102" s="343" t="s">
        <v>840</v>
      </c>
      <c r="C102" s="343">
        <v>4</v>
      </c>
      <c r="D102" s="343" t="s">
        <v>1100</v>
      </c>
      <c r="E102" s="343" t="s">
        <v>1101</v>
      </c>
      <c r="F102" s="343" t="s">
        <v>1102</v>
      </c>
      <c r="G102" s="343" t="s">
        <v>1103</v>
      </c>
      <c r="H102" s="343" t="s">
        <v>143</v>
      </c>
      <c r="I102" s="343" t="s">
        <v>1104</v>
      </c>
      <c r="J102" s="385">
        <v>45414</v>
      </c>
      <c r="K102" s="384">
        <v>45611</v>
      </c>
      <c r="L102" s="343"/>
      <c r="M102" s="343"/>
      <c r="N102" s="343"/>
      <c r="O102" s="377">
        <v>0</v>
      </c>
      <c r="P102" s="343" t="s">
        <v>73</v>
      </c>
      <c r="Q102" s="343"/>
      <c r="R102" s="380" t="s">
        <v>11</v>
      </c>
    </row>
    <row r="103" spans="1:18" x14ac:dyDescent="0.25">
      <c r="A103" s="1199"/>
      <c r="B103" s="1200"/>
      <c r="C103" s="1200"/>
      <c r="D103" s="1200"/>
      <c r="E103" s="1200"/>
      <c r="F103" s="1200"/>
      <c r="G103" s="1200"/>
      <c r="H103" s="1200"/>
      <c r="I103" s="1200"/>
      <c r="J103" s="1200"/>
      <c r="K103" s="1200"/>
      <c r="L103" s="1200"/>
      <c r="M103" s="1200"/>
      <c r="N103" s="1200"/>
      <c r="O103" s="1200"/>
      <c r="P103" s="1200"/>
      <c r="Q103" s="1200"/>
      <c r="R103" s="1201"/>
    </row>
    <row r="104" spans="1:18" ht="108.75" customHeight="1" thickBot="1" x14ac:dyDescent="0.3">
      <c r="A104" s="343" t="s">
        <v>41</v>
      </c>
      <c r="B104" s="343" t="s">
        <v>840</v>
      </c>
      <c r="C104" s="343">
        <v>5</v>
      </c>
      <c r="D104" s="343" t="s">
        <v>1105</v>
      </c>
      <c r="E104" s="343" t="s">
        <v>1106</v>
      </c>
      <c r="F104" s="343" t="s">
        <v>1107</v>
      </c>
      <c r="G104" s="343" t="s">
        <v>1108</v>
      </c>
      <c r="H104" s="343" t="s">
        <v>144</v>
      </c>
      <c r="I104" s="343" t="s">
        <v>1104</v>
      </c>
      <c r="J104" s="384">
        <v>45414</v>
      </c>
      <c r="K104" s="384">
        <v>45550</v>
      </c>
      <c r="L104" s="343"/>
      <c r="M104" s="343"/>
      <c r="N104" s="343"/>
      <c r="O104" s="377">
        <v>0</v>
      </c>
      <c r="P104" s="343" t="s">
        <v>73</v>
      </c>
      <c r="Q104" s="343"/>
      <c r="R104" s="386" t="s">
        <v>11</v>
      </c>
    </row>
    <row r="105" spans="1:18" ht="15.6" thickBot="1" x14ac:dyDescent="0.3">
      <c r="A105" s="1161"/>
      <c r="B105" s="1162"/>
      <c r="C105" s="1162"/>
      <c r="D105" s="1162"/>
      <c r="E105" s="1162"/>
      <c r="F105" s="1162"/>
      <c r="G105" s="1162"/>
      <c r="H105" s="1162"/>
      <c r="I105" s="1162"/>
      <c r="J105" s="1162"/>
      <c r="K105" s="1162"/>
      <c r="L105" s="1162"/>
      <c r="M105" s="1162"/>
      <c r="N105" s="1162"/>
      <c r="O105" s="1162"/>
      <c r="P105" s="1162"/>
      <c r="Q105" s="1162"/>
      <c r="R105" s="1163"/>
    </row>
    <row r="106" spans="1:18" x14ac:dyDescent="0.25">
      <c r="A106" s="387"/>
      <c r="B106" s="387"/>
      <c r="C106" s="387"/>
      <c r="D106" s="387"/>
      <c r="E106" s="387"/>
      <c r="F106" s="387"/>
      <c r="G106" s="387"/>
      <c r="H106" s="387"/>
      <c r="I106" s="387"/>
      <c r="J106" s="387"/>
      <c r="K106" s="387"/>
      <c r="L106" s="387"/>
      <c r="M106" s="387"/>
      <c r="N106" s="387"/>
      <c r="O106" s="387"/>
      <c r="P106" s="387"/>
      <c r="Q106" s="387"/>
      <c r="R106" s="387"/>
    </row>
    <row r="107" spans="1:18" x14ac:dyDescent="0.25">
      <c r="A107" s="387"/>
      <c r="B107" s="387"/>
      <c r="C107" s="387"/>
      <c r="D107" s="387"/>
      <c r="E107" s="387"/>
      <c r="F107" s="387"/>
      <c r="G107" s="387"/>
      <c r="H107" s="387"/>
      <c r="I107" s="387"/>
      <c r="J107" s="387"/>
      <c r="K107" s="387"/>
      <c r="L107" s="387"/>
      <c r="M107" s="387"/>
      <c r="N107" s="387"/>
      <c r="O107" s="387"/>
      <c r="P107" s="387"/>
      <c r="Q107" s="387"/>
      <c r="R107" s="387"/>
    </row>
    <row r="108" spans="1:18" x14ac:dyDescent="0.25">
      <c r="A108" s="387"/>
      <c r="B108" s="387"/>
      <c r="C108" s="387"/>
      <c r="D108" s="387"/>
      <c r="E108" s="387"/>
      <c r="F108" s="387"/>
      <c r="G108" s="387"/>
      <c r="H108" s="387"/>
      <c r="I108" s="387"/>
      <c r="J108" s="387"/>
      <c r="K108" s="387"/>
      <c r="L108" s="387"/>
      <c r="M108" s="387"/>
      <c r="N108" s="387"/>
      <c r="O108" s="387"/>
      <c r="P108" s="387"/>
      <c r="Q108" s="387"/>
      <c r="R108" s="387"/>
    </row>
    <row r="109" spans="1:18" x14ac:dyDescent="0.25">
      <c r="A109" s="387"/>
      <c r="B109" s="387"/>
      <c r="C109" s="387"/>
      <c r="D109" s="387"/>
      <c r="E109" s="387"/>
      <c r="F109" s="387"/>
      <c r="G109" s="387"/>
      <c r="H109" s="387"/>
      <c r="I109" s="387"/>
      <c r="J109" s="387"/>
      <c r="K109" s="387"/>
      <c r="L109" s="387"/>
      <c r="M109" s="387"/>
      <c r="N109" s="387"/>
      <c r="O109" s="387"/>
      <c r="P109" s="387"/>
      <c r="Q109" s="387"/>
      <c r="R109" s="387"/>
    </row>
    <row r="110" spans="1:18" x14ac:dyDescent="0.25">
      <c r="A110" s="387"/>
      <c r="B110" s="387"/>
      <c r="C110" s="387"/>
      <c r="D110" s="387"/>
      <c r="E110" s="387"/>
      <c r="F110" s="387"/>
      <c r="G110" s="387"/>
      <c r="H110" s="387"/>
      <c r="I110" s="387"/>
      <c r="J110" s="387"/>
      <c r="K110" s="387"/>
      <c r="L110" s="387"/>
      <c r="M110" s="387"/>
      <c r="N110" s="387"/>
      <c r="O110" s="387"/>
      <c r="P110" s="387"/>
      <c r="Q110" s="387"/>
      <c r="R110" s="387"/>
    </row>
    <row r="111" spans="1:18" x14ac:dyDescent="0.25">
      <c r="A111" s="387"/>
      <c r="B111" s="387"/>
      <c r="C111" s="387"/>
      <c r="D111" s="387"/>
      <c r="E111" s="387"/>
      <c r="F111" s="387"/>
      <c r="G111" s="387"/>
      <c r="H111" s="387"/>
      <c r="I111" s="387"/>
      <c r="J111" s="387"/>
      <c r="K111" s="387"/>
      <c r="L111" s="387"/>
      <c r="M111" s="387"/>
      <c r="N111" s="387"/>
      <c r="O111" s="387"/>
      <c r="P111" s="387"/>
      <c r="Q111" s="387"/>
      <c r="R111" s="387"/>
    </row>
    <row r="112" spans="1:18" x14ac:dyDescent="0.25">
      <c r="A112" s="387"/>
      <c r="B112" s="387"/>
      <c r="C112" s="387"/>
      <c r="D112" s="387"/>
      <c r="E112" s="387"/>
      <c r="F112" s="387"/>
      <c r="G112" s="387"/>
      <c r="H112" s="387"/>
      <c r="I112" s="387"/>
      <c r="J112" s="387"/>
      <c r="K112" s="387"/>
      <c r="L112" s="387"/>
      <c r="M112" s="387"/>
      <c r="N112" s="387"/>
      <c r="O112" s="387"/>
      <c r="P112" s="387"/>
      <c r="Q112" s="387"/>
      <c r="R112" s="387"/>
    </row>
    <row r="113" spans="1:18" x14ac:dyDescent="0.25">
      <c r="A113" s="387"/>
      <c r="B113" s="387"/>
      <c r="C113" s="387"/>
      <c r="D113" s="387"/>
      <c r="E113" s="387"/>
      <c r="F113" s="387"/>
      <c r="G113" s="387"/>
      <c r="H113" s="387"/>
      <c r="I113" s="387"/>
      <c r="J113" s="387"/>
      <c r="K113" s="387"/>
      <c r="L113" s="387"/>
      <c r="M113" s="387"/>
      <c r="N113" s="387"/>
      <c r="O113" s="387"/>
      <c r="P113" s="387"/>
      <c r="Q113" s="387"/>
      <c r="R113" s="387"/>
    </row>
    <row r="114" spans="1:18" x14ac:dyDescent="0.25">
      <c r="A114" s="387"/>
      <c r="B114" s="387"/>
      <c r="C114" s="387"/>
      <c r="D114" s="387"/>
      <c r="E114" s="387"/>
      <c r="F114" s="387"/>
      <c r="G114" s="387"/>
      <c r="H114" s="387"/>
      <c r="I114" s="387"/>
      <c r="J114" s="387"/>
      <c r="K114" s="387"/>
      <c r="L114" s="387"/>
      <c r="M114" s="387"/>
      <c r="N114" s="387"/>
      <c r="O114" s="387"/>
      <c r="P114" s="387"/>
      <c r="Q114" s="387"/>
      <c r="R114" s="387"/>
    </row>
    <row r="115" spans="1:18" x14ac:dyDescent="0.25">
      <c r="A115" s="387"/>
      <c r="B115" s="387"/>
      <c r="C115" s="387"/>
      <c r="D115" s="387"/>
      <c r="E115" s="387"/>
      <c r="F115" s="387"/>
      <c r="G115" s="387"/>
      <c r="H115" s="387"/>
      <c r="I115" s="387"/>
      <c r="J115" s="387"/>
      <c r="K115" s="387"/>
      <c r="L115" s="387"/>
      <c r="M115" s="387"/>
      <c r="N115" s="387"/>
      <c r="O115" s="387"/>
      <c r="P115" s="387"/>
      <c r="Q115" s="387"/>
      <c r="R115" s="387"/>
    </row>
    <row r="116" spans="1:18" x14ac:dyDescent="0.25">
      <c r="A116" s="387"/>
      <c r="B116" s="387"/>
      <c r="C116" s="387"/>
      <c r="D116" s="387"/>
      <c r="E116" s="387"/>
      <c r="F116" s="387"/>
      <c r="G116" s="387"/>
      <c r="H116" s="387"/>
      <c r="I116" s="387"/>
      <c r="J116" s="387"/>
      <c r="K116" s="387"/>
      <c r="L116" s="387"/>
      <c r="M116" s="387"/>
      <c r="N116" s="387"/>
      <c r="O116" s="387"/>
      <c r="P116" s="387"/>
      <c r="Q116" s="387"/>
      <c r="R116" s="387"/>
    </row>
    <row r="117" spans="1:18" x14ac:dyDescent="0.25">
      <c r="A117" s="387"/>
      <c r="B117" s="387"/>
      <c r="C117" s="387"/>
      <c r="D117" s="387"/>
      <c r="E117" s="387"/>
      <c r="F117" s="387"/>
      <c r="G117" s="387"/>
      <c r="H117" s="387"/>
      <c r="I117" s="387"/>
      <c r="J117" s="387"/>
      <c r="K117" s="387"/>
      <c r="L117" s="387"/>
      <c r="M117" s="387"/>
      <c r="N117" s="387"/>
      <c r="O117" s="387"/>
      <c r="P117" s="387"/>
      <c r="Q117" s="387"/>
      <c r="R117" s="387"/>
    </row>
    <row r="118" spans="1:18" x14ac:dyDescent="0.25">
      <c r="A118" s="387"/>
      <c r="B118" s="387"/>
      <c r="C118" s="387"/>
      <c r="D118" s="387"/>
      <c r="E118" s="387"/>
      <c r="F118" s="387"/>
      <c r="G118" s="387"/>
      <c r="H118" s="387"/>
      <c r="I118" s="387"/>
      <c r="J118" s="387"/>
      <c r="K118" s="387"/>
      <c r="L118" s="387"/>
      <c r="M118" s="387"/>
      <c r="N118" s="387"/>
      <c r="O118" s="387"/>
      <c r="P118" s="387"/>
      <c r="Q118" s="387"/>
      <c r="R118" s="387"/>
    </row>
    <row r="119" spans="1:18" ht="15.6" thickBot="1" x14ac:dyDescent="0.3"/>
    <row r="120" spans="1:18" ht="15.6" x14ac:dyDescent="0.3">
      <c r="A120" s="1194" t="s">
        <v>127</v>
      </c>
      <c r="B120" s="1194"/>
      <c r="C120" s="389"/>
      <c r="D120" s="1197" t="s">
        <v>1109</v>
      </c>
      <c r="E120" s="1198"/>
      <c r="F120" s="1197" t="s">
        <v>1110</v>
      </c>
      <c r="G120" s="1198"/>
      <c r="H120" s="1197" t="s">
        <v>1111</v>
      </c>
      <c r="I120" s="1198"/>
      <c r="N120" s="388"/>
      <c r="P120" s="317"/>
    </row>
    <row r="121" spans="1:18" x14ac:dyDescent="0.25">
      <c r="A121" s="374" t="s">
        <v>71</v>
      </c>
      <c r="B121" s="390">
        <f>+COUNTIF($P$6:$P$90,"ABIERTA")</f>
        <v>0</v>
      </c>
      <c r="C121" s="389"/>
      <c r="D121" s="391" t="s">
        <v>71</v>
      </c>
      <c r="E121" s="392">
        <f>+COUNTIF($P$6:$P$32,"ABIERTA")</f>
        <v>0</v>
      </c>
      <c r="F121" s="391" t="s">
        <v>71</v>
      </c>
      <c r="G121" s="392">
        <f>+COUNTIF($P$37:$P$54,"ABIERTA")</f>
        <v>0</v>
      </c>
      <c r="H121" s="391" t="s">
        <v>71</v>
      </c>
      <c r="I121" s="392">
        <f>+COUNTIF($P$59:$P$90,"ABIERTA")</f>
        <v>0</v>
      </c>
      <c r="N121" s="388"/>
      <c r="P121" s="317"/>
    </row>
    <row r="122" spans="1:18" x14ac:dyDescent="0.25">
      <c r="A122" s="374" t="s">
        <v>72</v>
      </c>
      <c r="B122" s="390">
        <f>+COUNTIF($P$6:$P$90,"CUMPLIDA - EFECTIVA")</f>
        <v>21</v>
      </c>
      <c r="C122" s="389"/>
      <c r="D122" s="391" t="s">
        <v>72</v>
      </c>
      <c r="E122" s="392">
        <f>+COUNTIF($P$6:$P$32,"CUMPLIDA - EFECTIVA")</f>
        <v>18</v>
      </c>
      <c r="F122" s="391" t="s">
        <v>72</v>
      </c>
      <c r="G122" s="392">
        <f>+COUNTIF($P$37:$P$54,"CUMPLIDA - EFECTIVA")</f>
        <v>3</v>
      </c>
      <c r="H122" s="391" t="s">
        <v>72</v>
      </c>
      <c r="I122" s="392">
        <f>+COUNTIF($P$59:$P$90,"CUMPLIDA - EFECTIVA")</f>
        <v>0</v>
      </c>
      <c r="N122" s="388"/>
      <c r="P122" s="317"/>
    </row>
    <row r="123" spans="1:18" x14ac:dyDescent="0.25">
      <c r="A123" s="374" t="s">
        <v>128</v>
      </c>
      <c r="B123" s="390">
        <f>+COUNTIF($P$6:$P$90,"CUMPLIDA - PENDIENTE EFECTIVIDAD")</f>
        <v>0</v>
      </c>
      <c r="C123" s="389"/>
      <c r="D123" s="391" t="s">
        <v>128</v>
      </c>
      <c r="E123" s="392">
        <f>+COUNTIF($P$6:$P$32,"CUMPLIDA - PENDIENTE EFECTIVIDAD")</f>
        <v>0</v>
      </c>
      <c r="F123" s="391" t="s">
        <v>128</v>
      </c>
      <c r="G123" s="392">
        <f>+COUNTIF($P$37:$P$54,"CUMPLIDA - PENDIENTE EFECTIVIDAD")</f>
        <v>0</v>
      </c>
      <c r="H123" s="391" t="s">
        <v>128</v>
      </c>
      <c r="I123" s="392">
        <f>+COUNTIF($P$59:$P$90,"CUMPLIDA - PENDIENTE EFECTIVIDAD")</f>
        <v>0</v>
      </c>
      <c r="N123" s="388"/>
      <c r="P123" s="317"/>
    </row>
    <row r="124" spans="1:18" x14ac:dyDescent="0.25">
      <c r="A124" s="374" t="s">
        <v>129</v>
      </c>
      <c r="B124" s="390">
        <f>+COUNTIF($P$6:$P$90,"CUMPLIDA - INEFECTIVA")</f>
        <v>0</v>
      </c>
      <c r="C124" s="389"/>
      <c r="D124" s="391" t="s">
        <v>129</v>
      </c>
      <c r="E124" s="392">
        <f>+COUNTIF($P$6:$P$32,"CUMPLIDA - INEFECTIVA")</f>
        <v>0</v>
      </c>
      <c r="F124" s="391" t="s">
        <v>129</v>
      </c>
      <c r="G124" s="392">
        <f>+COUNTIF($P$37:$P$54,"CUMPLIDA - INEFECTIVA")</f>
        <v>0</v>
      </c>
      <c r="H124" s="391" t="s">
        <v>129</v>
      </c>
      <c r="I124" s="392">
        <f>+COUNTIF($P$59:$P$90,"CUMPLIDA - INEFECTIVA")</f>
        <v>0</v>
      </c>
      <c r="N124" s="388"/>
      <c r="P124" s="317"/>
    </row>
    <row r="125" spans="1:18" x14ac:dyDescent="0.25">
      <c r="A125" s="374" t="s">
        <v>73</v>
      </c>
      <c r="B125" s="390">
        <f>+COUNTIF($P$6:$P$90,"INCUMPLIDA - VENCIDA")</f>
        <v>28</v>
      </c>
      <c r="C125" s="389"/>
      <c r="D125" s="391" t="s">
        <v>73</v>
      </c>
      <c r="E125" s="392">
        <f>+COUNTIF($P$6:$P$32,"INCUMPLIDA - VENCIDA")</f>
        <v>0</v>
      </c>
      <c r="F125" s="391" t="s">
        <v>73</v>
      </c>
      <c r="G125" s="392">
        <f>+COUNTIF($P$37:$P$54,"INCUMPLIDA - VENCIDA")</f>
        <v>10</v>
      </c>
      <c r="H125" s="391" t="s">
        <v>73</v>
      </c>
      <c r="I125" s="392">
        <f>+COUNTIF($P$59:$P$90,"INCUMPLIDA - VENCIDA")</f>
        <v>18</v>
      </c>
      <c r="N125" s="388"/>
      <c r="P125" s="317"/>
    </row>
    <row r="126" spans="1:18" x14ac:dyDescent="0.25">
      <c r="A126" s="374" t="s">
        <v>78</v>
      </c>
      <c r="B126" s="390">
        <f>+COUNTIF($P$6:$P$90,"INCALIFICABLE")</f>
        <v>0</v>
      </c>
      <c r="C126" s="389"/>
      <c r="D126" s="391" t="s">
        <v>78</v>
      </c>
      <c r="E126" s="392">
        <f>+COUNTIF($P$6:$P$32,"INCALIFICABLE")</f>
        <v>0</v>
      </c>
      <c r="F126" s="391" t="s">
        <v>78</v>
      </c>
      <c r="G126" s="392">
        <f>+COUNTIF($P$37:$P$54,"INCALIFICABLE")</f>
        <v>0</v>
      </c>
      <c r="H126" s="391" t="s">
        <v>78</v>
      </c>
      <c r="I126" s="392">
        <f>+COUNTIF($P$59:$P$90,"INCALIFICABLE")</f>
        <v>0</v>
      </c>
      <c r="N126" s="388"/>
      <c r="P126" s="317"/>
    </row>
    <row r="127" spans="1:18" ht="15.6" x14ac:dyDescent="0.3">
      <c r="A127" s="393" t="s">
        <v>130</v>
      </c>
      <c r="B127" s="394">
        <f>SUM(B121:B126)</f>
        <v>49</v>
      </c>
      <c r="C127" s="389"/>
      <c r="D127" s="395" t="s">
        <v>130</v>
      </c>
      <c r="E127" s="396">
        <f>SUM(E121:E126)</f>
        <v>18</v>
      </c>
      <c r="F127" s="395" t="s">
        <v>130</v>
      </c>
      <c r="G127" s="396">
        <f>SUM(G121:G126)</f>
        <v>13</v>
      </c>
      <c r="H127" s="395" t="s">
        <v>130</v>
      </c>
      <c r="I127" s="396">
        <f>SUM(I121:I126)</f>
        <v>18</v>
      </c>
      <c r="N127" s="388"/>
      <c r="P127" s="317"/>
    </row>
    <row r="128" spans="1:18" x14ac:dyDescent="0.25">
      <c r="A128" s="389"/>
      <c r="B128" s="389"/>
      <c r="C128" s="389"/>
      <c r="D128" s="397"/>
      <c r="E128" s="398"/>
      <c r="F128" s="397"/>
      <c r="G128" s="399"/>
      <c r="H128" s="400"/>
      <c r="I128" s="399"/>
      <c r="N128" s="388"/>
      <c r="P128" s="317"/>
    </row>
    <row r="129" spans="1:16" ht="15.6" x14ac:dyDescent="0.3">
      <c r="A129" s="1194" t="s">
        <v>131</v>
      </c>
      <c r="B129" s="1194"/>
      <c r="C129" s="389"/>
      <c r="D129" s="1195" t="s">
        <v>132</v>
      </c>
      <c r="E129" s="1196"/>
      <c r="F129" s="1195" t="s">
        <v>132</v>
      </c>
      <c r="G129" s="1196"/>
      <c r="H129" s="1195" t="s">
        <v>132</v>
      </c>
      <c r="I129" s="1196"/>
      <c r="N129" s="388"/>
      <c r="P129" s="317"/>
    </row>
    <row r="130" spans="1:16" x14ac:dyDescent="0.25">
      <c r="A130" s="390" t="s">
        <v>145</v>
      </c>
      <c r="B130" s="390">
        <f>+COUNTIF($R$6:$R$90,"ABIERTO")</f>
        <v>10</v>
      </c>
      <c r="C130" s="389"/>
      <c r="D130" s="401" t="s">
        <v>11</v>
      </c>
      <c r="E130" s="392">
        <f>+COUNTIF($R$6:$R$32,"ABIERTO")</f>
        <v>0</v>
      </c>
      <c r="F130" s="401" t="s">
        <v>11</v>
      </c>
      <c r="G130" s="392">
        <f>+COUNTIF($R$37:$R$54,"ABIERTO")</f>
        <v>4</v>
      </c>
      <c r="H130" s="401" t="s">
        <v>11</v>
      </c>
      <c r="I130" s="392">
        <f>+COUNTIF($R$59:$R$90,"ABIERTO")</f>
        <v>6</v>
      </c>
      <c r="N130" s="388"/>
      <c r="P130" s="317"/>
    </row>
    <row r="131" spans="1:16" x14ac:dyDescent="0.25">
      <c r="A131" s="390" t="s">
        <v>146</v>
      </c>
      <c r="B131" s="390">
        <f>+COUNTIF($R$6:$R$90,"CERRADO")</f>
        <v>5</v>
      </c>
      <c r="C131" s="389"/>
      <c r="D131" s="401" t="s">
        <v>10</v>
      </c>
      <c r="E131" s="392">
        <f>+COUNTIF($R$6:$R32,"CERRADO")</f>
        <v>5</v>
      </c>
      <c r="F131" s="401" t="s">
        <v>10</v>
      </c>
      <c r="G131" s="392">
        <f>+COUNTIF($R$37:$R54,"CERRADO")</f>
        <v>0</v>
      </c>
      <c r="H131" s="401" t="s">
        <v>10</v>
      </c>
      <c r="I131" s="392">
        <f>+COUNTIF($R$59:$R$90,"CERRADO")</f>
        <v>0</v>
      </c>
      <c r="N131" s="388"/>
      <c r="P131" s="317"/>
    </row>
    <row r="132" spans="1:16" ht="16.2" thickBot="1" x14ac:dyDescent="0.35">
      <c r="A132" s="394" t="s">
        <v>130</v>
      </c>
      <c r="B132" s="394">
        <f>SUM(B130:B131)</f>
        <v>15</v>
      </c>
      <c r="C132" s="389"/>
      <c r="D132" s="402" t="s">
        <v>130</v>
      </c>
      <c r="E132" s="403">
        <f>SUM(E130:E131)</f>
        <v>5</v>
      </c>
      <c r="F132" s="402" t="s">
        <v>130</v>
      </c>
      <c r="G132" s="403">
        <f>SUM(G130:G131)</f>
        <v>4</v>
      </c>
      <c r="H132" s="402" t="s">
        <v>130</v>
      </c>
      <c r="I132" s="403">
        <f>SUM(I130:I131)</f>
        <v>6</v>
      </c>
      <c r="N132" s="388"/>
      <c r="P132" s="317"/>
    </row>
    <row r="135" spans="1:16" ht="15.6" thickBot="1" x14ac:dyDescent="0.3"/>
    <row r="136" spans="1:16" ht="15.6" x14ac:dyDescent="0.3">
      <c r="D136" s="1197" t="s">
        <v>1112</v>
      </c>
      <c r="E136" s="1198"/>
    </row>
    <row r="137" spans="1:16" x14ac:dyDescent="0.25">
      <c r="D137" s="391" t="s">
        <v>71</v>
      </c>
      <c r="E137" s="392">
        <f>+COUNTIF($P$95:$P$105,"ABIERTA")</f>
        <v>0</v>
      </c>
    </row>
    <row r="138" spans="1:16" x14ac:dyDescent="0.25">
      <c r="D138" s="391" t="s">
        <v>72</v>
      </c>
      <c r="E138" s="392">
        <f>+COUNTIF($P$95:$P$105,"CUMPLIDA - EFECTIVA")</f>
        <v>0</v>
      </c>
    </row>
    <row r="139" spans="1:16" x14ac:dyDescent="0.25">
      <c r="D139" s="391" t="s">
        <v>128</v>
      </c>
      <c r="E139" s="392">
        <f>+COUNTIF($P$95:$P$105,"CUMPLIDA - PENDIENTE EFECTIVIDAD")</f>
        <v>0</v>
      </c>
    </row>
    <row r="140" spans="1:16" x14ac:dyDescent="0.25">
      <c r="D140" s="391" t="s">
        <v>129</v>
      </c>
      <c r="E140" s="392">
        <f>+COUNTIF($P$95:$P$105,"CUMPLIDA - INEFECTIVA")</f>
        <v>0</v>
      </c>
    </row>
    <row r="141" spans="1:16" x14ac:dyDescent="0.25">
      <c r="D141" s="391" t="s">
        <v>73</v>
      </c>
      <c r="E141" s="392">
        <f>+COUNTIF($P$95:$P$105,"INCUMPLIDA - VENCIDA")</f>
        <v>5</v>
      </c>
    </row>
    <row r="142" spans="1:16" ht="15.6" x14ac:dyDescent="0.3">
      <c r="D142" s="395" t="s">
        <v>130</v>
      </c>
      <c r="E142" s="396">
        <f>SUM(E137:E141)</f>
        <v>5</v>
      </c>
    </row>
    <row r="143" spans="1:16" x14ac:dyDescent="0.25">
      <c r="D143" s="400"/>
      <c r="E143" s="399"/>
    </row>
    <row r="144" spans="1:16" ht="15.6" x14ac:dyDescent="0.3">
      <c r="D144" s="1195" t="s">
        <v>132</v>
      </c>
      <c r="E144" s="1196"/>
    </row>
    <row r="145" spans="4:5" x14ac:dyDescent="0.25">
      <c r="D145" s="401" t="s">
        <v>11</v>
      </c>
      <c r="E145" s="392">
        <f>+COUNTIF($R$95:$R$105,"ABIERTO")</f>
        <v>5</v>
      </c>
    </row>
    <row r="146" spans="4:5" x14ac:dyDescent="0.25">
      <c r="D146" s="401" t="s">
        <v>10</v>
      </c>
      <c r="E146" s="392">
        <f>+COUNTIF($R$95:$R$105,"CERRADO")</f>
        <v>0</v>
      </c>
    </row>
    <row r="147" spans="4:5" x14ac:dyDescent="0.25">
      <c r="D147" s="391" t="s">
        <v>78</v>
      </c>
      <c r="E147" s="392">
        <f>+COUNTIF($P$95:$P$105,"INCALIFICABLE")</f>
        <v>1</v>
      </c>
    </row>
    <row r="148" spans="4:5" ht="16.2" thickBot="1" x14ac:dyDescent="0.35">
      <c r="D148" s="402" t="s">
        <v>130</v>
      </c>
      <c r="E148" s="403">
        <f>SUM(E145:E146)</f>
        <v>5</v>
      </c>
    </row>
  </sheetData>
  <mergeCells count="245">
    <mergeCell ref="A129:B129"/>
    <mergeCell ref="D129:E129"/>
    <mergeCell ref="F129:G129"/>
    <mergeCell ref="H129:I129"/>
    <mergeCell ref="D136:E136"/>
    <mergeCell ref="D144:E144"/>
    <mergeCell ref="A101:R101"/>
    <mergeCell ref="A103:R103"/>
    <mergeCell ref="A105:R105"/>
    <mergeCell ref="A120:B120"/>
    <mergeCell ref="D120:E120"/>
    <mergeCell ref="F120:G120"/>
    <mergeCell ref="H120:I120"/>
    <mergeCell ref="A98:R98"/>
    <mergeCell ref="A99:A100"/>
    <mergeCell ref="B99:B100"/>
    <mergeCell ref="C99:C100"/>
    <mergeCell ref="D99:D100"/>
    <mergeCell ref="E99:E100"/>
    <mergeCell ref="Q99:Q100"/>
    <mergeCell ref="R99:R100"/>
    <mergeCell ref="I93:I94"/>
    <mergeCell ref="J93:J94"/>
    <mergeCell ref="K93:K94"/>
    <mergeCell ref="L93:R93"/>
    <mergeCell ref="A96:R96"/>
    <mergeCell ref="E97:K97"/>
    <mergeCell ref="A91:R91"/>
    <mergeCell ref="A92:R92"/>
    <mergeCell ref="A93:A94"/>
    <mergeCell ref="B93:B94"/>
    <mergeCell ref="C93:C94"/>
    <mergeCell ref="D93:D94"/>
    <mergeCell ref="E93:E94"/>
    <mergeCell ref="F93:F94"/>
    <mergeCell ref="G93:G94"/>
    <mergeCell ref="H93:H94"/>
    <mergeCell ref="A59:A68"/>
    <mergeCell ref="B59:B68"/>
    <mergeCell ref="C59:C68"/>
    <mergeCell ref="E85:E87"/>
    <mergeCell ref="A88:R88"/>
    <mergeCell ref="A89:A90"/>
    <mergeCell ref="B89:B90"/>
    <mergeCell ref="C89:C90"/>
    <mergeCell ref="D89:D90"/>
    <mergeCell ref="R89:R90"/>
    <mergeCell ref="A82:R82"/>
    <mergeCell ref="A83:A87"/>
    <mergeCell ref="B83:B87"/>
    <mergeCell ref="C83:C87"/>
    <mergeCell ref="D83:D87"/>
    <mergeCell ref="E83:E84"/>
    <mergeCell ref="F83:F84"/>
    <mergeCell ref="P83:P84"/>
    <mergeCell ref="Q83:Q84"/>
    <mergeCell ref="R83:R87"/>
    <mergeCell ref="A75:R75"/>
    <mergeCell ref="A77:R77"/>
    <mergeCell ref="A78:A81"/>
    <mergeCell ref="B78:B81"/>
    <mergeCell ref="C78:C81"/>
    <mergeCell ref="D78:D81"/>
    <mergeCell ref="E78:E81"/>
    <mergeCell ref="R78:R81"/>
    <mergeCell ref="A69:R69"/>
    <mergeCell ref="A70:A74"/>
    <mergeCell ref="B70:B74"/>
    <mergeCell ref="C70:C74"/>
    <mergeCell ref="D70:D74"/>
    <mergeCell ref="E70:E74"/>
    <mergeCell ref="F70:F73"/>
    <mergeCell ref="P70:P73"/>
    <mergeCell ref="Q70:Q73"/>
    <mergeCell ref="R70:R74"/>
    <mergeCell ref="D59:D68"/>
    <mergeCell ref="E59:E63"/>
    <mergeCell ref="F59:F62"/>
    <mergeCell ref="A55:R55"/>
    <mergeCell ref="A56:R56"/>
    <mergeCell ref="A57:A58"/>
    <mergeCell ref="B57:B58"/>
    <mergeCell ref="C57:C58"/>
    <mergeCell ref="D57:D58"/>
    <mergeCell ref="E57:E58"/>
    <mergeCell ref="F57:F58"/>
    <mergeCell ref="G57:G58"/>
    <mergeCell ref="H57:H58"/>
    <mergeCell ref="P59:P62"/>
    <mergeCell ref="Q59:Q62"/>
    <mergeCell ref="R59:R68"/>
    <mergeCell ref="E64:E66"/>
    <mergeCell ref="F64:F66"/>
    <mergeCell ref="P64:P66"/>
    <mergeCell ref="Q64:Q66"/>
    <mergeCell ref="I57:I58"/>
    <mergeCell ref="J57:J58"/>
    <mergeCell ref="K57:K58"/>
    <mergeCell ref="L57:R57"/>
    <mergeCell ref="A51:A54"/>
    <mergeCell ref="B51:B54"/>
    <mergeCell ref="C51:C54"/>
    <mergeCell ref="D51:D54"/>
    <mergeCell ref="E51:E52"/>
    <mergeCell ref="R51:R54"/>
    <mergeCell ref="E53:E54"/>
    <mergeCell ref="F53:F54"/>
    <mergeCell ref="Q44:Q45"/>
    <mergeCell ref="R44:R49"/>
    <mergeCell ref="E47:E49"/>
    <mergeCell ref="F47:F48"/>
    <mergeCell ref="P47:P48"/>
    <mergeCell ref="A50:R50"/>
    <mergeCell ref="K44:K45"/>
    <mergeCell ref="L44:L45"/>
    <mergeCell ref="M44:M45"/>
    <mergeCell ref="N44:N45"/>
    <mergeCell ref="O44:O45"/>
    <mergeCell ref="P44:P45"/>
    <mergeCell ref="A43:R43"/>
    <mergeCell ref="A44:A49"/>
    <mergeCell ref="B44:B49"/>
    <mergeCell ref="C44:C49"/>
    <mergeCell ref="D44:D49"/>
    <mergeCell ref="F44:F45"/>
    <mergeCell ref="G44:G45"/>
    <mergeCell ref="H44:H45"/>
    <mergeCell ref="I44:I45"/>
    <mergeCell ref="J44:J45"/>
    <mergeCell ref="A40:R40"/>
    <mergeCell ref="A41:A42"/>
    <mergeCell ref="B41:B42"/>
    <mergeCell ref="C41:C42"/>
    <mergeCell ref="D41:D42"/>
    <mergeCell ref="R41:R42"/>
    <mergeCell ref="A37:A39"/>
    <mergeCell ref="B37:B39"/>
    <mergeCell ref="C37:C39"/>
    <mergeCell ref="D37:D39"/>
    <mergeCell ref="E37:E39"/>
    <mergeCell ref="R37:R39"/>
    <mergeCell ref="G35:G36"/>
    <mergeCell ref="H35:H36"/>
    <mergeCell ref="I35:I36"/>
    <mergeCell ref="J35:J36"/>
    <mergeCell ref="K35:K36"/>
    <mergeCell ref="L35:R35"/>
    <mergeCell ref="P31:P32"/>
    <mergeCell ref="Q31:Q32"/>
    <mergeCell ref="A33:R33"/>
    <mergeCell ref="A34:R34"/>
    <mergeCell ref="A35:A36"/>
    <mergeCell ref="B35:B36"/>
    <mergeCell ref="C35:C36"/>
    <mergeCell ref="D35:D36"/>
    <mergeCell ref="E35:E36"/>
    <mergeCell ref="F35:F36"/>
    <mergeCell ref="F31:F32"/>
    <mergeCell ref="G31:G32"/>
    <mergeCell ref="H31:H32"/>
    <mergeCell ref="I31:I32"/>
    <mergeCell ref="J31:J32"/>
    <mergeCell ref="K31:K32"/>
    <mergeCell ref="H29:H30"/>
    <mergeCell ref="I29:I30"/>
    <mergeCell ref="J29:J30"/>
    <mergeCell ref="K29:K30"/>
    <mergeCell ref="P29:P30"/>
    <mergeCell ref="Q29:Q30"/>
    <mergeCell ref="R21:R23"/>
    <mergeCell ref="A24:R24"/>
    <mergeCell ref="A25:A32"/>
    <mergeCell ref="B25:B32"/>
    <mergeCell ref="C25:C32"/>
    <mergeCell ref="D25:D32"/>
    <mergeCell ref="R25:R32"/>
    <mergeCell ref="E26:E32"/>
    <mergeCell ref="F29:F30"/>
    <mergeCell ref="G29:G30"/>
    <mergeCell ref="A20:R20"/>
    <mergeCell ref="A21:A23"/>
    <mergeCell ref="B21:B23"/>
    <mergeCell ref="C21:C23"/>
    <mergeCell ref="D21:D23"/>
    <mergeCell ref="E21:E22"/>
    <mergeCell ref="F15:F16"/>
    <mergeCell ref="G15:G16"/>
    <mergeCell ref="H15:H16"/>
    <mergeCell ref="I15:I16"/>
    <mergeCell ref="J15:J16"/>
    <mergeCell ref="K15:K16"/>
    <mergeCell ref="A14:R14"/>
    <mergeCell ref="A15:A19"/>
    <mergeCell ref="B15:B19"/>
    <mergeCell ref="C15:C19"/>
    <mergeCell ref="D15:D19"/>
    <mergeCell ref="E15:E16"/>
    <mergeCell ref="P15:P16"/>
    <mergeCell ref="Q15:Q19"/>
    <mergeCell ref="R15:R19"/>
    <mergeCell ref="E18:E19"/>
    <mergeCell ref="A8:R8"/>
    <mergeCell ref="A9:A13"/>
    <mergeCell ref="B9:B13"/>
    <mergeCell ref="C9:C13"/>
    <mergeCell ref="D9:D13"/>
    <mergeCell ref="E9:E13"/>
    <mergeCell ref="R9:R13"/>
    <mergeCell ref="F10:F11"/>
    <mergeCell ref="G10:G11"/>
    <mergeCell ref="H10:H11"/>
    <mergeCell ref="I10:I11"/>
    <mergeCell ref="J10:J11"/>
    <mergeCell ref="K10:K11"/>
    <mergeCell ref="P10:P11"/>
    <mergeCell ref="A5:R5"/>
    <mergeCell ref="A6:A7"/>
    <mergeCell ref="B6:B7"/>
    <mergeCell ref="C6:C7"/>
    <mergeCell ref="D6:D7"/>
    <mergeCell ref="E6:E7"/>
    <mergeCell ref="F6:K7"/>
    <mergeCell ref="P6:P7"/>
    <mergeCell ref="R6:R7"/>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dataValidations count="4">
    <dataValidation type="list" allowBlank="1" showInputMessage="1" showErrorMessage="1" sqref="P1:P6 P8:P10 P74:P83 P67:P70 P63:P64 P33:P59 P17:P29 P31 P12:P15 P85:P1048576" xr:uid="{00000000-0002-0000-0600-000000000000}">
      <formula1>$A$121:$A$126</formula1>
    </dataValidation>
    <dataValidation type="list" allowBlank="1" showInputMessage="1" showErrorMessage="1" sqref="H83:H87 H78:H81 H76 H70:H74 H59:H68 H31 H17:H19 H25:H29 H15 H9:H10 H21:H23 H12:H13 J120:J132 L91 H89:H91 L95 L97 L99:L100 H105:H119 L102 L104:L119 L133:L1048576 H133:H1048576" xr:uid="{00000000-0002-0000-0600-000001000000}">
      <formula1>#REF!</formula1>
    </dataValidation>
    <dataValidation type="list" allowBlank="1" showInputMessage="1" showErrorMessage="1" sqref="L44 L46:L49" xr:uid="{00000000-0002-0000-0600-000002000000}">
      <formula1>$AE$1:$AE$1</formula1>
    </dataValidation>
    <dataValidation type="list" allowBlank="1" showInputMessage="1" showErrorMessage="1" sqref="H37:H39 H41:H42 H44 H46:H49 H51:H54" xr:uid="{00000000-0002-0000-0600-000003000000}">
      <formula1>$AC$1:$AC$1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0" operator="containsText" id="{F0E474F6-A127-44FC-8EA8-FD5D1E4E650D}">
            <xm:f>NOT(ISERROR(SEARCH($A$123,P1)))</xm:f>
            <xm:f>$A$123</xm:f>
            <x14:dxf>
              <fill>
                <patternFill>
                  <bgColor theme="8" tint="0.59996337778862885"/>
                </patternFill>
              </fill>
            </x14:dxf>
          </x14:cfRule>
          <x14:cfRule type="containsText" priority="89" operator="containsText" id="{A3366FDD-A544-4563-90A3-3F8422A99165}">
            <xm:f>NOT(ISERROR(SEARCH($A$124,P1)))</xm:f>
            <xm:f>$A$124</xm:f>
            <x14:dxf>
              <fill>
                <patternFill>
                  <bgColor rgb="FFFFC000"/>
                </patternFill>
              </fill>
            </x14:dxf>
          </x14:cfRule>
          <x14:cfRule type="containsText" priority="88" operator="containsText" id="{7AB6C39E-742C-4175-B079-A6955C9201F8}">
            <xm:f>NOT(ISERROR(SEARCH($A$125,P1)))</xm:f>
            <xm:f>$A$125</xm:f>
            <x14:dxf>
              <fill>
                <patternFill>
                  <bgColor rgb="FFFF0000"/>
                </patternFill>
              </fill>
            </x14:dxf>
          </x14:cfRule>
          <x14:cfRule type="containsText" priority="92" operator="containsText" id="{9327E390-5716-4A62-A7AD-25AE227EF7F2}">
            <xm:f>NOT(ISERROR(SEARCH($A$121,P1)))</xm:f>
            <xm:f>$A$121</xm:f>
            <x14:dxf>
              <fill>
                <patternFill>
                  <bgColor theme="0"/>
                </patternFill>
              </fill>
            </x14:dxf>
          </x14:cfRule>
          <x14:cfRule type="containsText" priority="87" operator="containsText" id="{6301309B-2787-4F36-A01E-42BC36170B8F}">
            <xm:f>NOT(ISERROR(SEARCH($A$126,P1)))</xm:f>
            <xm:f>$A$126</xm:f>
            <x14:dxf>
              <fill>
                <patternFill>
                  <bgColor rgb="FFFF0000"/>
                </patternFill>
              </fill>
            </x14:dxf>
          </x14:cfRule>
          <x14:cfRule type="containsText" priority="91" operator="containsText" id="{231C1C19-D21D-498A-8DEF-23700DB300CC}">
            <xm:f>NOT(ISERROR(SEARCH($A$122,P1)))</xm:f>
            <xm:f>$A$122</xm:f>
            <x14:dxf>
              <fill>
                <patternFill>
                  <bgColor theme="9" tint="0.39994506668294322"/>
                </patternFill>
              </fill>
            </x14:dxf>
          </x14:cfRule>
          <xm:sqref>P1:P6 P8:P10 P31 P63:P64</xm:sqref>
        </x14:conditionalFormatting>
        <x14:conditionalFormatting xmlns:xm="http://schemas.microsoft.com/office/excel/2006/main">
          <x14:cfRule type="containsText" priority="86" operator="containsText" id="{4AEA7EEF-CB36-4391-A912-E758E1494502}">
            <xm:f>NOT(ISERROR(SEARCH($A$121,P12)))</xm:f>
            <xm:f>$A$121</xm:f>
            <x14:dxf>
              <fill>
                <patternFill>
                  <bgColor theme="0"/>
                </patternFill>
              </fill>
            </x14:dxf>
          </x14:cfRule>
          <x14:cfRule type="containsText" priority="85" operator="containsText" id="{052C606F-D4BB-4350-9475-3D1E1666382F}">
            <xm:f>NOT(ISERROR(SEARCH($A$122,P12)))</xm:f>
            <xm:f>$A$122</xm:f>
            <x14:dxf>
              <fill>
                <patternFill>
                  <bgColor theme="9" tint="0.39994506668294322"/>
                </patternFill>
              </fill>
            </x14:dxf>
          </x14:cfRule>
          <x14:cfRule type="containsText" priority="84" operator="containsText" id="{F2642168-813D-4E43-8884-D43925BEF82E}">
            <xm:f>NOT(ISERROR(SEARCH($A$123,P12)))</xm:f>
            <xm:f>$A$123</xm:f>
            <x14:dxf>
              <fill>
                <patternFill>
                  <bgColor theme="8" tint="0.59996337778862885"/>
                </patternFill>
              </fill>
            </x14:dxf>
          </x14:cfRule>
          <x14:cfRule type="containsText" priority="83" operator="containsText" id="{BAF567B8-433B-428F-A922-3AC843E57457}">
            <xm:f>NOT(ISERROR(SEARCH($A$124,P12)))</xm:f>
            <xm:f>$A$124</xm:f>
            <x14:dxf>
              <fill>
                <patternFill>
                  <bgColor rgb="FFFFC000"/>
                </patternFill>
              </fill>
            </x14:dxf>
          </x14:cfRule>
          <x14:cfRule type="containsText" priority="81" operator="containsText" id="{2EDB0999-FC96-4AC9-9558-411926958DA1}">
            <xm:f>NOT(ISERROR(SEARCH($A$126,P12)))</xm:f>
            <xm:f>$A$126</xm:f>
            <x14:dxf>
              <fill>
                <patternFill>
                  <bgColor rgb="FFFF0000"/>
                </patternFill>
              </fill>
            </x14:dxf>
          </x14:cfRule>
          <x14:cfRule type="containsText" priority="82" operator="containsText" id="{F21AE245-0809-4918-A2DE-004CA916FCE5}">
            <xm:f>NOT(ISERROR(SEARCH($A$125,P12)))</xm:f>
            <xm:f>$A$125</xm:f>
            <x14:dxf>
              <fill>
                <patternFill>
                  <bgColor rgb="FFFF0000"/>
                </patternFill>
              </fill>
            </x14:dxf>
          </x14:cfRule>
          <xm:sqref>P12:P15</xm:sqref>
        </x14:conditionalFormatting>
        <x14:conditionalFormatting xmlns:xm="http://schemas.microsoft.com/office/excel/2006/main">
          <x14:cfRule type="containsText" priority="80" operator="containsText" id="{A05610AF-EE49-4EED-9161-A0DD751FC136}">
            <xm:f>NOT(ISERROR(SEARCH($A$121,P17)))</xm:f>
            <xm:f>$A$121</xm:f>
            <x14:dxf>
              <fill>
                <patternFill>
                  <bgColor theme="0"/>
                </patternFill>
              </fill>
            </x14:dxf>
          </x14:cfRule>
          <x14:cfRule type="containsText" priority="79" operator="containsText" id="{4080BD1A-1682-45CD-984B-BE2C63F02B62}">
            <xm:f>NOT(ISERROR(SEARCH($A$122,P17)))</xm:f>
            <xm:f>$A$122</xm:f>
            <x14:dxf>
              <fill>
                <patternFill>
                  <bgColor theme="9" tint="0.39994506668294322"/>
                </patternFill>
              </fill>
            </x14:dxf>
          </x14:cfRule>
          <x14:cfRule type="containsText" priority="75" operator="containsText" id="{54BFA714-1B92-480B-9577-7BFF6F0C1291}">
            <xm:f>NOT(ISERROR(SEARCH($A$126,P17)))</xm:f>
            <xm:f>$A$126</xm:f>
            <x14:dxf>
              <fill>
                <patternFill>
                  <bgColor rgb="FFFF0000"/>
                </patternFill>
              </fill>
            </x14:dxf>
          </x14:cfRule>
          <x14:cfRule type="containsText" priority="78" operator="containsText" id="{35BD589A-BB55-469D-823F-C9BAE8F165B6}">
            <xm:f>NOT(ISERROR(SEARCH($A$123,P17)))</xm:f>
            <xm:f>$A$123</xm:f>
            <x14:dxf>
              <fill>
                <patternFill>
                  <bgColor theme="8" tint="0.59996337778862885"/>
                </patternFill>
              </fill>
            </x14:dxf>
          </x14:cfRule>
          <x14:cfRule type="containsText" priority="77" operator="containsText" id="{7D9F4152-5860-4910-9E6C-E69DDD94EF4A}">
            <xm:f>NOT(ISERROR(SEARCH($A$124,P17)))</xm:f>
            <xm:f>$A$124</xm:f>
            <x14:dxf>
              <fill>
                <patternFill>
                  <bgColor rgb="FFFFC000"/>
                </patternFill>
              </fill>
            </x14:dxf>
          </x14:cfRule>
          <x14:cfRule type="containsText" priority="76" operator="containsText" id="{C86BBAF4-57DE-49D8-85F3-B733B8EC51BC}">
            <xm:f>NOT(ISERROR(SEARCH($A$125,P17)))</xm:f>
            <xm:f>$A$125</xm:f>
            <x14:dxf>
              <fill>
                <patternFill>
                  <bgColor rgb="FFFF0000"/>
                </patternFill>
              </fill>
            </x14:dxf>
          </x14:cfRule>
          <xm:sqref>P17:P29</xm:sqref>
        </x14:conditionalFormatting>
        <x14:conditionalFormatting xmlns:xm="http://schemas.microsoft.com/office/excel/2006/main">
          <x14:cfRule type="containsText" priority="51" operator="containsText" id="{3A330F47-229F-4A31-8B70-A640A5ED4E4E}">
            <xm:f>NOT(ISERROR(SEARCH($A$126,P33)))</xm:f>
            <xm:f>$A$126</xm:f>
            <x14:dxf>
              <fill>
                <patternFill>
                  <bgColor rgb="FFFF0000"/>
                </patternFill>
              </fill>
            </x14:dxf>
          </x14:cfRule>
          <x14:cfRule type="containsText" priority="52" operator="containsText" id="{3B692E31-F73F-40E6-9B99-7862F1748682}">
            <xm:f>NOT(ISERROR(SEARCH($A$125,P33)))</xm:f>
            <xm:f>$A$125</xm:f>
            <x14:dxf>
              <fill>
                <patternFill>
                  <bgColor rgb="FFFF0000"/>
                </patternFill>
              </fill>
            </x14:dxf>
          </x14:cfRule>
          <x14:cfRule type="containsText" priority="53" operator="containsText" id="{3238F6F6-30F2-402C-B36E-440B40E6A7F0}">
            <xm:f>NOT(ISERROR(SEARCH($A$124,P33)))</xm:f>
            <xm:f>$A$124</xm:f>
            <x14:dxf>
              <fill>
                <patternFill>
                  <bgColor rgb="FFFFC000"/>
                </patternFill>
              </fill>
            </x14:dxf>
          </x14:cfRule>
          <x14:cfRule type="containsText" priority="54" operator="containsText" id="{9C358DA3-1616-453D-8680-9F37F731BAD7}">
            <xm:f>NOT(ISERROR(SEARCH($A$123,P33)))</xm:f>
            <xm:f>$A$123</xm:f>
            <x14:dxf>
              <fill>
                <patternFill>
                  <bgColor theme="8" tint="0.59996337778862885"/>
                </patternFill>
              </fill>
            </x14:dxf>
          </x14:cfRule>
          <x14:cfRule type="containsText" priority="55" operator="containsText" id="{04470AE9-BA9F-48D4-A55D-1D60F3DBCC8C}">
            <xm:f>NOT(ISERROR(SEARCH($A$122,P33)))</xm:f>
            <xm:f>$A$122</xm:f>
            <x14:dxf>
              <fill>
                <patternFill>
                  <bgColor theme="9" tint="0.39994506668294322"/>
                </patternFill>
              </fill>
            </x14:dxf>
          </x14:cfRule>
          <x14:cfRule type="containsText" priority="56" operator="containsText" id="{01D7F960-B442-4132-B339-0BBE4B0FCA5F}">
            <xm:f>NOT(ISERROR(SEARCH($A$121,P33)))</xm:f>
            <xm:f>$A$121</xm:f>
            <x14:dxf>
              <fill>
                <patternFill>
                  <bgColor theme="0"/>
                </patternFill>
              </fill>
            </x14:dxf>
          </x14:cfRule>
          <xm:sqref>P33:P59</xm:sqref>
        </x14:conditionalFormatting>
        <x14:conditionalFormatting xmlns:xm="http://schemas.microsoft.com/office/excel/2006/main">
          <x14:cfRule type="containsText" priority="71" operator="containsText" id="{E3F5D0DB-70FD-40F5-8602-2627BEB60976}">
            <xm:f>NOT(ISERROR(SEARCH($A$124,P67)))</xm:f>
            <xm:f>$A$124</xm:f>
            <x14:dxf>
              <fill>
                <patternFill>
                  <bgColor rgb="FFFFC000"/>
                </patternFill>
              </fill>
            </x14:dxf>
          </x14:cfRule>
          <x14:cfRule type="containsText" priority="72" operator="containsText" id="{241A7699-0B62-4516-86EA-485A9A7C8C58}">
            <xm:f>NOT(ISERROR(SEARCH($A$123,P67)))</xm:f>
            <xm:f>$A$123</xm:f>
            <x14:dxf>
              <fill>
                <patternFill>
                  <bgColor theme="8" tint="0.59996337778862885"/>
                </patternFill>
              </fill>
            </x14:dxf>
          </x14:cfRule>
          <x14:cfRule type="containsText" priority="73" operator="containsText" id="{A7704C52-6BD0-4509-86F8-FD55B70C7775}">
            <xm:f>NOT(ISERROR(SEARCH($A$122,P67)))</xm:f>
            <xm:f>$A$122</xm:f>
            <x14:dxf>
              <fill>
                <patternFill>
                  <bgColor theme="9" tint="0.39994506668294322"/>
                </patternFill>
              </fill>
            </x14:dxf>
          </x14:cfRule>
          <x14:cfRule type="containsText" priority="74" operator="containsText" id="{C8C104B5-2A87-4870-908E-B54D9D451446}">
            <xm:f>NOT(ISERROR(SEARCH($A$121,P67)))</xm:f>
            <xm:f>$A$121</xm:f>
            <x14:dxf>
              <fill>
                <patternFill>
                  <bgColor theme="0"/>
                </patternFill>
              </fill>
            </x14:dxf>
          </x14:cfRule>
          <x14:cfRule type="containsText" priority="69" operator="containsText" id="{D938C6E6-AC0E-4B2A-B1CE-67828CF44394}">
            <xm:f>NOT(ISERROR(SEARCH($A$126,P67)))</xm:f>
            <xm:f>$A$126</xm:f>
            <x14:dxf>
              <fill>
                <patternFill>
                  <bgColor rgb="FFFF0000"/>
                </patternFill>
              </fill>
            </x14:dxf>
          </x14:cfRule>
          <x14:cfRule type="containsText" priority="70" operator="containsText" id="{1BA93D22-8D53-452D-8B30-55CD6B4014CB}">
            <xm:f>NOT(ISERROR(SEARCH($A$125,P67)))</xm:f>
            <xm:f>$A$125</xm:f>
            <x14:dxf>
              <fill>
                <patternFill>
                  <bgColor rgb="FFFF0000"/>
                </patternFill>
              </fill>
            </x14:dxf>
          </x14:cfRule>
          <xm:sqref>P67:P70</xm:sqref>
        </x14:conditionalFormatting>
        <x14:conditionalFormatting xmlns:xm="http://schemas.microsoft.com/office/excel/2006/main">
          <x14:cfRule type="containsText" priority="67" operator="containsText" id="{94613179-83C9-40ED-85EC-DF86B28A7727}">
            <xm:f>NOT(ISERROR(SEARCH($A$122,P74)))</xm:f>
            <xm:f>$A$122</xm:f>
            <x14:dxf>
              <fill>
                <patternFill>
                  <bgColor theme="9" tint="0.39994506668294322"/>
                </patternFill>
              </fill>
            </x14:dxf>
          </x14:cfRule>
          <x14:cfRule type="containsText" priority="66" operator="containsText" id="{2EB8919E-752A-47DF-BE1E-04D47310E24B}">
            <xm:f>NOT(ISERROR(SEARCH($A$123,P74)))</xm:f>
            <xm:f>$A$123</xm:f>
            <x14:dxf>
              <fill>
                <patternFill>
                  <bgColor theme="8" tint="0.59996337778862885"/>
                </patternFill>
              </fill>
            </x14:dxf>
          </x14:cfRule>
          <x14:cfRule type="containsText" priority="64" operator="containsText" id="{5F5DF0EF-808A-4FD5-A495-CBF818D72DF6}">
            <xm:f>NOT(ISERROR(SEARCH($A$125,P74)))</xm:f>
            <xm:f>$A$125</xm:f>
            <x14:dxf>
              <fill>
                <patternFill>
                  <bgColor rgb="FFFF0000"/>
                </patternFill>
              </fill>
            </x14:dxf>
          </x14:cfRule>
          <x14:cfRule type="containsText" priority="63" operator="containsText" id="{02004DA0-DF75-4C4B-A0E3-BEDAA3CB0B2A}">
            <xm:f>NOT(ISERROR(SEARCH($A$126,P74)))</xm:f>
            <xm:f>$A$126</xm:f>
            <x14:dxf>
              <fill>
                <patternFill>
                  <bgColor rgb="FFFF0000"/>
                </patternFill>
              </fill>
            </x14:dxf>
          </x14:cfRule>
          <x14:cfRule type="containsText" priority="65" operator="containsText" id="{53BE62A6-0C76-4242-8B96-93AF668E94CA}">
            <xm:f>NOT(ISERROR(SEARCH($A$124,P74)))</xm:f>
            <xm:f>$A$124</xm:f>
            <x14:dxf>
              <fill>
                <patternFill>
                  <bgColor rgb="FFFFC000"/>
                </patternFill>
              </fill>
            </x14:dxf>
          </x14:cfRule>
          <x14:cfRule type="containsText" priority="68" operator="containsText" id="{BB58B52C-3E77-4BE4-99A4-D65FA06763D6}">
            <xm:f>NOT(ISERROR(SEARCH($A$121,P74)))</xm:f>
            <xm:f>$A$121</xm:f>
            <x14:dxf>
              <fill>
                <patternFill>
                  <bgColor theme="0"/>
                </patternFill>
              </fill>
            </x14:dxf>
          </x14:cfRule>
          <xm:sqref>P74:P83</xm:sqref>
        </x14:conditionalFormatting>
        <x14:conditionalFormatting xmlns:xm="http://schemas.microsoft.com/office/excel/2006/main">
          <x14:cfRule type="containsText" priority="8" operator="containsText" id="{500C6BF7-F9DC-4C5C-BDD2-10DD30DD8E88}">
            <xm:f>NOT(ISERROR(SEARCH($A$121,P85)))</xm:f>
            <xm:f>$A$121</xm:f>
            <x14:dxf>
              <fill>
                <patternFill>
                  <bgColor theme="0"/>
                </patternFill>
              </fill>
            </x14:dxf>
          </x14:cfRule>
          <x14:cfRule type="containsText" priority="7" operator="containsText" id="{67413A2A-CBF4-4FFE-AF00-4177CFCE94B0}">
            <xm:f>NOT(ISERROR(SEARCH($A$122,P85)))</xm:f>
            <xm:f>$A$122</xm:f>
            <x14:dxf>
              <fill>
                <patternFill>
                  <bgColor theme="9" tint="0.39994506668294322"/>
                </patternFill>
              </fill>
            </x14:dxf>
          </x14:cfRule>
          <x14:cfRule type="containsText" priority="5" operator="containsText" id="{D5FEC259-1E75-4829-92CD-D0ECF5E888DC}">
            <xm:f>NOT(ISERROR(SEARCH($A$124,P85)))</xm:f>
            <xm:f>$A$124</xm:f>
            <x14:dxf>
              <fill>
                <patternFill>
                  <bgColor rgb="FFFFC000"/>
                </patternFill>
              </fill>
            </x14:dxf>
          </x14:cfRule>
          <x14:cfRule type="containsText" priority="6" operator="containsText" id="{8E99AA2D-5432-4A7D-856B-9ADE78469EFD}">
            <xm:f>NOT(ISERROR(SEARCH($A$123,P85)))</xm:f>
            <xm:f>$A$123</xm:f>
            <x14:dxf>
              <fill>
                <patternFill>
                  <bgColor theme="8" tint="0.59996337778862885"/>
                </patternFill>
              </fill>
            </x14:dxf>
          </x14:cfRule>
          <x14:cfRule type="containsText" priority="4" operator="containsText" id="{70519A1C-C3B8-4DB0-A977-DADBC44D6235}">
            <xm:f>NOT(ISERROR(SEARCH($A$125,P85)))</xm:f>
            <xm:f>$A$125</xm:f>
            <x14:dxf>
              <fill>
                <patternFill>
                  <bgColor rgb="FFFF0000"/>
                </patternFill>
              </fill>
            </x14:dxf>
          </x14:cfRule>
          <x14:cfRule type="containsText" priority="3" operator="containsText" id="{83180C4C-9EDE-4832-8E90-6CAC774BD3F0}">
            <xm:f>NOT(ISERROR(SEARCH($A$126,P85)))</xm:f>
            <xm:f>$A$126</xm:f>
            <x14:dxf>
              <fill>
                <patternFill>
                  <bgColor rgb="FFFF0000"/>
                </patternFill>
              </fill>
            </x14:dxf>
          </x14:cfRule>
          <xm:sqref>P85:P1048576</xm:sqref>
        </x14:conditionalFormatting>
        <x14:conditionalFormatting xmlns:xm="http://schemas.microsoft.com/office/excel/2006/main">
          <x14:cfRule type="containsText" priority="26" operator="containsText" id="{09157BF2-7E5A-46A4-89D0-89F4620B0B81}">
            <xm:f>NOT(ISERROR(SEARCH($D$130,R1)))</xm:f>
            <xm:f>$D$130</xm:f>
            <x14:dxf>
              <fill>
                <patternFill>
                  <bgColor theme="0"/>
                </patternFill>
              </fill>
            </x14:dxf>
          </x14:cfRule>
          <x14:cfRule type="containsText" priority="25" operator="containsText" id="{91B9E00E-1FE8-4134-BC66-01B2ACB6CD42}">
            <xm:f>NOT(ISERROR(SEARCH($D$131,R1)))</xm:f>
            <xm:f>$D$131</xm:f>
            <x14:dxf>
              <fill>
                <patternFill>
                  <bgColor theme="9" tint="0.39994506668294322"/>
                </patternFill>
              </fill>
            </x14:dxf>
          </x14:cfRule>
          <xm:sqref>R1:R99</xm:sqref>
        </x14:conditionalFormatting>
        <x14:conditionalFormatting xmlns:xm="http://schemas.microsoft.com/office/excel/2006/main">
          <x14:cfRule type="containsText" priority="1" operator="containsText" id="{6132F118-986A-401A-AAAB-A531A132817F}">
            <xm:f>NOT(ISERROR(SEARCH($D$131,R101)))</xm:f>
            <xm:f>$D$131</xm:f>
            <x14:dxf>
              <fill>
                <patternFill>
                  <bgColor theme="9" tint="0.39994506668294322"/>
                </patternFill>
              </fill>
            </x14:dxf>
          </x14:cfRule>
          <x14:cfRule type="containsText" priority="2" operator="containsText" id="{8E8A7772-EEFA-40F4-A900-F794C6F39FED}">
            <xm:f>NOT(ISERROR(SEARCH($D$130,R101)))</xm:f>
            <xm:f>$D$130</xm:f>
            <x14:dxf>
              <fill>
                <patternFill>
                  <bgColor theme="0"/>
                </patternFill>
              </fill>
            </x14:dxf>
          </x14:cfRule>
          <xm:sqref>R101:R1048576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'https://adrgov-my.sharepoint.com/Users/maicol.zipamocha/OneDrive - Agencia de Desarrollo Rural-ADR/2023/5. SEGUIMIENTO PLANES DE MEJORA/[Plan de Mejoramiento Suscrito con la Oficina de Control Interno- 2023 (2).xlsx]1.COM'!#REF!</xm:f>
          </x14:formula1>
          <xm:sqref>R44 R59 R37:R39 R41:R42 R51 A40:O40 Q40:R40 R9 R89 R83 R76 R78 R70 R6:R7 R15 R25 R21:R23 R95 R97 R99 R102 R104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R145"/>
  <sheetViews>
    <sheetView topLeftCell="A89" zoomScale="60" zoomScaleNormal="60" workbookViewId="0">
      <selection activeCell="E139" sqref="E139"/>
    </sheetView>
  </sheetViews>
  <sheetFormatPr baseColWidth="10" defaultColWidth="23" defaultRowHeight="15" x14ac:dyDescent="0.25"/>
  <cols>
    <col min="1" max="1" width="21.33203125" style="404" customWidth="1"/>
    <col min="2" max="2" width="23" style="404"/>
    <col min="3" max="3" width="23" style="489"/>
    <col min="4" max="4" width="50.44140625" style="404" customWidth="1"/>
    <col min="5" max="5" width="71.5546875" style="404" customWidth="1"/>
    <col min="6" max="6" width="98.33203125" style="489" customWidth="1"/>
    <col min="7" max="7" width="43.5546875" style="490" customWidth="1"/>
    <col min="8" max="8" width="49.6640625" style="404" customWidth="1"/>
    <col min="9" max="9" width="44" style="404" customWidth="1"/>
    <col min="10" max="10" width="36.88671875" style="404" customWidth="1"/>
    <col min="11" max="13" width="23" style="404" customWidth="1"/>
    <col min="14" max="14" width="58.109375" style="491" customWidth="1"/>
    <col min="15" max="15" width="36" style="404" customWidth="1"/>
    <col min="16" max="16" width="30.44140625" style="404" customWidth="1"/>
    <col min="17" max="17" width="53.44140625" style="404" customWidth="1"/>
    <col min="18" max="18" width="23" style="404" customWidth="1"/>
    <col min="19" max="16384" width="23" style="404"/>
  </cols>
  <sheetData>
    <row r="1" spans="1:18" ht="80.099999999999994" customHeight="1" x14ac:dyDescent="0.25">
      <c r="A1" s="986"/>
      <c r="B1" s="986"/>
      <c r="C1" s="986"/>
      <c r="D1" s="986"/>
      <c r="E1" s="1202" t="s">
        <v>79</v>
      </c>
      <c r="F1" s="986"/>
      <c r="G1" s="986"/>
      <c r="H1" s="986"/>
      <c r="I1" s="986"/>
      <c r="J1" s="986"/>
      <c r="K1" s="986"/>
      <c r="L1" s="986"/>
      <c r="M1" s="986"/>
      <c r="N1" s="986"/>
      <c r="O1" s="986"/>
      <c r="P1" s="984"/>
      <c r="Q1" s="977"/>
      <c r="R1" s="978"/>
    </row>
    <row r="2" spans="1:18" ht="15.6" x14ac:dyDescent="0.25">
      <c r="A2" s="982" t="s">
        <v>120</v>
      </c>
      <c r="B2" s="983"/>
      <c r="C2" s="984" t="s">
        <v>121</v>
      </c>
      <c r="D2" s="978"/>
      <c r="E2" s="982" t="s">
        <v>122</v>
      </c>
      <c r="F2" s="985"/>
      <c r="G2" s="985"/>
      <c r="H2" s="985"/>
      <c r="I2" s="983"/>
      <c r="J2" s="986">
        <v>6</v>
      </c>
      <c r="K2" s="986"/>
      <c r="L2" s="986"/>
      <c r="M2" s="986"/>
      <c r="N2" s="982" t="s">
        <v>123</v>
      </c>
      <c r="O2" s="983"/>
      <c r="P2" s="1203" t="s">
        <v>124</v>
      </c>
      <c r="Q2" s="1204"/>
      <c r="R2" s="1205"/>
    </row>
    <row r="3" spans="1:18" ht="53.25" customHeight="1" x14ac:dyDescent="0.25">
      <c r="A3" s="990" t="s">
        <v>83</v>
      </c>
      <c r="B3" s="990" t="s">
        <v>84</v>
      </c>
      <c r="C3" s="1211" t="s">
        <v>85</v>
      </c>
      <c r="D3" s="990" t="s">
        <v>86</v>
      </c>
      <c r="E3" s="990" t="s">
        <v>87</v>
      </c>
      <c r="F3" s="990" t="s">
        <v>88</v>
      </c>
      <c r="G3" s="990" t="s">
        <v>89</v>
      </c>
      <c r="H3" s="990" t="s">
        <v>90</v>
      </c>
      <c r="I3" s="990" t="s">
        <v>91</v>
      </c>
      <c r="J3" s="990" t="s">
        <v>92</v>
      </c>
      <c r="K3" s="990" t="s">
        <v>93</v>
      </c>
      <c r="L3" s="992" t="s">
        <v>94</v>
      </c>
      <c r="M3" s="992"/>
      <c r="N3" s="992"/>
      <c r="O3" s="992"/>
      <c r="P3" s="992"/>
      <c r="Q3" s="992"/>
      <c r="R3" s="992"/>
    </row>
    <row r="4" spans="1:18" ht="53.25" customHeight="1" thickBot="1" x14ac:dyDescent="0.3">
      <c r="A4" s="990"/>
      <c r="B4" s="990"/>
      <c r="C4" s="1211"/>
      <c r="D4" s="990"/>
      <c r="E4" s="990"/>
      <c r="F4" s="990"/>
      <c r="G4" s="990"/>
      <c r="H4" s="990"/>
      <c r="I4" s="990"/>
      <c r="J4" s="990"/>
      <c r="K4" s="990"/>
      <c r="L4" s="146" t="s">
        <v>95</v>
      </c>
      <c r="M4" s="146" t="s">
        <v>96</v>
      </c>
      <c r="N4" s="228" t="s">
        <v>97</v>
      </c>
      <c r="O4" s="146" t="s">
        <v>137</v>
      </c>
      <c r="P4" s="146" t="s">
        <v>99</v>
      </c>
      <c r="Q4" s="146" t="s">
        <v>100</v>
      </c>
      <c r="R4" s="405" t="s">
        <v>101</v>
      </c>
    </row>
    <row r="5" spans="1:18" s="317" customFormat="1" ht="32.25" customHeight="1" thickBot="1" x14ac:dyDescent="0.3">
      <c r="A5" s="962" t="s">
        <v>1113</v>
      </c>
      <c r="B5" s="951"/>
      <c r="C5" s="951"/>
      <c r="D5" s="951"/>
      <c r="E5" s="929"/>
      <c r="F5" s="929"/>
      <c r="G5" s="929"/>
      <c r="H5" s="929"/>
      <c r="I5" s="929"/>
      <c r="J5" s="929"/>
      <c r="K5" s="929"/>
      <c r="L5" s="929"/>
      <c r="M5" s="929"/>
      <c r="N5" s="929"/>
      <c r="O5" s="929"/>
      <c r="P5" s="929"/>
      <c r="Q5" s="929"/>
      <c r="R5" s="929"/>
    </row>
    <row r="6" spans="1:18" ht="105" customHeight="1" x14ac:dyDescent="0.25">
      <c r="A6" s="1206" t="s">
        <v>43</v>
      </c>
      <c r="B6" s="1207" t="s">
        <v>1114</v>
      </c>
      <c r="C6" s="1208">
        <v>1</v>
      </c>
      <c r="D6" s="1207" t="s">
        <v>1115</v>
      </c>
      <c r="E6" s="406" t="s">
        <v>1116</v>
      </c>
      <c r="F6" s="406" t="s">
        <v>1117</v>
      </c>
      <c r="G6" s="407" t="s">
        <v>1118</v>
      </c>
      <c r="H6" s="374" t="s">
        <v>133</v>
      </c>
      <c r="I6" s="408" t="s">
        <v>1119</v>
      </c>
      <c r="J6" s="409">
        <v>45495</v>
      </c>
      <c r="K6" s="409">
        <v>45657</v>
      </c>
      <c r="L6" s="410"/>
      <c r="M6" s="374"/>
      <c r="N6" s="411" t="s">
        <v>1120</v>
      </c>
      <c r="O6" s="412">
        <v>0</v>
      </c>
      <c r="P6" s="351" t="s">
        <v>73</v>
      </c>
      <c r="Q6" s="413"/>
      <c r="R6" s="1209" t="s">
        <v>11</v>
      </c>
    </row>
    <row r="7" spans="1:18" ht="108" customHeight="1" x14ac:dyDescent="0.25">
      <c r="A7" s="1206"/>
      <c r="B7" s="1207"/>
      <c r="C7" s="1208"/>
      <c r="D7" s="1207"/>
      <c r="E7" s="414" t="s">
        <v>1121</v>
      </c>
      <c r="F7" s="414" t="s">
        <v>1122</v>
      </c>
      <c r="G7" s="415" t="s">
        <v>1123</v>
      </c>
      <c r="H7" s="416" t="s">
        <v>126</v>
      </c>
      <c r="I7" s="408" t="s">
        <v>1119</v>
      </c>
      <c r="J7" s="409">
        <v>45495</v>
      </c>
      <c r="K7" s="409">
        <v>45657</v>
      </c>
      <c r="L7" s="417"/>
      <c r="M7" s="418"/>
      <c r="N7" s="411" t="s">
        <v>1120</v>
      </c>
      <c r="O7" s="419">
        <v>0</v>
      </c>
      <c r="P7" s="420" t="s">
        <v>73</v>
      </c>
      <c r="Q7" s="421"/>
      <c r="R7" s="1210"/>
    </row>
    <row r="8" spans="1:18" ht="15.6" thickBot="1" x14ac:dyDescent="0.3">
      <c r="A8" s="1215"/>
      <c r="B8" s="1216"/>
      <c r="C8" s="1216"/>
      <c r="D8" s="1216"/>
      <c r="E8" s="1216"/>
      <c r="F8" s="1216"/>
      <c r="G8" s="1216"/>
      <c r="H8" s="1216"/>
      <c r="I8" s="1216"/>
      <c r="J8" s="1216"/>
      <c r="K8" s="1216"/>
      <c r="L8" s="1216"/>
      <c r="M8" s="1216"/>
      <c r="N8" s="1216"/>
      <c r="O8" s="1216"/>
      <c r="P8" s="1216"/>
      <c r="Q8" s="1216"/>
      <c r="R8" s="1217"/>
    </row>
    <row r="9" spans="1:18" ht="171.75" customHeight="1" x14ac:dyDescent="0.25">
      <c r="A9" s="1222" t="s">
        <v>43</v>
      </c>
      <c r="B9" s="1099" t="s">
        <v>1114</v>
      </c>
      <c r="C9" s="1223">
        <v>2</v>
      </c>
      <c r="D9" s="1221" t="s">
        <v>1124</v>
      </c>
      <c r="E9" s="422" t="s">
        <v>1125</v>
      </c>
      <c r="F9" s="422" t="s">
        <v>1126</v>
      </c>
      <c r="G9" s="423" t="s">
        <v>1127</v>
      </c>
      <c r="H9" s="416" t="s">
        <v>126</v>
      </c>
      <c r="I9" s="408" t="s">
        <v>1119</v>
      </c>
      <c r="J9" s="409">
        <v>45495</v>
      </c>
      <c r="K9" s="409">
        <v>45657</v>
      </c>
      <c r="L9" s="424"/>
      <c r="M9" s="375"/>
      <c r="N9" s="411" t="s">
        <v>1128</v>
      </c>
      <c r="O9" s="412">
        <v>0</v>
      </c>
      <c r="P9" s="425" t="s">
        <v>73</v>
      </c>
      <c r="Q9" s="1115"/>
      <c r="R9" s="1222" t="s">
        <v>11</v>
      </c>
    </row>
    <row r="10" spans="1:18" ht="195" customHeight="1" thickBot="1" x14ac:dyDescent="0.3">
      <c r="A10" s="1210"/>
      <c r="B10" s="1100"/>
      <c r="C10" s="1224"/>
      <c r="D10" s="1221"/>
      <c r="E10" s="422" t="s">
        <v>1129</v>
      </c>
      <c r="F10" s="422" t="s">
        <v>1130</v>
      </c>
      <c r="G10" s="423" t="s">
        <v>1131</v>
      </c>
      <c r="H10" s="416" t="s">
        <v>126</v>
      </c>
      <c r="I10" s="408" t="s">
        <v>1119</v>
      </c>
      <c r="J10" s="409">
        <v>45495</v>
      </c>
      <c r="K10" s="409">
        <v>45657</v>
      </c>
      <c r="L10" s="424"/>
      <c r="M10" s="375"/>
      <c r="N10" s="411" t="s">
        <v>1128</v>
      </c>
      <c r="O10" s="412">
        <v>0</v>
      </c>
      <c r="P10" s="351" t="s">
        <v>73</v>
      </c>
      <c r="Q10" s="1116"/>
      <c r="R10" s="1210"/>
    </row>
    <row r="11" spans="1:18" ht="21" customHeight="1" x14ac:dyDescent="0.25">
      <c r="A11" s="1212"/>
      <c r="B11" s="1213"/>
      <c r="C11" s="1213"/>
      <c r="D11" s="1213"/>
      <c r="E11" s="1213"/>
      <c r="F11" s="1213"/>
      <c r="G11" s="1213"/>
      <c r="H11" s="1213"/>
      <c r="I11" s="1213"/>
      <c r="J11" s="1213"/>
      <c r="K11" s="1213"/>
      <c r="L11" s="1213"/>
      <c r="M11" s="1213"/>
      <c r="N11" s="1213"/>
      <c r="O11" s="1213"/>
      <c r="P11" s="1213"/>
      <c r="Q11" s="1213"/>
      <c r="R11" s="1214"/>
    </row>
    <row r="12" spans="1:18" ht="195" customHeight="1" thickBot="1" x14ac:dyDescent="0.3">
      <c r="A12" s="374" t="s">
        <v>43</v>
      </c>
      <c r="B12" s="375" t="s">
        <v>1114</v>
      </c>
      <c r="C12" s="426">
        <v>3</v>
      </c>
      <c r="D12" s="427" t="s">
        <v>1132</v>
      </c>
      <c r="E12" s="427" t="s">
        <v>1133</v>
      </c>
      <c r="F12" s="428" t="s">
        <v>1134</v>
      </c>
      <c r="G12" s="427" t="s">
        <v>1135</v>
      </c>
      <c r="H12" s="429" t="s">
        <v>126</v>
      </c>
      <c r="I12" s="430" t="s">
        <v>1136</v>
      </c>
      <c r="J12" s="431">
        <v>43353</v>
      </c>
      <c r="K12" s="431">
        <v>43465</v>
      </c>
      <c r="L12" s="432">
        <v>44377</v>
      </c>
      <c r="M12" s="429" t="s">
        <v>1137</v>
      </c>
      <c r="N12" s="428" t="s">
        <v>1138</v>
      </c>
      <c r="O12" s="433">
        <v>1</v>
      </c>
      <c r="P12" s="434" t="s">
        <v>72</v>
      </c>
      <c r="Q12" s="428" t="s">
        <v>1139</v>
      </c>
      <c r="R12" s="435" t="s">
        <v>10</v>
      </c>
    </row>
    <row r="13" spans="1:18" x14ac:dyDescent="0.25">
      <c r="A13" s="1212"/>
      <c r="B13" s="1213"/>
      <c r="C13" s="1213"/>
      <c r="D13" s="1213"/>
      <c r="E13" s="1213"/>
      <c r="F13" s="1213"/>
      <c r="G13" s="1213"/>
      <c r="H13" s="1213"/>
      <c r="I13" s="1213"/>
      <c r="J13" s="1213"/>
      <c r="K13" s="1213"/>
      <c r="L13" s="1213"/>
      <c r="M13" s="1213"/>
      <c r="N13" s="1213"/>
      <c r="O13" s="1213"/>
      <c r="P13" s="1213"/>
      <c r="Q13" s="1213"/>
      <c r="R13" s="1214"/>
    </row>
    <row r="14" spans="1:18" ht="198" customHeight="1" x14ac:dyDescent="0.25">
      <c r="A14" s="374" t="s">
        <v>43</v>
      </c>
      <c r="B14" s="375" t="s">
        <v>1114</v>
      </c>
      <c r="C14" s="426">
        <v>4</v>
      </c>
      <c r="D14" s="406" t="s">
        <v>1140</v>
      </c>
      <c r="E14" s="436" t="s">
        <v>1141</v>
      </c>
      <c r="F14" s="411" t="s">
        <v>1142</v>
      </c>
      <c r="G14" s="437" t="s">
        <v>1143</v>
      </c>
      <c r="H14" s="374" t="s">
        <v>126</v>
      </c>
      <c r="I14" s="438" t="s">
        <v>1119</v>
      </c>
      <c r="J14" s="409">
        <v>45495</v>
      </c>
      <c r="K14" s="409">
        <v>45657</v>
      </c>
      <c r="L14" s="410"/>
      <c r="M14" s="374"/>
      <c r="N14" s="411" t="s">
        <v>1144</v>
      </c>
      <c r="O14" s="412">
        <v>0</v>
      </c>
      <c r="P14" s="439" t="s">
        <v>129</v>
      </c>
      <c r="Q14" s="440" t="s">
        <v>1145</v>
      </c>
      <c r="R14" s="374" t="s">
        <v>11</v>
      </c>
    </row>
    <row r="15" spans="1:18" ht="15.6" thickBot="1" x14ac:dyDescent="0.3">
      <c r="A15" s="1215"/>
      <c r="B15" s="1216"/>
      <c r="C15" s="1216"/>
      <c r="D15" s="1216"/>
      <c r="E15" s="1216"/>
      <c r="F15" s="1216"/>
      <c r="G15" s="1216"/>
      <c r="H15" s="1216"/>
      <c r="I15" s="1216"/>
      <c r="J15" s="1216"/>
      <c r="K15" s="1216"/>
      <c r="L15" s="1216"/>
      <c r="M15" s="1216"/>
      <c r="N15" s="1216"/>
      <c r="O15" s="1216"/>
      <c r="P15" s="1216"/>
      <c r="Q15" s="1216"/>
      <c r="R15" s="1217"/>
    </row>
    <row r="16" spans="1:18" ht="63.75" customHeight="1" thickBot="1" x14ac:dyDescent="0.3">
      <c r="A16" s="441" t="s">
        <v>43</v>
      </c>
      <c r="B16" s="418" t="s">
        <v>1114</v>
      </c>
      <c r="C16" s="442">
        <v>5</v>
      </c>
      <c r="D16" s="436" t="s">
        <v>1146</v>
      </c>
      <c r="E16" s="422" t="s">
        <v>1147</v>
      </c>
      <c r="F16" s="443" t="s">
        <v>1148</v>
      </c>
      <c r="G16" s="444" t="s">
        <v>1149</v>
      </c>
      <c r="H16" s="416" t="s">
        <v>126</v>
      </c>
      <c r="I16" s="416" t="s">
        <v>1150</v>
      </c>
      <c r="J16" s="409">
        <v>45495</v>
      </c>
      <c r="K16" s="409">
        <v>45657</v>
      </c>
      <c r="L16" s="410"/>
      <c r="M16" s="374"/>
      <c r="N16" s="411" t="s">
        <v>1144</v>
      </c>
      <c r="O16" s="377">
        <v>1</v>
      </c>
      <c r="P16" s="439" t="s">
        <v>73</v>
      </c>
      <c r="Q16" s="421"/>
      <c r="R16" s="445" t="s">
        <v>11</v>
      </c>
    </row>
    <row r="17" spans="1:18" ht="15" customHeight="1" thickBot="1" x14ac:dyDescent="0.3">
      <c r="A17" s="1218"/>
      <c r="B17" s="1219"/>
      <c r="C17" s="1219"/>
      <c r="D17" s="1219"/>
      <c r="E17" s="1219"/>
      <c r="F17" s="1219"/>
      <c r="G17" s="1219"/>
      <c r="H17" s="1219"/>
      <c r="I17" s="1219"/>
      <c r="J17" s="1219"/>
      <c r="K17" s="1219"/>
      <c r="L17" s="1219"/>
      <c r="M17" s="1219"/>
      <c r="N17" s="1219"/>
      <c r="O17" s="1219"/>
      <c r="P17" s="1219"/>
      <c r="Q17" s="1219"/>
      <c r="R17" s="1220"/>
    </row>
    <row r="18" spans="1:18" ht="97.5" customHeight="1" thickBot="1" x14ac:dyDescent="0.3">
      <c r="A18" s="374" t="s">
        <v>43</v>
      </c>
      <c r="B18" s="375" t="s">
        <v>1114</v>
      </c>
      <c r="C18" s="446">
        <v>6</v>
      </c>
      <c r="D18" s="436" t="s">
        <v>1151</v>
      </c>
      <c r="E18" s="1221" t="s">
        <v>1152</v>
      </c>
      <c r="F18" s="1221"/>
      <c r="G18" s="1221"/>
      <c r="H18" s="1221"/>
      <c r="I18" s="1221"/>
      <c r="J18" s="1221"/>
      <c r="K18" s="1221"/>
      <c r="L18" s="375" t="s">
        <v>1153</v>
      </c>
      <c r="M18" s="375" t="s">
        <v>1154</v>
      </c>
      <c r="N18" s="440" t="s">
        <v>1155</v>
      </c>
      <c r="O18" s="377">
        <v>1</v>
      </c>
      <c r="P18" s="447" t="s">
        <v>78</v>
      </c>
      <c r="Q18" s="448"/>
      <c r="R18" s="416" t="s">
        <v>11</v>
      </c>
    </row>
    <row r="19" spans="1:18" ht="15.6" thickBot="1" x14ac:dyDescent="0.3">
      <c r="A19" s="1218"/>
      <c r="B19" s="1219"/>
      <c r="C19" s="1219"/>
      <c r="D19" s="1219"/>
      <c r="E19" s="1219"/>
      <c r="F19" s="1219"/>
      <c r="G19" s="1219"/>
      <c r="H19" s="1219"/>
      <c r="I19" s="1219"/>
      <c r="J19" s="1219"/>
      <c r="K19" s="1219"/>
      <c r="L19" s="1219"/>
      <c r="M19" s="1219"/>
      <c r="N19" s="1219"/>
      <c r="O19" s="1219"/>
      <c r="P19" s="1219"/>
      <c r="Q19" s="1219"/>
      <c r="R19" s="1220"/>
    </row>
    <row r="20" spans="1:18" ht="181.2" customHeight="1" thickBot="1" x14ac:dyDescent="0.3">
      <c r="A20" s="416" t="s">
        <v>43</v>
      </c>
      <c r="B20" s="418" t="s">
        <v>1114</v>
      </c>
      <c r="C20" s="442">
        <v>7</v>
      </c>
      <c r="D20" s="449" t="s">
        <v>1156</v>
      </c>
      <c r="E20" s="436" t="s">
        <v>1157</v>
      </c>
      <c r="F20" s="450" t="s">
        <v>1158</v>
      </c>
      <c r="G20" s="451" t="s">
        <v>1159</v>
      </c>
      <c r="H20" s="374" t="s">
        <v>133</v>
      </c>
      <c r="I20" s="438" t="s">
        <v>1160</v>
      </c>
      <c r="J20" s="409">
        <v>45495</v>
      </c>
      <c r="K20" s="409">
        <v>45657</v>
      </c>
      <c r="L20" s="375"/>
      <c r="M20" s="375"/>
      <c r="N20" s="411" t="s">
        <v>1144</v>
      </c>
      <c r="O20" s="377">
        <v>0</v>
      </c>
      <c r="P20" s="351" t="s">
        <v>73</v>
      </c>
      <c r="Q20" s="421" t="s">
        <v>1161</v>
      </c>
      <c r="R20" s="416" t="s">
        <v>11</v>
      </c>
    </row>
    <row r="21" spans="1:18" ht="15.6" thickBot="1" x14ac:dyDescent="0.3">
      <c r="A21" s="1218"/>
      <c r="B21" s="1219"/>
      <c r="C21" s="1219"/>
      <c r="D21" s="1219"/>
      <c r="E21" s="1219"/>
      <c r="F21" s="1219"/>
      <c r="G21" s="1219"/>
      <c r="H21" s="1219"/>
      <c r="I21" s="1219"/>
      <c r="J21" s="1219"/>
      <c r="K21" s="1219"/>
      <c r="L21" s="1219"/>
      <c r="M21" s="1219"/>
      <c r="N21" s="1219"/>
      <c r="O21" s="1219"/>
      <c r="P21" s="1219"/>
      <c r="Q21" s="1219"/>
      <c r="R21" s="1220"/>
    </row>
    <row r="22" spans="1:18" ht="176.1" customHeight="1" thickBot="1" x14ac:dyDescent="0.3">
      <c r="A22" s="374" t="s">
        <v>43</v>
      </c>
      <c r="B22" s="375" t="s">
        <v>1114</v>
      </c>
      <c r="C22" s="446">
        <v>8</v>
      </c>
      <c r="D22" s="449" t="s">
        <v>1162</v>
      </c>
      <c r="E22" s="436" t="s">
        <v>968</v>
      </c>
      <c r="F22" s="411" t="s">
        <v>1163</v>
      </c>
      <c r="G22" s="437" t="s">
        <v>1164</v>
      </c>
      <c r="H22" s="374" t="s">
        <v>126</v>
      </c>
      <c r="I22" s="438" t="s">
        <v>1165</v>
      </c>
      <c r="J22" s="409">
        <v>43353</v>
      </c>
      <c r="K22" s="409">
        <v>43465</v>
      </c>
      <c r="L22" s="424" t="s">
        <v>1166</v>
      </c>
      <c r="M22" s="375" t="s">
        <v>1167</v>
      </c>
      <c r="N22" s="413" t="s">
        <v>1168</v>
      </c>
      <c r="O22" s="377">
        <v>1</v>
      </c>
      <c r="P22" s="439" t="s">
        <v>129</v>
      </c>
      <c r="Q22" s="440" t="s">
        <v>1169</v>
      </c>
      <c r="R22" s="374" t="s">
        <v>11</v>
      </c>
    </row>
    <row r="23" spans="1:18" ht="15.6" thickBot="1" x14ac:dyDescent="0.3">
      <c r="A23" s="1225"/>
      <c r="B23" s="1226"/>
      <c r="C23" s="1226"/>
      <c r="D23" s="1226"/>
      <c r="E23" s="1226"/>
      <c r="F23" s="1226"/>
      <c r="G23" s="1226"/>
      <c r="H23" s="1226"/>
      <c r="I23" s="1226"/>
      <c r="J23" s="1226"/>
      <c r="K23" s="1226"/>
      <c r="L23" s="1226"/>
      <c r="M23" s="1226"/>
      <c r="N23" s="1226"/>
      <c r="O23" s="1226"/>
      <c r="P23" s="1226"/>
      <c r="Q23" s="1226"/>
      <c r="R23" s="1227"/>
    </row>
    <row r="24" spans="1:18" ht="36" customHeight="1" thickBot="1" x14ac:dyDescent="0.3">
      <c r="A24" s="928" t="s">
        <v>1170</v>
      </c>
      <c r="B24" s="929"/>
      <c r="C24" s="929"/>
      <c r="D24" s="929"/>
      <c r="E24" s="929"/>
      <c r="F24" s="929"/>
      <c r="G24" s="929"/>
      <c r="H24" s="929"/>
      <c r="I24" s="929"/>
      <c r="J24" s="929"/>
      <c r="K24" s="929"/>
      <c r="L24" s="929"/>
      <c r="M24" s="929"/>
      <c r="N24" s="929"/>
      <c r="O24" s="929"/>
      <c r="P24" s="929"/>
      <c r="Q24" s="929"/>
      <c r="R24" s="930"/>
    </row>
    <row r="25" spans="1:18" ht="15.6" x14ac:dyDescent="0.25">
      <c r="A25" s="990" t="s">
        <v>83</v>
      </c>
      <c r="B25" s="990" t="s">
        <v>84</v>
      </c>
      <c r="C25" s="1202" t="s">
        <v>85</v>
      </c>
      <c r="D25" s="990" t="s">
        <v>86</v>
      </c>
      <c r="E25" s="990" t="s">
        <v>87</v>
      </c>
      <c r="F25" s="990" t="s">
        <v>88</v>
      </c>
      <c r="G25" s="990" t="s">
        <v>89</v>
      </c>
      <c r="H25" s="990" t="s">
        <v>90</v>
      </c>
      <c r="I25" s="990" t="s">
        <v>91</v>
      </c>
      <c r="J25" s="990" t="s">
        <v>92</v>
      </c>
      <c r="K25" s="990" t="s">
        <v>93</v>
      </c>
      <c r="L25" s="992" t="s">
        <v>94</v>
      </c>
      <c r="M25" s="992"/>
      <c r="N25" s="992"/>
      <c r="O25" s="992"/>
      <c r="P25" s="992"/>
      <c r="Q25" s="992"/>
      <c r="R25" s="992"/>
    </row>
    <row r="26" spans="1:18" ht="31.8" thickBot="1" x14ac:dyDescent="0.3">
      <c r="A26" s="990"/>
      <c r="B26" s="990"/>
      <c r="C26" s="1202"/>
      <c r="D26" s="990"/>
      <c r="E26" s="990"/>
      <c r="F26" s="990"/>
      <c r="G26" s="990"/>
      <c r="H26" s="990"/>
      <c r="I26" s="990"/>
      <c r="J26" s="990"/>
      <c r="K26" s="990"/>
      <c r="L26" s="146" t="s">
        <v>95</v>
      </c>
      <c r="M26" s="146" t="s">
        <v>96</v>
      </c>
      <c r="N26" s="228" t="s">
        <v>97</v>
      </c>
      <c r="O26" s="146" t="s">
        <v>137</v>
      </c>
      <c r="P26" s="146" t="s">
        <v>99</v>
      </c>
      <c r="Q26" s="146" t="s">
        <v>100</v>
      </c>
      <c r="R26" s="147" t="s">
        <v>101</v>
      </c>
    </row>
    <row r="27" spans="1:18" ht="15.6" thickBot="1" x14ac:dyDescent="0.3">
      <c r="A27" s="1218"/>
      <c r="B27" s="1219"/>
      <c r="C27" s="1219"/>
      <c r="D27" s="1219"/>
      <c r="E27" s="1219"/>
      <c r="F27" s="1219"/>
      <c r="G27" s="1219"/>
      <c r="H27" s="1219"/>
      <c r="I27" s="1219"/>
      <c r="J27" s="1219"/>
      <c r="K27" s="1219"/>
      <c r="L27" s="1219"/>
      <c r="M27" s="1219"/>
      <c r="N27" s="1219"/>
      <c r="O27" s="1219"/>
      <c r="P27" s="1219"/>
      <c r="Q27" s="1219"/>
      <c r="R27" s="1220"/>
    </row>
    <row r="28" spans="1:18" ht="263.7" customHeight="1" x14ac:dyDescent="0.25">
      <c r="A28" s="1230" t="s">
        <v>44</v>
      </c>
      <c r="B28" s="1231" t="s">
        <v>1114</v>
      </c>
      <c r="C28" s="1208">
        <v>2</v>
      </c>
      <c r="D28" s="1232" t="s">
        <v>1171</v>
      </c>
      <c r="E28" s="452" t="s">
        <v>1172</v>
      </c>
      <c r="F28" s="453" t="s">
        <v>1173</v>
      </c>
      <c r="G28" s="454" t="s">
        <v>1174</v>
      </c>
      <c r="H28" s="374" t="s">
        <v>126</v>
      </c>
      <c r="I28" s="455" t="s">
        <v>1175</v>
      </c>
      <c r="J28" s="409">
        <v>45495</v>
      </c>
      <c r="K28" s="409">
        <v>45657</v>
      </c>
      <c r="L28" s="424"/>
      <c r="M28" s="375"/>
      <c r="N28" s="411" t="s">
        <v>1176</v>
      </c>
      <c r="O28" s="412">
        <v>0</v>
      </c>
      <c r="P28" s="351" t="s">
        <v>73</v>
      </c>
      <c r="Q28" s="1233"/>
      <c r="R28" s="1222" t="s">
        <v>11</v>
      </c>
    </row>
    <row r="29" spans="1:18" ht="252" customHeight="1" thickBot="1" x14ac:dyDescent="0.3">
      <c r="A29" s="1230"/>
      <c r="B29" s="1231"/>
      <c r="C29" s="1208"/>
      <c r="D29" s="1232"/>
      <c r="E29" s="456" t="s">
        <v>1177</v>
      </c>
      <c r="F29" s="411" t="s">
        <v>1178</v>
      </c>
      <c r="G29" s="454" t="s">
        <v>1179</v>
      </c>
      <c r="H29" s="374" t="s">
        <v>126</v>
      </c>
      <c r="I29" s="455" t="s">
        <v>1180</v>
      </c>
      <c r="J29" s="409">
        <v>45495</v>
      </c>
      <c r="K29" s="409">
        <v>45657</v>
      </c>
      <c r="L29" s="424"/>
      <c r="M29" s="375"/>
      <c r="N29" s="411" t="s">
        <v>1176</v>
      </c>
      <c r="O29" s="412">
        <v>0</v>
      </c>
      <c r="P29" s="351" t="s">
        <v>73</v>
      </c>
      <c r="Q29" s="1234"/>
      <c r="R29" s="1210"/>
    </row>
    <row r="30" spans="1:18" ht="15.6" thickBot="1" x14ac:dyDescent="0.3">
      <c r="A30" s="1218"/>
      <c r="B30" s="1219"/>
      <c r="C30" s="1219"/>
      <c r="D30" s="1219"/>
      <c r="E30" s="1219"/>
      <c r="F30" s="1219"/>
      <c r="G30" s="1219"/>
      <c r="H30" s="1219"/>
      <c r="I30" s="1219"/>
      <c r="J30" s="1219"/>
      <c r="K30" s="1219"/>
      <c r="L30" s="1219"/>
      <c r="M30" s="1219"/>
      <c r="N30" s="1219"/>
      <c r="O30" s="1219"/>
      <c r="P30" s="1219"/>
      <c r="Q30" s="1219"/>
      <c r="R30" s="1220"/>
    </row>
    <row r="31" spans="1:18" ht="409.6" customHeight="1" thickBot="1" x14ac:dyDescent="0.3">
      <c r="A31" s="457" t="s">
        <v>1181</v>
      </c>
      <c r="B31" s="458" t="s">
        <v>1114</v>
      </c>
      <c r="C31" s="426">
        <v>3</v>
      </c>
      <c r="D31" s="456" t="s">
        <v>1182</v>
      </c>
      <c r="E31" s="440" t="s">
        <v>1183</v>
      </c>
      <c r="F31" s="453" t="s">
        <v>1184</v>
      </c>
      <c r="G31" s="454" t="s">
        <v>1185</v>
      </c>
      <c r="H31" s="374" t="s">
        <v>126</v>
      </c>
      <c r="I31" s="455" t="s">
        <v>1186</v>
      </c>
      <c r="J31" s="409">
        <v>45495</v>
      </c>
      <c r="K31" s="409">
        <v>45657</v>
      </c>
      <c r="L31" s="424"/>
      <c r="M31" s="375"/>
      <c r="N31" s="411" t="s">
        <v>1187</v>
      </c>
      <c r="O31" s="412">
        <v>0</v>
      </c>
      <c r="P31" s="351" t="s">
        <v>73</v>
      </c>
      <c r="Q31" s="459" t="s">
        <v>1188</v>
      </c>
      <c r="R31" s="416" t="s">
        <v>11</v>
      </c>
    </row>
    <row r="32" spans="1:18" ht="15.6" thickBot="1" x14ac:dyDescent="0.3">
      <c r="A32" s="1218"/>
      <c r="B32" s="1219"/>
      <c r="C32" s="1219"/>
      <c r="D32" s="1219"/>
      <c r="E32" s="1219"/>
      <c r="F32" s="1219"/>
      <c r="G32" s="1219"/>
      <c r="H32" s="1219"/>
      <c r="I32" s="1219"/>
      <c r="J32" s="1219"/>
      <c r="K32" s="1219"/>
      <c r="L32" s="1219"/>
      <c r="M32" s="1219"/>
      <c r="N32" s="1219"/>
      <c r="O32" s="1219"/>
      <c r="P32" s="1219"/>
      <c r="Q32" s="1219"/>
      <c r="R32" s="1220"/>
    </row>
    <row r="33" spans="1:18" ht="409.6" customHeight="1" thickBot="1" x14ac:dyDescent="0.3">
      <c r="A33" s="457" t="s">
        <v>44</v>
      </c>
      <c r="B33" s="458" t="s">
        <v>1114</v>
      </c>
      <c r="C33" s="426">
        <v>4</v>
      </c>
      <c r="D33" s="456" t="s">
        <v>1189</v>
      </c>
      <c r="E33" s="455" t="s">
        <v>1190</v>
      </c>
      <c r="F33" s="460" t="s">
        <v>1184</v>
      </c>
      <c r="G33" s="454" t="s">
        <v>1191</v>
      </c>
      <c r="H33" s="374" t="s">
        <v>126</v>
      </c>
      <c r="I33" s="455" t="s">
        <v>1192</v>
      </c>
      <c r="J33" s="409">
        <v>45495</v>
      </c>
      <c r="K33" s="409">
        <v>45657</v>
      </c>
      <c r="L33" s="424"/>
      <c r="M33" s="375"/>
      <c r="N33" s="411" t="s">
        <v>1193</v>
      </c>
      <c r="O33" s="412">
        <v>1</v>
      </c>
      <c r="P33" s="439" t="s">
        <v>129</v>
      </c>
      <c r="Q33" s="461" t="s">
        <v>1194</v>
      </c>
      <c r="R33" s="416" t="s">
        <v>11</v>
      </c>
    </row>
    <row r="34" spans="1:18" ht="15.6" thickBot="1" x14ac:dyDescent="0.3">
      <c r="A34" s="1218"/>
      <c r="B34" s="1219"/>
      <c r="C34" s="1219"/>
      <c r="D34" s="1219"/>
      <c r="E34" s="1219"/>
      <c r="F34" s="1219"/>
      <c r="G34" s="1219"/>
      <c r="H34" s="1219"/>
      <c r="I34" s="1219"/>
      <c r="J34" s="1219"/>
      <c r="K34" s="1219"/>
      <c r="L34" s="1219"/>
      <c r="M34" s="1219"/>
      <c r="N34" s="1219"/>
      <c r="O34" s="1219"/>
      <c r="P34" s="1219"/>
      <c r="Q34" s="1219"/>
      <c r="R34" s="1220"/>
    </row>
    <row r="35" spans="1:18" ht="196.5" customHeight="1" thickBot="1" x14ac:dyDescent="0.3">
      <c r="A35" s="457" t="s">
        <v>44</v>
      </c>
      <c r="B35" s="458" t="s">
        <v>1114</v>
      </c>
      <c r="C35" s="426">
        <v>5</v>
      </c>
      <c r="D35" s="438" t="s">
        <v>1195</v>
      </c>
      <c r="E35" s="1228" t="s">
        <v>1196</v>
      </c>
      <c r="F35" s="1229"/>
      <c r="G35" s="1229"/>
      <c r="H35" s="1229"/>
      <c r="I35" s="1229"/>
      <c r="J35" s="1229"/>
      <c r="K35" s="1229"/>
      <c r="L35" s="375" t="s">
        <v>1197</v>
      </c>
      <c r="M35" s="375" t="s">
        <v>1154</v>
      </c>
      <c r="N35" s="440" t="s">
        <v>1022</v>
      </c>
      <c r="O35" s="377">
        <v>0</v>
      </c>
      <c r="P35" s="447" t="s">
        <v>78</v>
      </c>
      <c r="Q35" s="440" t="s">
        <v>1198</v>
      </c>
      <c r="R35" s="374" t="s">
        <v>11</v>
      </c>
    </row>
    <row r="36" spans="1:18" ht="15.6" thickBot="1" x14ac:dyDescent="0.3">
      <c r="A36" s="1218"/>
      <c r="B36" s="1219"/>
      <c r="C36" s="1219"/>
      <c r="D36" s="1219"/>
      <c r="E36" s="1219"/>
      <c r="F36" s="1219"/>
      <c r="G36" s="1219"/>
      <c r="H36" s="1219"/>
      <c r="I36" s="1219"/>
      <c r="J36" s="1219"/>
      <c r="K36" s="1219"/>
      <c r="L36" s="1219"/>
      <c r="M36" s="1219"/>
      <c r="N36" s="1219"/>
      <c r="O36" s="1219"/>
      <c r="P36" s="1219"/>
      <c r="Q36" s="1219"/>
      <c r="R36" s="1220"/>
    </row>
    <row r="37" spans="1:18" ht="330.6" customHeight="1" thickBot="1" x14ac:dyDescent="0.3">
      <c r="A37" s="457" t="s">
        <v>44</v>
      </c>
      <c r="B37" s="458" t="s">
        <v>1114</v>
      </c>
      <c r="C37" s="426">
        <v>6</v>
      </c>
      <c r="D37" s="438" t="s">
        <v>1199</v>
      </c>
      <c r="E37" s="455" t="s">
        <v>1200</v>
      </c>
      <c r="F37" s="453" t="s">
        <v>1201</v>
      </c>
      <c r="G37" s="454" t="s">
        <v>1202</v>
      </c>
      <c r="H37" s="374" t="s">
        <v>126</v>
      </c>
      <c r="I37" s="440" t="s">
        <v>1203</v>
      </c>
      <c r="J37" s="409">
        <v>45497</v>
      </c>
      <c r="K37" s="409">
        <v>45716</v>
      </c>
      <c r="L37" s="424"/>
      <c r="M37" s="375"/>
      <c r="N37" s="411" t="s">
        <v>1204</v>
      </c>
      <c r="O37" s="377">
        <v>0</v>
      </c>
      <c r="P37" s="351" t="s">
        <v>71</v>
      </c>
      <c r="Q37" s="459"/>
      <c r="R37" s="416" t="s">
        <v>11</v>
      </c>
    </row>
    <row r="38" spans="1:18" s="462" customFormat="1" ht="15.6" thickBot="1" x14ac:dyDescent="0.3">
      <c r="A38" s="1225"/>
      <c r="B38" s="1226"/>
      <c r="C38" s="1226"/>
      <c r="D38" s="1226"/>
      <c r="E38" s="1226"/>
      <c r="F38" s="1226"/>
      <c r="G38" s="1226"/>
      <c r="H38" s="1226"/>
      <c r="I38" s="1226"/>
      <c r="J38" s="1226"/>
      <c r="K38" s="1226"/>
      <c r="L38" s="1226"/>
      <c r="M38" s="1226"/>
      <c r="N38" s="1226"/>
      <c r="O38" s="1226"/>
      <c r="P38" s="1226"/>
      <c r="Q38" s="1226"/>
      <c r="R38" s="1227"/>
    </row>
    <row r="39" spans="1:18" ht="43.5" customHeight="1" thickBot="1" x14ac:dyDescent="0.3">
      <c r="A39" s="928" t="s">
        <v>1205</v>
      </c>
      <c r="B39" s="929"/>
      <c r="C39" s="929"/>
      <c r="D39" s="929"/>
      <c r="E39" s="929"/>
      <c r="F39" s="929"/>
      <c r="G39" s="929"/>
      <c r="H39" s="929"/>
      <c r="I39" s="929"/>
      <c r="J39" s="929"/>
      <c r="K39" s="929"/>
      <c r="L39" s="929"/>
      <c r="M39" s="929"/>
      <c r="N39" s="929"/>
      <c r="O39" s="929"/>
      <c r="P39" s="929"/>
      <c r="Q39" s="929"/>
      <c r="R39" s="930"/>
    </row>
    <row r="40" spans="1:18" ht="15.6" x14ac:dyDescent="0.25">
      <c r="A40" s="990" t="s">
        <v>83</v>
      </c>
      <c r="B40" s="990" t="s">
        <v>84</v>
      </c>
      <c r="C40" s="1202" t="s">
        <v>85</v>
      </c>
      <c r="D40" s="990" t="s">
        <v>86</v>
      </c>
      <c r="E40" s="990" t="s">
        <v>87</v>
      </c>
      <c r="F40" s="990" t="s">
        <v>88</v>
      </c>
      <c r="G40" s="990" t="s">
        <v>89</v>
      </c>
      <c r="H40" s="990" t="s">
        <v>90</v>
      </c>
      <c r="I40" s="990" t="s">
        <v>91</v>
      </c>
      <c r="J40" s="990" t="s">
        <v>92</v>
      </c>
      <c r="K40" s="990" t="s">
        <v>93</v>
      </c>
      <c r="L40" s="992" t="s">
        <v>94</v>
      </c>
      <c r="M40" s="992"/>
      <c r="N40" s="992"/>
      <c r="O40" s="992"/>
      <c r="P40" s="992"/>
      <c r="Q40" s="992"/>
      <c r="R40" s="992"/>
    </row>
    <row r="41" spans="1:18" ht="31.2" x14ac:dyDescent="0.25">
      <c r="A41" s="990"/>
      <c r="B41" s="990"/>
      <c r="C41" s="1202"/>
      <c r="D41" s="990"/>
      <c r="E41" s="990"/>
      <c r="F41" s="990"/>
      <c r="G41" s="990"/>
      <c r="H41" s="990"/>
      <c r="I41" s="990"/>
      <c r="J41" s="990"/>
      <c r="K41" s="990"/>
      <c r="L41" s="146" t="s">
        <v>95</v>
      </c>
      <c r="M41" s="146" t="s">
        <v>96</v>
      </c>
      <c r="N41" s="228" t="s">
        <v>97</v>
      </c>
      <c r="O41" s="146" t="s">
        <v>137</v>
      </c>
      <c r="P41" s="146" t="s">
        <v>99</v>
      </c>
      <c r="Q41" s="146" t="s">
        <v>100</v>
      </c>
      <c r="R41" s="147" t="s">
        <v>101</v>
      </c>
    </row>
    <row r="42" spans="1:18" ht="284.7" customHeight="1" thickBot="1" x14ac:dyDescent="0.3">
      <c r="A42" s="458" t="s">
        <v>1206</v>
      </c>
      <c r="B42" s="458" t="s">
        <v>1114</v>
      </c>
      <c r="C42" s="426">
        <v>1</v>
      </c>
      <c r="D42" s="458" t="s">
        <v>1207</v>
      </c>
      <c r="E42" s="456" t="s">
        <v>1208</v>
      </c>
      <c r="F42" s="454" t="s">
        <v>1209</v>
      </c>
      <c r="G42" s="454" t="s">
        <v>1210</v>
      </c>
      <c r="H42" s="457" t="s">
        <v>143</v>
      </c>
      <c r="I42" s="456" t="s">
        <v>1211</v>
      </c>
      <c r="J42" s="463">
        <v>45497</v>
      </c>
      <c r="K42" s="463">
        <v>45657</v>
      </c>
      <c r="L42" s="375"/>
      <c r="M42" s="375"/>
      <c r="N42" s="411" t="s">
        <v>1212</v>
      </c>
      <c r="O42" s="464">
        <v>0</v>
      </c>
      <c r="P42" s="465" t="s">
        <v>73</v>
      </c>
      <c r="Q42" s="421"/>
      <c r="R42" s="416" t="s">
        <v>11</v>
      </c>
    </row>
    <row r="43" spans="1:18" ht="15.6" thickBot="1" x14ac:dyDescent="0.3">
      <c r="A43" s="1218"/>
      <c r="B43" s="1219"/>
      <c r="C43" s="1219"/>
      <c r="D43" s="1219"/>
      <c r="E43" s="1219"/>
      <c r="F43" s="1219"/>
      <c r="G43" s="1219"/>
      <c r="H43" s="1219"/>
      <c r="I43" s="1219"/>
      <c r="J43" s="1219"/>
      <c r="K43" s="1219"/>
      <c r="L43" s="1219"/>
      <c r="M43" s="1219"/>
      <c r="N43" s="1219"/>
      <c r="O43" s="1219"/>
      <c r="P43" s="1219"/>
      <c r="Q43" s="1219"/>
      <c r="R43" s="1220"/>
    </row>
    <row r="44" spans="1:18" ht="409.6" customHeight="1" thickBot="1" x14ac:dyDescent="0.3">
      <c r="A44" s="457" t="s">
        <v>45</v>
      </c>
      <c r="B44" s="458" t="s">
        <v>1213</v>
      </c>
      <c r="C44" s="426">
        <v>2</v>
      </c>
      <c r="D44" s="458" t="s">
        <v>1214</v>
      </c>
      <c r="E44" s="440" t="s">
        <v>1215</v>
      </c>
      <c r="F44" s="466" t="s">
        <v>1216</v>
      </c>
      <c r="G44" s="467" t="s">
        <v>1217</v>
      </c>
      <c r="H44" s="375" t="s">
        <v>144</v>
      </c>
      <c r="I44" s="375" t="s">
        <v>1218</v>
      </c>
      <c r="J44" s="463">
        <v>45497</v>
      </c>
      <c r="K44" s="463">
        <v>45657</v>
      </c>
      <c r="L44" s="468"/>
      <c r="M44" s="468"/>
      <c r="N44" s="411" t="s">
        <v>1219</v>
      </c>
      <c r="O44" s="469">
        <v>0</v>
      </c>
      <c r="P44" s="351" t="s">
        <v>73</v>
      </c>
      <c r="Q44" s="470"/>
      <c r="R44" s="416" t="s">
        <v>11</v>
      </c>
    </row>
    <row r="45" spans="1:18" ht="15.6" thickBot="1" x14ac:dyDescent="0.3">
      <c r="A45" s="1218"/>
      <c r="B45" s="1219"/>
      <c r="C45" s="1219"/>
      <c r="D45" s="1219"/>
      <c r="E45" s="1219"/>
      <c r="F45" s="1219"/>
      <c r="G45" s="1219"/>
      <c r="H45" s="1219"/>
      <c r="I45" s="1219"/>
      <c r="J45" s="1219"/>
      <c r="K45" s="1219"/>
      <c r="L45" s="1219"/>
      <c r="M45" s="1219"/>
      <c r="N45" s="1219"/>
      <c r="O45" s="1219"/>
      <c r="P45" s="1219"/>
      <c r="Q45" s="1219"/>
      <c r="R45" s="1220"/>
    </row>
    <row r="46" spans="1:18" ht="384.6" customHeight="1" thickBot="1" x14ac:dyDescent="0.3">
      <c r="A46" s="458" t="s">
        <v>1220</v>
      </c>
      <c r="B46" s="458" t="s">
        <v>1221</v>
      </c>
      <c r="C46" s="426">
        <v>3</v>
      </c>
      <c r="D46" s="375" t="s">
        <v>1222</v>
      </c>
      <c r="E46" s="440" t="s">
        <v>1223</v>
      </c>
      <c r="F46" s="411" t="s">
        <v>1224</v>
      </c>
      <c r="G46" s="471" t="s">
        <v>1225</v>
      </c>
      <c r="H46" s="375" t="s">
        <v>144</v>
      </c>
      <c r="I46" s="375" t="s">
        <v>1226</v>
      </c>
      <c r="J46" s="463">
        <v>45497</v>
      </c>
      <c r="K46" s="463">
        <v>45657</v>
      </c>
      <c r="L46" s="375"/>
      <c r="M46" s="375"/>
      <c r="N46" s="411" t="s">
        <v>1212</v>
      </c>
      <c r="O46" s="472">
        <v>0</v>
      </c>
      <c r="P46" s="465" t="s">
        <v>73</v>
      </c>
      <c r="Q46" s="421"/>
      <c r="R46" s="416" t="s">
        <v>11</v>
      </c>
    </row>
    <row r="47" spans="1:18" ht="15.6" thickBot="1" x14ac:dyDescent="0.3">
      <c r="A47" s="1218"/>
      <c r="B47" s="1219"/>
      <c r="C47" s="1219"/>
      <c r="D47" s="1219"/>
      <c r="E47" s="1219"/>
      <c r="F47" s="1219"/>
      <c r="G47" s="1219"/>
      <c r="H47" s="1219"/>
      <c r="I47" s="1219"/>
      <c r="J47" s="1219"/>
      <c r="K47" s="1219"/>
      <c r="L47" s="1219"/>
      <c r="M47" s="1219"/>
      <c r="N47" s="1219"/>
      <c r="O47" s="1219"/>
      <c r="P47" s="1219"/>
      <c r="Q47" s="1219"/>
      <c r="R47" s="1220"/>
    </row>
    <row r="48" spans="1:18" ht="129.6" customHeight="1" x14ac:dyDescent="0.25">
      <c r="A48" s="1230" t="s">
        <v>45</v>
      </c>
      <c r="B48" s="1231" t="s">
        <v>1227</v>
      </c>
      <c r="C48" s="1208">
        <v>4</v>
      </c>
      <c r="D48" s="1207" t="s">
        <v>1228</v>
      </c>
      <c r="E48" s="440" t="s">
        <v>1229</v>
      </c>
      <c r="F48" s="411" t="s">
        <v>1230</v>
      </c>
      <c r="G48" s="460" t="s">
        <v>1231</v>
      </c>
      <c r="H48" s="375" t="s">
        <v>144</v>
      </c>
      <c r="I48" s="375" t="s">
        <v>1232</v>
      </c>
      <c r="J48" s="473">
        <v>45497</v>
      </c>
      <c r="K48" s="473">
        <v>45657</v>
      </c>
      <c r="L48" s="375"/>
      <c r="M48" s="375"/>
      <c r="N48" s="411" t="s">
        <v>1233</v>
      </c>
      <c r="O48" s="377">
        <v>0</v>
      </c>
      <c r="P48" s="465" t="s">
        <v>73</v>
      </c>
      <c r="Q48" s="1235"/>
      <c r="R48" s="1222" t="s">
        <v>11</v>
      </c>
    </row>
    <row r="49" spans="1:18" ht="108" customHeight="1" x14ac:dyDescent="0.25">
      <c r="A49" s="1230"/>
      <c r="B49" s="1231"/>
      <c r="C49" s="1208"/>
      <c r="D49" s="1207"/>
      <c r="E49" s="1239" t="s">
        <v>1234</v>
      </c>
      <c r="F49" s="411" t="s">
        <v>1235</v>
      </c>
      <c r="G49" s="460" t="s">
        <v>1236</v>
      </c>
      <c r="H49" s="375" t="s">
        <v>143</v>
      </c>
      <c r="I49" s="375" t="s">
        <v>1237</v>
      </c>
      <c r="J49" s="473">
        <v>45497</v>
      </c>
      <c r="K49" s="473">
        <v>45657</v>
      </c>
      <c r="L49" s="375"/>
      <c r="M49" s="375"/>
      <c r="N49" s="411" t="s">
        <v>1233</v>
      </c>
      <c r="O49" s="474">
        <v>0</v>
      </c>
      <c r="P49" s="465" t="s">
        <v>73</v>
      </c>
      <c r="Q49" s="1238"/>
      <c r="R49" s="1210"/>
    </row>
    <row r="50" spans="1:18" ht="268.95" customHeight="1" thickBot="1" x14ac:dyDescent="0.3">
      <c r="A50" s="1230"/>
      <c r="B50" s="1231"/>
      <c r="C50" s="1208"/>
      <c r="D50" s="1207"/>
      <c r="E50" s="1240"/>
      <c r="F50" s="443" t="s">
        <v>1238</v>
      </c>
      <c r="G50" s="460" t="s">
        <v>1239</v>
      </c>
      <c r="H50" s="418" t="s">
        <v>144</v>
      </c>
      <c r="I50" s="418" t="s">
        <v>1237</v>
      </c>
      <c r="J50" s="473">
        <v>45497</v>
      </c>
      <c r="K50" s="473">
        <v>45657</v>
      </c>
      <c r="L50" s="375"/>
      <c r="M50" s="375"/>
      <c r="N50" s="411" t="s">
        <v>1233</v>
      </c>
      <c r="O50" s="377">
        <v>0</v>
      </c>
      <c r="P50" s="465" t="s">
        <v>73</v>
      </c>
      <c r="Q50" s="1116"/>
      <c r="R50" s="1210"/>
    </row>
    <row r="51" spans="1:18" ht="15.6" thickBot="1" x14ac:dyDescent="0.3">
      <c r="A51" s="1218"/>
      <c r="B51" s="1219"/>
      <c r="C51" s="1219"/>
      <c r="D51" s="1219"/>
      <c r="E51" s="1219"/>
      <c r="F51" s="1219"/>
      <c r="G51" s="1219"/>
      <c r="H51" s="1219"/>
      <c r="I51" s="1219"/>
      <c r="J51" s="1219"/>
      <c r="K51" s="1219"/>
      <c r="L51" s="1219"/>
      <c r="M51" s="1219"/>
      <c r="N51" s="1219"/>
      <c r="O51" s="1219"/>
      <c r="P51" s="1219"/>
      <c r="Q51" s="1219"/>
      <c r="R51" s="1220"/>
    </row>
    <row r="52" spans="1:18" ht="105.6" customHeight="1" x14ac:dyDescent="0.25">
      <c r="A52" s="1230" t="s">
        <v>45</v>
      </c>
      <c r="B52" s="1231" t="s">
        <v>1240</v>
      </c>
      <c r="C52" s="1208">
        <v>5</v>
      </c>
      <c r="D52" s="1207" t="s">
        <v>1241</v>
      </c>
      <c r="E52" s="440" t="s">
        <v>1242</v>
      </c>
      <c r="F52" s="411" t="s">
        <v>1243</v>
      </c>
      <c r="G52" s="471" t="s">
        <v>1244</v>
      </c>
      <c r="H52" s="475" t="s">
        <v>143</v>
      </c>
      <c r="I52" s="375" t="s">
        <v>1232</v>
      </c>
      <c r="J52" s="473">
        <v>44378</v>
      </c>
      <c r="K52" s="473">
        <v>44407</v>
      </c>
      <c r="L52" s="424" t="s">
        <v>1245</v>
      </c>
      <c r="M52" s="375" t="s">
        <v>1246</v>
      </c>
      <c r="N52" s="440" t="s">
        <v>1022</v>
      </c>
      <c r="O52" s="377">
        <v>0</v>
      </c>
      <c r="P52" s="351" t="s">
        <v>73</v>
      </c>
      <c r="Q52" s="1235" t="s">
        <v>1247</v>
      </c>
      <c r="R52" s="1222" t="s">
        <v>11</v>
      </c>
    </row>
    <row r="53" spans="1:18" ht="111" customHeight="1" x14ac:dyDescent="0.25">
      <c r="A53" s="1230"/>
      <c r="B53" s="1231"/>
      <c r="C53" s="1208"/>
      <c r="D53" s="1207"/>
      <c r="E53" s="1099" t="s">
        <v>1248</v>
      </c>
      <c r="F53" s="443" t="s">
        <v>1249</v>
      </c>
      <c r="G53" s="476" t="s">
        <v>1250</v>
      </c>
      <c r="H53" s="418" t="s">
        <v>144</v>
      </c>
      <c r="I53" s="418" t="s">
        <v>1251</v>
      </c>
      <c r="J53" s="473">
        <v>44378</v>
      </c>
      <c r="K53" s="473">
        <v>44407</v>
      </c>
      <c r="L53" s="424" t="s">
        <v>1245</v>
      </c>
      <c r="M53" s="375" t="s">
        <v>1246</v>
      </c>
      <c r="N53" s="440" t="s">
        <v>1252</v>
      </c>
      <c r="O53" s="377">
        <v>1</v>
      </c>
      <c r="P53" s="477" t="s">
        <v>129</v>
      </c>
      <c r="Q53" s="1116"/>
      <c r="R53" s="1210"/>
    </row>
    <row r="54" spans="1:18" ht="237" customHeight="1" thickBot="1" x14ac:dyDescent="0.3">
      <c r="A54" s="1230"/>
      <c r="B54" s="1231"/>
      <c r="C54" s="1208"/>
      <c r="D54" s="1207"/>
      <c r="E54" s="1101"/>
      <c r="F54" s="443" t="s">
        <v>1253</v>
      </c>
      <c r="G54" s="443" t="s">
        <v>1254</v>
      </c>
      <c r="H54" s="418" t="s">
        <v>144</v>
      </c>
      <c r="I54" s="375" t="s">
        <v>1251</v>
      </c>
      <c r="J54" s="473">
        <v>44378</v>
      </c>
      <c r="K54" s="473">
        <v>44407</v>
      </c>
      <c r="L54" s="424" t="s">
        <v>1245</v>
      </c>
      <c r="M54" s="375" t="s">
        <v>1246</v>
      </c>
      <c r="N54" s="413" t="s">
        <v>1255</v>
      </c>
      <c r="O54" s="377">
        <v>1</v>
      </c>
      <c r="P54" s="477" t="s">
        <v>129</v>
      </c>
      <c r="Q54" s="1236"/>
      <c r="R54" s="1237"/>
    </row>
    <row r="55" spans="1:18" s="462" customFormat="1" ht="15.6" thickBot="1" x14ac:dyDescent="0.3">
      <c r="A55" s="1225"/>
      <c r="B55" s="1226"/>
      <c r="C55" s="1226"/>
      <c r="D55" s="1226"/>
      <c r="E55" s="1241"/>
      <c r="F55" s="1226"/>
      <c r="G55" s="1226"/>
      <c r="H55" s="1226"/>
      <c r="I55" s="1226"/>
      <c r="J55" s="1226"/>
      <c r="K55" s="1226"/>
      <c r="L55" s="1226"/>
      <c r="M55" s="1226"/>
      <c r="N55" s="1226"/>
      <c r="O55" s="1226"/>
      <c r="P55" s="1226"/>
      <c r="Q55" s="1226"/>
      <c r="R55" s="1227"/>
    </row>
    <row r="56" spans="1:18" ht="39" customHeight="1" thickBot="1" x14ac:dyDescent="0.3">
      <c r="A56" s="928" t="s">
        <v>1256</v>
      </c>
      <c r="B56" s="929"/>
      <c r="C56" s="929"/>
      <c r="D56" s="929"/>
      <c r="E56" s="929"/>
      <c r="F56" s="929"/>
      <c r="G56" s="929"/>
      <c r="H56" s="929"/>
      <c r="I56" s="929"/>
      <c r="J56" s="929"/>
      <c r="K56" s="929"/>
      <c r="L56" s="929"/>
      <c r="M56" s="929"/>
      <c r="N56" s="929"/>
      <c r="O56" s="929"/>
      <c r="P56" s="929"/>
      <c r="Q56" s="929"/>
      <c r="R56" s="930"/>
    </row>
    <row r="57" spans="1:18" ht="15.6" x14ac:dyDescent="0.25">
      <c r="A57" s="990" t="s">
        <v>83</v>
      </c>
      <c r="B57" s="990" t="s">
        <v>84</v>
      </c>
      <c r="C57" s="990" t="s">
        <v>85</v>
      </c>
      <c r="D57" s="990" t="s">
        <v>86</v>
      </c>
      <c r="E57" s="990" t="s">
        <v>87</v>
      </c>
      <c r="F57" s="990" t="s">
        <v>88</v>
      </c>
      <c r="G57" s="990" t="s">
        <v>89</v>
      </c>
      <c r="H57" s="990" t="s">
        <v>90</v>
      </c>
      <c r="I57" s="990" t="s">
        <v>91</v>
      </c>
      <c r="J57" s="990" t="s">
        <v>92</v>
      </c>
      <c r="K57" s="990" t="s">
        <v>93</v>
      </c>
      <c r="L57" s="992" t="s">
        <v>94</v>
      </c>
      <c r="M57" s="992"/>
      <c r="N57" s="992"/>
      <c r="O57" s="992"/>
      <c r="P57" s="992"/>
      <c r="Q57" s="992"/>
      <c r="R57" s="992"/>
    </row>
    <row r="58" spans="1:18" ht="31.2" x14ac:dyDescent="0.25">
      <c r="A58" s="990"/>
      <c r="B58" s="990"/>
      <c r="C58" s="990"/>
      <c r="D58" s="990"/>
      <c r="E58" s="990"/>
      <c r="F58" s="990"/>
      <c r="G58" s="990"/>
      <c r="H58" s="990"/>
      <c r="I58" s="990"/>
      <c r="J58" s="990"/>
      <c r="K58" s="990"/>
      <c r="L58" s="146" t="s">
        <v>95</v>
      </c>
      <c r="M58" s="146" t="s">
        <v>96</v>
      </c>
      <c r="N58" s="228" t="s">
        <v>97</v>
      </c>
      <c r="O58" s="146" t="s">
        <v>137</v>
      </c>
      <c r="P58" s="146" t="s">
        <v>99</v>
      </c>
      <c r="Q58" s="146" t="s">
        <v>100</v>
      </c>
      <c r="R58" s="147" t="s">
        <v>101</v>
      </c>
    </row>
    <row r="59" spans="1:18" ht="111.75" customHeight="1" x14ac:dyDescent="0.25">
      <c r="A59" s="1099" t="s">
        <v>46</v>
      </c>
      <c r="B59" s="1099" t="s">
        <v>1114</v>
      </c>
      <c r="C59" s="1242">
        <v>1</v>
      </c>
      <c r="D59" s="1099" t="s">
        <v>1257</v>
      </c>
      <c r="E59" s="1239" t="s">
        <v>1258</v>
      </c>
      <c r="F59" s="478" t="s">
        <v>1259</v>
      </c>
      <c r="G59" s="467" t="s">
        <v>1260</v>
      </c>
      <c r="H59" s="475" t="s">
        <v>143</v>
      </c>
      <c r="I59" s="375" t="s">
        <v>1251</v>
      </c>
      <c r="J59" s="410">
        <v>45498</v>
      </c>
      <c r="K59" s="410">
        <v>45657</v>
      </c>
      <c r="L59" s="375"/>
      <c r="M59" s="375"/>
      <c r="N59" s="440" t="s">
        <v>1261</v>
      </c>
      <c r="O59" s="377">
        <v>0</v>
      </c>
      <c r="P59" s="447" t="s">
        <v>73</v>
      </c>
      <c r="Q59" s="1099"/>
      <c r="R59" s="1222" t="s">
        <v>11</v>
      </c>
    </row>
    <row r="60" spans="1:18" ht="67.5" customHeight="1" x14ac:dyDescent="0.25">
      <c r="A60" s="1101"/>
      <c r="B60" s="1101"/>
      <c r="C60" s="1243"/>
      <c r="D60" s="1101"/>
      <c r="E60" s="1244"/>
      <c r="F60" s="375" t="s">
        <v>1262</v>
      </c>
      <c r="G60" s="375" t="s">
        <v>1263</v>
      </c>
      <c r="H60" s="475" t="s">
        <v>143</v>
      </c>
      <c r="I60" s="375" t="s">
        <v>1251</v>
      </c>
      <c r="J60" s="410">
        <v>45498</v>
      </c>
      <c r="K60" s="410">
        <v>45657</v>
      </c>
      <c r="L60" s="375"/>
      <c r="M60" s="375"/>
      <c r="N60" s="440" t="s">
        <v>1261</v>
      </c>
      <c r="O60" s="377">
        <v>0</v>
      </c>
      <c r="P60" s="447" t="s">
        <v>73</v>
      </c>
      <c r="Q60" s="1101"/>
      <c r="R60" s="1237"/>
    </row>
    <row r="61" spans="1:18" x14ac:dyDescent="0.25">
      <c r="A61" s="479"/>
      <c r="B61" s="479"/>
      <c r="C61" s="479"/>
      <c r="D61" s="479"/>
      <c r="E61" s="479"/>
      <c r="F61" s="479"/>
      <c r="G61" s="479"/>
      <c r="H61" s="479"/>
      <c r="I61" s="479"/>
      <c r="J61" s="479"/>
      <c r="K61" s="479"/>
      <c r="L61" s="479"/>
      <c r="M61" s="479"/>
      <c r="N61" s="479"/>
      <c r="O61" s="479"/>
      <c r="P61" s="479"/>
      <c r="Q61" s="479"/>
      <c r="R61" s="479"/>
    </row>
    <row r="62" spans="1:18" ht="180.75" customHeight="1" thickBot="1" x14ac:dyDescent="0.3">
      <c r="A62" s="375" t="s">
        <v>1264</v>
      </c>
      <c r="B62" s="375" t="s">
        <v>1114</v>
      </c>
      <c r="C62" s="426">
        <v>2</v>
      </c>
      <c r="D62" s="438" t="s">
        <v>1265</v>
      </c>
      <c r="E62" s="480" t="s">
        <v>1266</v>
      </c>
      <c r="F62" s="466" t="s">
        <v>1267</v>
      </c>
      <c r="G62" s="467" t="s">
        <v>1268</v>
      </c>
      <c r="H62" s="475" t="s">
        <v>143</v>
      </c>
      <c r="I62" s="375" t="s">
        <v>1251</v>
      </c>
      <c r="J62" s="410">
        <v>45498</v>
      </c>
      <c r="K62" s="410">
        <v>45657</v>
      </c>
      <c r="L62" s="375"/>
      <c r="M62" s="375"/>
      <c r="N62" s="440" t="s">
        <v>1261</v>
      </c>
      <c r="O62" s="377">
        <v>0</v>
      </c>
      <c r="P62" s="447" t="s">
        <v>73</v>
      </c>
      <c r="Q62" s="376"/>
      <c r="R62" s="374" t="s">
        <v>11</v>
      </c>
    </row>
    <row r="63" spans="1:18" x14ac:dyDescent="0.25">
      <c r="A63" s="1212" t="s">
        <v>1269</v>
      </c>
      <c r="B63" s="1213"/>
      <c r="C63" s="1213"/>
      <c r="D63" s="1213"/>
      <c r="E63" s="1213"/>
      <c r="F63" s="1213"/>
      <c r="G63" s="1213"/>
      <c r="H63" s="1213"/>
      <c r="I63" s="1213"/>
      <c r="J63" s="1213"/>
      <c r="K63" s="1213"/>
      <c r="L63" s="1213"/>
      <c r="M63" s="1213"/>
      <c r="N63" s="1213"/>
      <c r="O63" s="1213"/>
      <c r="P63" s="1213"/>
      <c r="Q63" s="1213"/>
      <c r="R63" s="1214"/>
    </row>
    <row r="64" spans="1:18" ht="409.2" customHeight="1" x14ac:dyDescent="0.25">
      <c r="A64" s="375" t="s">
        <v>46</v>
      </c>
      <c r="B64" s="375" t="s">
        <v>1114</v>
      </c>
      <c r="C64" s="426">
        <v>3</v>
      </c>
      <c r="D64" s="438" t="s">
        <v>1270</v>
      </c>
      <c r="E64" s="466" t="s">
        <v>1271</v>
      </c>
      <c r="F64" s="466" t="s">
        <v>1272</v>
      </c>
      <c r="G64" s="467" t="s">
        <v>1273</v>
      </c>
      <c r="H64" s="475" t="s">
        <v>143</v>
      </c>
      <c r="I64" s="375" t="s">
        <v>1251</v>
      </c>
      <c r="J64" s="410">
        <v>45498</v>
      </c>
      <c r="K64" s="410">
        <v>45657</v>
      </c>
      <c r="L64" s="375"/>
      <c r="M64" s="375"/>
      <c r="N64" s="440"/>
      <c r="O64" s="377">
        <v>0</v>
      </c>
      <c r="P64" s="447" t="s">
        <v>73</v>
      </c>
      <c r="Q64" s="376"/>
      <c r="R64" s="374" t="s">
        <v>11</v>
      </c>
    </row>
    <row r="65" spans="1:18" x14ac:dyDescent="0.25">
      <c r="A65" s="1245"/>
      <c r="B65" s="1245"/>
      <c r="C65" s="1245"/>
      <c r="D65" s="1245"/>
      <c r="E65" s="1245"/>
      <c r="F65" s="1245"/>
      <c r="G65" s="1245"/>
      <c r="H65" s="1245"/>
      <c r="I65" s="1245"/>
      <c r="J65" s="1245"/>
      <c r="K65" s="1245"/>
      <c r="L65" s="1245"/>
      <c r="M65" s="1245"/>
      <c r="N65" s="1245"/>
      <c r="O65" s="1245"/>
      <c r="P65" s="1245"/>
      <c r="Q65" s="1245"/>
      <c r="R65" s="1245"/>
    </row>
    <row r="66" spans="1:18" ht="359.7" customHeight="1" x14ac:dyDescent="0.25">
      <c r="A66" s="375" t="s">
        <v>46</v>
      </c>
      <c r="B66" s="375" t="s">
        <v>1114</v>
      </c>
      <c r="C66" s="426">
        <v>4</v>
      </c>
      <c r="D66" s="438" t="s">
        <v>1274</v>
      </c>
      <c r="E66" s="411" t="s">
        <v>1275</v>
      </c>
      <c r="F66" s="411" t="s">
        <v>1276</v>
      </c>
      <c r="G66" s="471" t="s">
        <v>1277</v>
      </c>
      <c r="H66" s="475" t="s">
        <v>143</v>
      </c>
      <c r="I66" s="375" t="s">
        <v>1278</v>
      </c>
      <c r="J66" s="410">
        <v>45498</v>
      </c>
      <c r="K66" s="410">
        <v>45657</v>
      </c>
      <c r="L66" s="375"/>
      <c r="M66" s="375"/>
      <c r="N66" s="413"/>
      <c r="O66" s="377">
        <v>0</v>
      </c>
      <c r="P66" s="439" t="s">
        <v>73</v>
      </c>
      <c r="Q66" s="376"/>
      <c r="R66" s="374" t="s">
        <v>11</v>
      </c>
    </row>
    <row r="67" spans="1:18" x14ac:dyDescent="0.25">
      <c r="A67" s="1246"/>
      <c r="B67" s="1246"/>
      <c r="C67" s="1246"/>
      <c r="D67" s="1246"/>
      <c r="E67" s="1246"/>
      <c r="F67" s="1246"/>
      <c r="G67" s="1246"/>
      <c r="H67" s="1246"/>
      <c r="I67" s="1246"/>
      <c r="J67" s="1246"/>
      <c r="K67" s="1246"/>
      <c r="L67" s="1246"/>
      <c r="M67" s="1246"/>
      <c r="N67" s="1246"/>
      <c r="O67" s="1246"/>
      <c r="P67" s="1246"/>
      <c r="Q67" s="1246"/>
      <c r="R67" s="1246"/>
    </row>
    <row r="68" spans="1:18" ht="22.8" x14ac:dyDescent="0.25">
      <c r="A68" s="1247" t="s">
        <v>1279</v>
      </c>
      <c r="B68" s="1247"/>
      <c r="C68" s="1247"/>
      <c r="D68" s="1247"/>
      <c r="E68" s="1247"/>
      <c r="F68" s="1247"/>
      <c r="G68" s="1247"/>
      <c r="H68" s="1247"/>
      <c r="I68" s="1247"/>
      <c r="J68" s="1247"/>
      <c r="K68" s="1247"/>
      <c r="L68" s="1247"/>
      <c r="M68" s="1247"/>
      <c r="N68" s="1247"/>
      <c r="O68" s="1247"/>
      <c r="P68" s="1247"/>
      <c r="Q68" s="1247"/>
      <c r="R68" s="1247"/>
    </row>
    <row r="69" spans="1:18" ht="60" x14ac:dyDescent="0.25">
      <c r="A69" s="1206" t="s">
        <v>47</v>
      </c>
      <c r="B69" s="1207" t="s">
        <v>1280</v>
      </c>
      <c r="C69" s="1206">
        <v>1</v>
      </c>
      <c r="D69" s="1207" t="s">
        <v>1281</v>
      </c>
      <c r="E69" s="438" t="s">
        <v>1282</v>
      </c>
      <c r="F69" s="438" t="s">
        <v>1283</v>
      </c>
      <c r="G69" s="438" t="s">
        <v>1284</v>
      </c>
      <c r="H69" s="374" t="s">
        <v>143</v>
      </c>
      <c r="I69" s="375" t="s">
        <v>1285</v>
      </c>
      <c r="J69" s="410">
        <v>45629</v>
      </c>
      <c r="K69" s="410">
        <v>45657</v>
      </c>
      <c r="L69" s="438"/>
      <c r="M69" s="438"/>
      <c r="N69" s="438"/>
      <c r="O69" s="481"/>
      <c r="P69" s="447" t="s">
        <v>73</v>
      </c>
      <c r="Q69" s="481"/>
      <c r="R69" s="1222" t="s">
        <v>11</v>
      </c>
    </row>
    <row r="70" spans="1:18" ht="45" x14ac:dyDescent="0.25">
      <c r="A70" s="1206"/>
      <c r="B70" s="1207"/>
      <c r="C70" s="1206"/>
      <c r="D70" s="1207"/>
      <c r="E70" s="438" t="s">
        <v>1286</v>
      </c>
      <c r="F70" s="438" t="s">
        <v>1287</v>
      </c>
      <c r="G70" s="438" t="s">
        <v>1288</v>
      </c>
      <c r="H70" s="374" t="s">
        <v>143</v>
      </c>
      <c r="I70" s="375" t="s">
        <v>1285</v>
      </c>
      <c r="J70" s="410">
        <v>45629</v>
      </c>
      <c r="K70" s="410">
        <v>45657</v>
      </c>
      <c r="L70" s="438"/>
      <c r="M70" s="438"/>
      <c r="N70" s="438"/>
      <c r="O70" s="481"/>
      <c r="P70" s="447" t="s">
        <v>73</v>
      </c>
      <c r="Q70" s="481"/>
      <c r="R70" s="1237"/>
    </row>
    <row r="71" spans="1:18" ht="10.5" customHeight="1" x14ac:dyDescent="0.25">
      <c r="A71" s="1245"/>
      <c r="B71" s="1245"/>
      <c r="C71" s="1245"/>
      <c r="D71" s="1245"/>
      <c r="E71" s="1245"/>
      <c r="F71" s="1245"/>
      <c r="G71" s="1245"/>
      <c r="H71" s="1245"/>
      <c r="I71" s="1245"/>
      <c r="J71" s="1245"/>
      <c r="K71" s="1245"/>
      <c r="L71" s="1245"/>
      <c r="M71" s="1245"/>
      <c r="N71" s="1245"/>
      <c r="O71" s="1245"/>
      <c r="P71" s="1245"/>
      <c r="Q71" s="1245"/>
      <c r="R71" s="1245"/>
    </row>
    <row r="72" spans="1:18" ht="40.5" customHeight="1" x14ac:dyDescent="0.25">
      <c r="A72" s="1206" t="s">
        <v>47</v>
      </c>
      <c r="B72" s="1207" t="s">
        <v>1280</v>
      </c>
      <c r="C72" s="1206">
        <v>2</v>
      </c>
      <c r="D72" s="1207" t="s">
        <v>1289</v>
      </c>
      <c r="E72" s="438" t="s">
        <v>1290</v>
      </c>
      <c r="F72" s="438" t="s">
        <v>1291</v>
      </c>
      <c r="G72" s="438" t="s">
        <v>1292</v>
      </c>
      <c r="H72" s="374" t="s">
        <v>143</v>
      </c>
      <c r="I72" s="375" t="s">
        <v>1285</v>
      </c>
      <c r="J72" s="410">
        <v>45629</v>
      </c>
      <c r="K72" s="410">
        <v>45657</v>
      </c>
      <c r="L72" s="438"/>
      <c r="M72" s="438"/>
      <c r="N72" s="438"/>
      <c r="O72" s="481"/>
      <c r="P72" s="447" t="s">
        <v>73</v>
      </c>
      <c r="Q72" s="481"/>
      <c r="R72" s="1222" t="s">
        <v>11</v>
      </c>
    </row>
    <row r="73" spans="1:18" ht="44.25" customHeight="1" x14ac:dyDescent="0.25">
      <c r="A73" s="1206"/>
      <c r="B73" s="1207"/>
      <c r="C73" s="1206"/>
      <c r="D73" s="1207"/>
      <c r="E73" s="1207" t="s">
        <v>1293</v>
      </c>
      <c r="F73" s="438" t="s">
        <v>1294</v>
      </c>
      <c r="G73" s="438" t="s">
        <v>1295</v>
      </c>
      <c r="H73" s="374" t="s">
        <v>144</v>
      </c>
      <c r="I73" s="375" t="s">
        <v>1285</v>
      </c>
      <c r="J73" s="410">
        <v>45629</v>
      </c>
      <c r="K73" s="410">
        <v>45657</v>
      </c>
      <c r="L73" s="438"/>
      <c r="M73" s="438"/>
      <c r="N73" s="438"/>
      <c r="O73" s="481"/>
      <c r="P73" s="447" t="s">
        <v>73</v>
      </c>
      <c r="Q73" s="481"/>
      <c r="R73" s="1210"/>
    </row>
    <row r="74" spans="1:18" ht="46.5" customHeight="1" x14ac:dyDescent="0.25">
      <c r="A74" s="1206"/>
      <c r="B74" s="1207"/>
      <c r="C74" s="1206"/>
      <c r="D74" s="1207"/>
      <c r="E74" s="1207"/>
      <c r="F74" s="438" t="s">
        <v>1296</v>
      </c>
      <c r="G74" s="438" t="s">
        <v>1297</v>
      </c>
      <c r="H74" s="374" t="s">
        <v>144</v>
      </c>
      <c r="I74" s="375" t="s">
        <v>1285</v>
      </c>
      <c r="J74" s="410">
        <v>45629</v>
      </c>
      <c r="K74" s="410">
        <v>45657</v>
      </c>
      <c r="L74" s="438"/>
      <c r="M74" s="438"/>
      <c r="N74" s="438"/>
      <c r="O74" s="481"/>
      <c r="P74" s="447" t="s">
        <v>73</v>
      </c>
      <c r="Q74" s="481"/>
      <c r="R74" s="1210"/>
    </row>
    <row r="75" spans="1:18" ht="39.75" customHeight="1" x14ac:dyDescent="0.25">
      <c r="A75" s="1206"/>
      <c r="B75" s="1207"/>
      <c r="C75" s="1206"/>
      <c r="D75" s="1207"/>
      <c r="E75" s="1207"/>
      <c r="F75" s="438" t="s">
        <v>1298</v>
      </c>
      <c r="G75" s="438" t="s">
        <v>1299</v>
      </c>
      <c r="H75" s="374" t="s">
        <v>144</v>
      </c>
      <c r="I75" s="375" t="s">
        <v>1285</v>
      </c>
      <c r="J75" s="410">
        <v>45629</v>
      </c>
      <c r="K75" s="410">
        <v>45657</v>
      </c>
      <c r="L75" s="438"/>
      <c r="M75" s="438"/>
      <c r="N75" s="438"/>
      <c r="O75" s="481"/>
      <c r="P75" s="447" t="s">
        <v>73</v>
      </c>
      <c r="Q75" s="481"/>
      <c r="R75" s="1210"/>
    </row>
    <row r="76" spans="1:18" ht="45.75" customHeight="1" x14ac:dyDescent="0.25">
      <c r="A76" s="1206"/>
      <c r="B76" s="1207"/>
      <c r="C76" s="1206"/>
      <c r="D76" s="1207"/>
      <c r="E76" s="1207"/>
      <c r="F76" s="438" t="s">
        <v>1300</v>
      </c>
      <c r="G76" s="438" t="s">
        <v>1301</v>
      </c>
      <c r="H76" s="374" t="s">
        <v>144</v>
      </c>
      <c r="I76" s="375" t="s">
        <v>1285</v>
      </c>
      <c r="J76" s="410">
        <v>45629</v>
      </c>
      <c r="K76" s="410">
        <v>45657</v>
      </c>
      <c r="L76" s="438"/>
      <c r="M76" s="438"/>
      <c r="N76" s="438"/>
      <c r="O76" s="481"/>
      <c r="P76" s="447" t="s">
        <v>73</v>
      </c>
      <c r="Q76" s="481"/>
      <c r="R76" s="1210"/>
    </row>
    <row r="77" spans="1:18" ht="60" x14ac:dyDescent="0.25">
      <c r="A77" s="1206"/>
      <c r="B77" s="1207"/>
      <c r="C77" s="1206"/>
      <c r="D77" s="1207"/>
      <c r="E77" s="376" t="s">
        <v>1302</v>
      </c>
      <c r="F77" s="438" t="s">
        <v>1303</v>
      </c>
      <c r="G77" s="438" t="s">
        <v>1304</v>
      </c>
      <c r="H77" s="374" t="s">
        <v>144</v>
      </c>
      <c r="I77" s="375" t="s">
        <v>1285</v>
      </c>
      <c r="J77" s="410">
        <v>45629</v>
      </c>
      <c r="K77" s="410">
        <v>45657</v>
      </c>
      <c r="L77" s="481"/>
      <c r="M77" s="481"/>
      <c r="N77" s="481"/>
      <c r="O77" s="481"/>
      <c r="P77" s="447" t="s">
        <v>73</v>
      </c>
      <c r="Q77" s="481"/>
      <c r="R77" s="1237"/>
    </row>
    <row r="78" spans="1:18" ht="13.5" customHeight="1" x14ac:dyDescent="0.25">
      <c r="A78" s="1245"/>
      <c r="B78" s="1245"/>
      <c r="C78" s="1245"/>
      <c r="D78" s="1245"/>
      <c r="E78" s="1245"/>
      <c r="F78" s="1245"/>
      <c r="G78" s="1245"/>
      <c r="H78" s="1245"/>
      <c r="I78" s="1245"/>
      <c r="J78" s="1245"/>
      <c r="K78" s="1245"/>
      <c r="L78" s="1245"/>
      <c r="M78" s="1245"/>
      <c r="N78" s="1245"/>
      <c r="O78" s="1245"/>
      <c r="P78" s="1245"/>
      <c r="Q78" s="1245"/>
      <c r="R78" s="1245"/>
    </row>
    <row r="79" spans="1:18" ht="45" customHeight="1" x14ac:dyDescent="0.25">
      <c r="A79" s="1206" t="s">
        <v>47</v>
      </c>
      <c r="B79" s="1207" t="s">
        <v>1280</v>
      </c>
      <c r="C79" s="1206">
        <v>3</v>
      </c>
      <c r="D79" s="1207" t="s">
        <v>1305</v>
      </c>
      <c r="E79" s="376" t="s">
        <v>1306</v>
      </c>
      <c r="F79" s="438" t="s">
        <v>1307</v>
      </c>
      <c r="G79" s="438" t="s">
        <v>1308</v>
      </c>
      <c r="H79" s="374" t="s">
        <v>144</v>
      </c>
      <c r="I79" s="375" t="s">
        <v>1285</v>
      </c>
      <c r="J79" s="410">
        <v>45629</v>
      </c>
      <c r="K79" s="410">
        <v>45657</v>
      </c>
      <c r="L79" s="481"/>
      <c r="M79" s="481"/>
      <c r="N79" s="481"/>
      <c r="O79" s="481"/>
      <c r="P79" s="447" t="s">
        <v>73</v>
      </c>
      <c r="Q79" s="481"/>
      <c r="R79" s="1222" t="s">
        <v>11</v>
      </c>
    </row>
    <row r="80" spans="1:18" ht="60" x14ac:dyDescent="0.25">
      <c r="A80" s="1206"/>
      <c r="B80" s="1207"/>
      <c r="C80" s="1206"/>
      <c r="D80" s="1207"/>
      <c r="E80" s="376" t="s">
        <v>1309</v>
      </c>
      <c r="F80" s="438" t="s">
        <v>1310</v>
      </c>
      <c r="G80" s="438" t="s">
        <v>1311</v>
      </c>
      <c r="H80" s="374" t="s">
        <v>144</v>
      </c>
      <c r="I80" s="375" t="s">
        <v>1285</v>
      </c>
      <c r="J80" s="410">
        <v>45629</v>
      </c>
      <c r="K80" s="410">
        <v>45657</v>
      </c>
      <c r="L80" s="481"/>
      <c r="M80" s="481"/>
      <c r="N80" s="481"/>
      <c r="O80" s="481"/>
      <c r="P80" s="447" t="s">
        <v>73</v>
      </c>
      <c r="Q80" s="481"/>
      <c r="R80" s="1210"/>
    </row>
    <row r="81" spans="1:18" ht="45" x14ac:dyDescent="0.25">
      <c r="A81" s="1206"/>
      <c r="B81" s="1207"/>
      <c r="C81" s="1206"/>
      <c r="D81" s="1207"/>
      <c r="E81" s="376" t="s">
        <v>1312</v>
      </c>
      <c r="F81" s="438" t="s">
        <v>1313</v>
      </c>
      <c r="G81" s="438" t="s">
        <v>1292</v>
      </c>
      <c r="H81" s="374" t="s">
        <v>144</v>
      </c>
      <c r="I81" s="375" t="s">
        <v>1285</v>
      </c>
      <c r="J81" s="410">
        <v>45629</v>
      </c>
      <c r="K81" s="410">
        <v>45657</v>
      </c>
      <c r="L81" s="481"/>
      <c r="M81" s="481"/>
      <c r="N81" s="481"/>
      <c r="O81" s="481"/>
      <c r="P81" s="447" t="s">
        <v>73</v>
      </c>
      <c r="Q81" s="481"/>
      <c r="R81" s="1237"/>
    </row>
    <row r="82" spans="1:18" x14ac:dyDescent="0.25">
      <c r="A82" s="1245"/>
      <c r="B82" s="1245"/>
      <c r="C82" s="1245"/>
      <c r="D82" s="1245"/>
      <c r="E82" s="1245"/>
      <c r="F82" s="1245"/>
      <c r="G82" s="1245"/>
      <c r="H82" s="1245"/>
      <c r="I82" s="1245"/>
      <c r="J82" s="1245"/>
      <c r="K82" s="1245"/>
      <c r="L82" s="1245"/>
      <c r="M82" s="1245"/>
      <c r="N82" s="1245"/>
      <c r="O82" s="1245"/>
      <c r="P82" s="1245"/>
      <c r="Q82" s="1245"/>
      <c r="R82" s="1245"/>
    </row>
    <row r="83" spans="1:18" ht="45" x14ac:dyDescent="0.25">
      <c r="A83" s="374" t="s">
        <v>47</v>
      </c>
      <c r="B83" s="375" t="s">
        <v>1280</v>
      </c>
      <c r="C83" s="374">
        <v>4</v>
      </c>
      <c r="D83" s="375" t="s">
        <v>1314</v>
      </c>
      <c r="E83" s="1253" t="s">
        <v>836</v>
      </c>
      <c r="F83" s="1254"/>
      <c r="G83" s="1254"/>
      <c r="H83" s="1254"/>
      <c r="I83" s="1254"/>
      <c r="J83" s="1254"/>
      <c r="K83" s="1255"/>
      <c r="L83" s="481"/>
      <c r="M83" s="481"/>
      <c r="N83" s="481"/>
      <c r="O83" s="481"/>
      <c r="P83" s="447" t="s">
        <v>78</v>
      </c>
      <c r="Q83" s="481"/>
      <c r="R83" s="374" t="s">
        <v>11</v>
      </c>
    </row>
    <row r="84" spans="1:18" ht="17.25" customHeight="1" x14ac:dyDescent="0.25">
      <c r="A84" s="1245"/>
      <c r="B84" s="1245"/>
      <c r="C84" s="1245"/>
      <c r="D84" s="1245"/>
      <c r="E84" s="1245"/>
      <c r="F84" s="1245"/>
      <c r="G84" s="1245"/>
      <c r="H84" s="1245"/>
      <c r="I84" s="1245"/>
      <c r="J84" s="1245"/>
      <c r="K84" s="1245"/>
      <c r="L84" s="1245"/>
      <c r="M84" s="1245"/>
      <c r="N84" s="1245"/>
      <c r="O84" s="1245"/>
      <c r="P84" s="1245"/>
      <c r="Q84" s="1245"/>
      <c r="R84" s="1245"/>
    </row>
    <row r="85" spans="1:18" ht="96" customHeight="1" x14ac:dyDescent="0.25">
      <c r="A85" s="1207" t="s">
        <v>47</v>
      </c>
      <c r="B85" s="1207" t="s">
        <v>1280</v>
      </c>
      <c r="C85" s="1207">
        <v>5</v>
      </c>
      <c r="D85" s="1207" t="s">
        <v>1314</v>
      </c>
      <c r="E85" s="482" t="s">
        <v>1315</v>
      </c>
      <c r="F85" s="376" t="s">
        <v>1316</v>
      </c>
      <c r="G85" s="375" t="s">
        <v>1317</v>
      </c>
      <c r="H85" s="374" t="s">
        <v>144</v>
      </c>
      <c r="I85" s="375" t="s">
        <v>1285</v>
      </c>
      <c r="J85" s="410">
        <v>45629</v>
      </c>
      <c r="K85" s="410">
        <v>45657</v>
      </c>
      <c r="L85" s="481"/>
      <c r="M85" s="481"/>
      <c r="N85" s="481"/>
      <c r="O85" s="481"/>
      <c r="P85" s="447" t="s">
        <v>73</v>
      </c>
      <c r="Q85" s="481"/>
      <c r="R85" s="1222" t="s">
        <v>11</v>
      </c>
    </row>
    <row r="86" spans="1:18" ht="105" x14ac:dyDescent="0.25">
      <c r="A86" s="1207"/>
      <c r="B86" s="1207"/>
      <c r="C86" s="1207"/>
      <c r="D86" s="1207"/>
      <c r="E86" s="483" t="s">
        <v>1318</v>
      </c>
      <c r="F86" s="438" t="s">
        <v>1319</v>
      </c>
      <c r="G86" s="375" t="s">
        <v>1320</v>
      </c>
      <c r="H86" s="374" t="s">
        <v>143</v>
      </c>
      <c r="I86" s="375" t="s">
        <v>1285</v>
      </c>
      <c r="J86" s="410">
        <v>45629</v>
      </c>
      <c r="K86" s="410">
        <v>45657</v>
      </c>
      <c r="L86" s="481"/>
      <c r="M86" s="481"/>
      <c r="N86" s="481"/>
      <c r="O86" s="481"/>
      <c r="P86" s="447" t="s">
        <v>73</v>
      </c>
      <c r="Q86" s="481"/>
      <c r="R86" s="1210"/>
    </row>
    <row r="87" spans="1:18" ht="60" x14ac:dyDescent="0.25">
      <c r="A87" s="1207"/>
      <c r="B87" s="1207"/>
      <c r="C87" s="1207"/>
      <c r="D87" s="1207"/>
      <c r="E87" s="482" t="s">
        <v>1321</v>
      </c>
      <c r="F87" s="438" t="s">
        <v>1322</v>
      </c>
      <c r="G87" s="375" t="s">
        <v>1323</v>
      </c>
      <c r="H87" s="374" t="s">
        <v>143</v>
      </c>
      <c r="I87" s="375" t="s">
        <v>1285</v>
      </c>
      <c r="J87" s="410">
        <v>45629</v>
      </c>
      <c r="K87" s="410">
        <v>45657</v>
      </c>
      <c r="L87" s="481"/>
      <c r="M87" s="481"/>
      <c r="N87" s="481"/>
      <c r="O87" s="481"/>
      <c r="P87" s="447" t="s">
        <v>73</v>
      </c>
      <c r="Q87" s="481"/>
      <c r="R87" s="1237"/>
    </row>
    <row r="88" spans="1:18" x14ac:dyDescent="0.25">
      <c r="A88" s="1245"/>
      <c r="B88" s="1245"/>
      <c r="C88" s="1245"/>
      <c r="D88" s="1245"/>
      <c r="E88" s="1245"/>
      <c r="F88" s="1245"/>
      <c r="G88" s="1245"/>
      <c r="H88" s="1245"/>
      <c r="I88" s="1245"/>
      <c r="J88" s="1245"/>
      <c r="K88" s="1245"/>
      <c r="L88" s="1245"/>
      <c r="M88" s="1245"/>
      <c r="N88" s="1245"/>
      <c r="O88" s="1245"/>
      <c r="P88" s="1245"/>
      <c r="Q88" s="1245"/>
      <c r="R88" s="1245"/>
    </row>
    <row r="89" spans="1:18" ht="30" x14ac:dyDescent="0.25">
      <c r="A89" s="374" t="s">
        <v>47</v>
      </c>
      <c r="B89" s="375" t="s">
        <v>1280</v>
      </c>
      <c r="C89" s="374">
        <v>6</v>
      </c>
      <c r="D89" s="482" t="s">
        <v>1324</v>
      </c>
      <c r="E89" s="1248" t="s">
        <v>1325</v>
      </c>
      <c r="F89" s="1248"/>
      <c r="G89" s="1248"/>
      <c r="H89" s="1248"/>
      <c r="I89" s="1248"/>
      <c r="J89" s="1248"/>
      <c r="K89" s="1248"/>
      <c r="L89" s="375"/>
      <c r="M89" s="375"/>
      <c r="N89" s="375"/>
      <c r="O89" s="375"/>
      <c r="P89" s="447" t="s">
        <v>78</v>
      </c>
      <c r="Q89" s="375"/>
      <c r="R89" s="374" t="s">
        <v>11</v>
      </c>
    </row>
    <row r="90" spans="1:18" x14ac:dyDescent="0.25">
      <c r="A90" s="1246"/>
      <c r="B90" s="1246"/>
      <c r="C90" s="1246"/>
      <c r="D90" s="1246"/>
      <c r="E90" s="1246"/>
      <c r="F90" s="1246"/>
      <c r="G90" s="1246"/>
      <c r="H90" s="1246"/>
      <c r="I90" s="1246"/>
      <c r="J90" s="1246"/>
      <c r="K90" s="1246"/>
      <c r="L90" s="1246"/>
      <c r="M90" s="1246"/>
      <c r="N90" s="1246"/>
      <c r="O90" s="1246"/>
      <c r="P90" s="1246"/>
      <c r="Q90" s="1246"/>
      <c r="R90" s="1246"/>
    </row>
    <row r="91" spans="1:18" x14ac:dyDescent="0.25">
      <c r="A91" s="484"/>
      <c r="B91" s="484"/>
      <c r="C91" s="484"/>
      <c r="D91" s="484"/>
      <c r="E91" s="484"/>
      <c r="F91" s="484"/>
      <c r="G91" s="484"/>
      <c r="H91" s="484"/>
      <c r="I91" s="484"/>
      <c r="J91" s="484"/>
      <c r="K91" s="484"/>
      <c r="L91" s="484"/>
      <c r="M91" s="484"/>
      <c r="N91" s="484"/>
      <c r="O91" s="484"/>
      <c r="P91" s="484"/>
      <c r="Q91" s="484"/>
      <c r="R91" s="484"/>
    </row>
    <row r="92" spans="1:18" x14ac:dyDescent="0.25">
      <c r="A92" s="484"/>
      <c r="B92" s="484"/>
      <c r="C92" s="484"/>
      <c r="D92" s="484"/>
      <c r="E92" s="484"/>
      <c r="F92" s="484"/>
      <c r="G92" s="484"/>
      <c r="H92" s="484"/>
      <c r="I92" s="484"/>
      <c r="J92" s="484"/>
      <c r="K92" s="484"/>
      <c r="L92" s="484"/>
      <c r="M92" s="484"/>
      <c r="N92" s="484"/>
      <c r="O92" s="484"/>
      <c r="P92" s="484"/>
      <c r="Q92" s="484"/>
      <c r="R92" s="484"/>
    </row>
    <row r="93" spans="1:18" x14ac:dyDescent="0.25">
      <c r="A93" s="484"/>
      <c r="B93" s="484"/>
      <c r="C93" s="484"/>
      <c r="D93" s="484"/>
      <c r="E93" s="484"/>
      <c r="F93" s="484"/>
      <c r="G93" s="484"/>
      <c r="H93" s="484"/>
      <c r="I93" s="484"/>
      <c r="J93" s="484"/>
      <c r="K93" s="484"/>
      <c r="L93" s="484"/>
      <c r="M93" s="484"/>
      <c r="N93" s="484"/>
      <c r="O93" s="484"/>
      <c r="P93" s="484"/>
      <c r="Q93" s="484"/>
      <c r="R93" s="484"/>
    </row>
    <row r="94" spans="1:18" x14ac:dyDescent="0.25">
      <c r="A94" s="484"/>
      <c r="B94" s="484"/>
      <c r="C94" s="484"/>
      <c r="D94" s="484"/>
      <c r="E94" s="484"/>
      <c r="F94" s="484"/>
      <c r="G94" s="484"/>
      <c r="H94" s="484"/>
      <c r="I94" s="484"/>
      <c r="J94" s="484"/>
      <c r="K94" s="484"/>
      <c r="L94" s="484"/>
      <c r="M94" s="484"/>
      <c r="N94" s="484"/>
      <c r="O94" s="484"/>
      <c r="P94" s="484"/>
      <c r="Q94" s="484"/>
      <c r="R94" s="484"/>
    </row>
    <row r="95" spans="1:18" x14ac:dyDescent="0.25">
      <c r="A95" s="484"/>
      <c r="B95" s="484"/>
      <c r="C95" s="484"/>
      <c r="D95" s="484"/>
      <c r="E95" s="484"/>
      <c r="F95" s="484"/>
      <c r="G95" s="484"/>
      <c r="H95" s="484"/>
      <c r="I95" s="484"/>
      <c r="J95" s="484"/>
      <c r="K95" s="484"/>
      <c r="L95" s="484"/>
      <c r="M95" s="484"/>
      <c r="N95" s="484"/>
      <c r="O95" s="484"/>
      <c r="P95" s="484"/>
      <c r="Q95" s="484"/>
      <c r="R95" s="484"/>
    </row>
    <row r="96" spans="1:18" x14ac:dyDescent="0.25">
      <c r="A96" s="484"/>
      <c r="B96" s="484"/>
      <c r="C96" s="484"/>
      <c r="D96" s="484"/>
      <c r="E96" s="484"/>
      <c r="F96" s="484"/>
      <c r="G96" s="484"/>
      <c r="H96" s="484"/>
      <c r="I96" s="484"/>
      <c r="J96" s="484"/>
      <c r="K96" s="484"/>
      <c r="L96" s="484"/>
      <c r="M96" s="484"/>
      <c r="N96" s="484"/>
      <c r="O96" s="484"/>
      <c r="P96" s="484"/>
      <c r="Q96" s="484"/>
      <c r="R96" s="484"/>
    </row>
    <row r="97" spans="1:18" ht="22.8" x14ac:dyDescent="0.25">
      <c r="A97" s="485"/>
      <c r="B97" s="484"/>
      <c r="C97" s="485"/>
      <c r="D97" s="484"/>
      <c r="E97" s="486"/>
      <c r="F97" s="487"/>
      <c r="G97" s="488"/>
      <c r="H97" s="488"/>
      <c r="I97" s="488"/>
      <c r="J97" s="488"/>
      <c r="K97" s="488"/>
      <c r="L97" s="488"/>
      <c r="M97" s="488"/>
      <c r="N97" s="488"/>
      <c r="O97" s="488"/>
      <c r="P97" s="488"/>
      <c r="Q97" s="488"/>
      <c r="R97" s="488"/>
    </row>
    <row r="98" spans="1:18" ht="22.8" x14ac:dyDescent="0.25">
      <c r="A98" s="485"/>
      <c r="B98" s="484"/>
      <c r="C98" s="485"/>
      <c r="D98" s="484"/>
      <c r="E98" s="486"/>
      <c r="F98" s="487"/>
      <c r="G98" s="488"/>
      <c r="H98" s="488"/>
      <c r="I98" s="488"/>
      <c r="J98" s="488"/>
      <c r="K98" s="488"/>
      <c r="L98" s="488"/>
      <c r="M98" s="488"/>
      <c r="N98" s="488"/>
      <c r="O98" s="488"/>
      <c r="P98" s="488"/>
      <c r="Q98" s="488"/>
      <c r="R98" s="488"/>
    </row>
    <row r="99" spans="1:18" ht="22.8" x14ac:dyDescent="0.25">
      <c r="A99" s="485"/>
      <c r="B99" s="484"/>
      <c r="C99" s="485"/>
      <c r="D99" s="484"/>
      <c r="E99" s="486"/>
      <c r="F99" s="487"/>
      <c r="G99" s="488"/>
      <c r="H99" s="488"/>
      <c r="I99" s="488"/>
      <c r="J99" s="488"/>
      <c r="K99" s="488"/>
      <c r="L99" s="488"/>
      <c r="M99" s="488"/>
      <c r="N99" s="488"/>
      <c r="O99" s="488"/>
      <c r="P99" s="488"/>
      <c r="Q99" s="488"/>
      <c r="R99" s="488"/>
    </row>
    <row r="100" spans="1:18" ht="15.6" thickBot="1" x14ac:dyDescent="0.3"/>
    <row r="101" spans="1:18" ht="15.6" x14ac:dyDescent="0.3">
      <c r="A101" s="1093" t="s">
        <v>127</v>
      </c>
      <c r="B101" s="1093"/>
      <c r="C101" s="492"/>
      <c r="D101" s="1249" t="s">
        <v>1326</v>
      </c>
      <c r="E101" s="1250"/>
      <c r="F101" s="1251" t="s">
        <v>1327</v>
      </c>
      <c r="G101" s="1252"/>
    </row>
    <row r="102" spans="1:18" ht="15.6" x14ac:dyDescent="0.3">
      <c r="A102" s="493" t="s">
        <v>71</v>
      </c>
      <c r="B102" s="494">
        <f>+E102+G102+E117+G117</f>
        <v>1</v>
      </c>
      <c r="C102" s="492"/>
      <c r="D102" s="495" t="s">
        <v>71</v>
      </c>
      <c r="E102" s="496">
        <f>+COUNTIF($P$6:$P$22,"ABIERTA")</f>
        <v>0</v>
      </c>
      <c r="F102" s="497" t="s">
        <v>71</v>
      </c>
      <c r="G102" s="498">
        <f>+COUNTIF($P$28:$P$37,"ABIERTA")</f>
        <v>1</v>
      </c>
    </row>
    <row r="103" spans="1:18" ht="15.6" x14ac:dyDescent="0.3">
      <c r="A103" s="493" t="s">
        <v>72</v>
      </c>
      <c r="B103" s="494">
        <f>+E103+G103+E118+G118</f>
        <v>1</v>
      </c>
      <c r="C103" s="492"/>
      <c r="D103" s="495" t="s">
        <v>72</v>
      </c>
      <c r="E103" s="496">
        <f>+COUNTIF($P$6:$P$22,"CUMPLIDA - EFECTIVA")</f>
        <v>1</v>
      </c>
      <c r="F103" s="497" t="s">
        <v>72</v>
      </c>
      <c r="G103" s="498">
        <f>+COUNTIF($P$28:$P$37,"CUMPLIDA - EFECTIVA")</f>
        <v>0</v>
      </c>
    </row>
    <row r="104" spans="1:18" ht="15.6" x14ac:dyDescent="0.3">
      <c r="A104" s="493" t="s">
        <v>128</v>
      </c>
      <c r="B104" s="494">
        <f>+E104+G104+E119+G119</f>
        <v>0</v>
      </c>
      <c r="C104" s="492"/>
      <c r="D104" s="495" t="s">
        <v>128</v>
      </c>
      <c r="E104" s="496">
        <f>+COUNTIF($P$6:$P$22,"CUMPLIDA - PENDIENTE EFECTIVIDAD")</f>
        <v>0</v>
      </c>
      <c r="F104" s="497" t="s">
        <v>128</v>
      </c>
      <c r="G104" s="498">
        <f>+COUNTIF($P$28:$P$37,"CUMPLIDA - PENDIENTE EFECTIVIDAD")</f>
        <v>0</v>
      </c>
    </row>
    <row r="105" spans="1:18" ht="15.6" x14ac:dyDescent="0.3">
      <c r="A105" s="493" t="s">
        <v>129</v>
      </c>
      <c r="B105" s="494">
        <f>+E105+G105+E120+G120</f>
        <v>5</v>
      </c>
      <c r="C105" s="492"/>
      <c r="D105" s="495" t="s">
        <v>129</v>
      </c>
      <c r="E105" s="496">
        <f>+COUNTIF($P$6:$P$22,"CUMPLIDA INEFECTIVA")</f>
        <v>2</v>
      </c>
      <c r="F105" s="497" t="s">
        <v>129</v>
      </c>
      <c r="G105" s="498">
        <f>+COUNTIF($P$28:$P$37,"CUMPLIDA INEFECTIVA")</f>
        <v>1</v>
      </c>
    </row>
    <row r="106" spans="1:18" ht="15.6" x14ac:dyDescent="0.3">
      <c r="A106" s="493" t="s">
        <v>73</v>
      </c>
      <c r="B106" s="494">
        <f>+E106+G106+E121+G121</f>
        <v>21</v>
      </c>
      <c r="C106" s="492"/>
      <c r="D106" s="495" t="s">
        <v>73</v>
      </c>
      <c r="E106" s="496">
        <f>+COUNTIF($P$6:$P$22,"INCUMPLIDA - VENCIDA")</f>
        <v>6</v>
      </c>
      <c r="F106" s="497" t="s">
        <v>73</v>
      </c>
      <c r="G106" s="498">
        <f>+COUNTIF($P$28:$P$37,"INCUMPLIDA - VENCIDA")</f>
        <v>3</v>
      </c>
    </row>
    <row r="107" spans="1:18" ht="15.6" x14ac:dyDescent="0.3">
      <c r="A107" s="499" t="s">
        <v>130</v>
      </c>
      <c r="B107" s="500">
        <f>SUM(B102:B106)</f>
        <v>28</v>
      </c>
      <c r="C107" s="492"/>
      <c r="D107" s="501" t="s">
        <v>130</v>
      </c>
      <c r="E107" s="502">
        <f>SUM(E102:E106)</f>
        <v>9</v>
      </c>
      <c r="F107" s="503" t="s">
        <v>130</v>
      </c>
      <c r="G107" s="504">
        <f>+SUM(G102:G106)</f>
        <v>5</v>
      </c>
    </row>
    <row r="108" spans="1:18" ht="15.6" x14ac:dyDescent="0.3">
      <c r="A108" s="505"/>
      <c r="B108" s="505"/>
      <c r="C108" s="492"/>
      <c r="D108" s="506"/>
      <c r="E108" s="507"/>
      <c r="F108" s="508"/>
      <c r="G108" s="509"/>
    </row>
    <row r="109" spans="1:18" ht="15.6" x14ac:dyDescent="0.3">
      <c r="A109" s="1093" t="s">
        <v>131</v>
      </c>
      <c r="B109" s="1093"/>
      <c r="C109" s="492"/>
      <c r="D109" s="1256" t="s">
        <v>132</v>
      </c>
      <c r="E109" s="1257"/>
      <c r="F109" s="1258" t="s">
        <v>132</v>
      </c>
      <c r="G109" s="1259"/>
    </row>
    <row r="110" spans="1:18" ht="15.6" x14ac:dyDescent="0.3">
      <c r="A110" s="494" t="s">
        <v>11</v>
      </c>
      <c r="B110" s="494">
        <f>+COUNTIF($R$6:$R$66,"ABIERTO")</f>
        <v>21</v>
      </c>
      <c r="C110" s="492"/>
      <c r="D110" s="510" t="s">
        <v>11</v>
      </c>
      <c r="E110" s="496">
        <f>+COUNTIF($R$6:$R$22,"ABIERTO")</f>
        <v>7</v>
      </c>
      <c r="F110" s="511" t="s">
        <v>11</v>
      </c>
      <c r="G110" s="498">
        <f>+COUNTIF($R$27:$R$37,"ABIERTO")</f>
        <v>5</v>
      </c>
    </row>
    <row r="111" spans="1:18" ht="15.6" x14ac:dyDescent="0.3">
      <c r="A111" s="494" t="s">
        <v>10</v>
      </c>
      <c r="B111" s="494">
        <f>+COUNTIF($R$6:$R$66,"CERRADO")</f>
        <v>1</v>
      </c>
      <c r="C111" s="492"/>
      <c r="D111" s="510" t="s">
        <v>10</v>
      </c>
      <c r="E111" s="496">
        <f>+COUNTIF($R$6:$R22,"CERRADO")</f>
        <v>1</v>
      </c>
      <c r="F111" s="511" t="s">
        <v>10</v>
      </c>
      <c r="G111" s="498">
        <f>+COUNTIF($R$27:$R37,"CERRADO")</f>
        <v>0</v>
      </c>
    </row>
    <row r="112" spans="1:18" ht="15.6" x14ac:dyDescent="0.3">
      <c r="A112" s="500" t="s">
        <v>130</v>
      </c>
      <c r="B112" s="500">
        <f>SUM(B110:B111)</f>
        <v>22</v>
      </c>
      <c r="C112" s="492"/>
      <c r="D112" s="401" t="s">
        <v>1328</v>
      </c>
      <c r="E112" s="392">
        <v>1</v>
      </c>
      <c r="F112" s="512" t="s">
        <v>1328</v>
      </c>
      <c r="G112" s="513">
        <v>1</v>
      </c>
    </row>
    <row r="113" spans="4:7" ht="16.2" thickBot="1" x14ac:dyDescent="0.35">
      <c r="D113" s="514" t="s">
        <v>130</v>
      </c>
      <c r="E113" s="515">
        <f>SUM(E110:E111)</f>
        <v>8</v>
      </c>
      <c r="F113" s="516" t="s">
        <v>130</v>
      </c>
      <c r="G113" s="517">
        <f>+SUM(G110:G112)</f>
        <v>6</v>
      </c>
    </row>
    <row r="115" spans="4:7" ht="15.6" thickBot="1" x14ac:dyDescent="0.3"/>
    <row r="116" spans="4:7" x14ac:dyDescent="0.25">
      <c r="D116" s="1249" t="s">
        <v>1329</v>
      </c>
      <c r="E116" s="1250"/>
      <c r="F116" s="1249" t="s">
        <v>1330</v>
      </c>
      <c r="G116" s="1250"/>
    </row>
    <row r="117" spans="4:7" ht="15.6" x14ac:dyDescent="0.3">
      <c r="D117" s="495" t="s">
        <v>71</v>
      </c>
      <c r="E117" s="496">
        <f>+COUNTIF($P$42:$P$54,"ABIERTA")</f>
        <v>0</v>
      </c>
      <c r="F117" s="495" t="s">
        <v>71</v>
      </c>
      <c r="G117" s="496">
        <f>+COUNTIF($P$59:$P$66,"ABIERTA")</f>
        <v>0</v>
      </c>
    </row>
    <row r="118" spans="4:7" ht="15.6" x14ac:dyDescent="0.3">
      <c r="D118" s="495" t="s">
        <v>72</v>
      </c>
      <c r="E118" s="496">
        <f>+COUNTIF($P$42:$P$54,"CUMPLIDA - EFECTIVA")</f>
        <v>0</v>
      </c>
      <c r="F118" s="495" t="s">
        <v>72</v>
      </c>
      <c r="G118" s="496">
        <f>+COUNTIF($P$59:$P$66,"CUMPLIDA - EFECTIVA")</f>
        <v>0</v>
      </c>
    </row>
    <row r="119" spans="4:7" ht="15.6" x14ac:dyDescent="0.3">
      <c r="D119" s="495" t="s">
        <v>128</v>
      </c>
      <c r="E119" s="496">
        <f>+COUNTIF($P$42:$P$54,"CUMPLIDA - PENDIENTE EFECTIVIDAD")</f>
        <v>0</v>
      </c>
      <c r="F119" s="495" t="s">
        <v>128</v>
      </c>
      <c r="G119" s="496">
        <f>+COUNTIF($P$59:$P$66,"CUMPLIDA - PENDIENTE EFECTIVIDAD")</f>
        <v>0</v>
      </c>
    </row>
    <row r="120" spans="4:7" ht="15.6" x14ac:dyDescent="0.3">
      <c r="D120" s="495" t="s">
        <v>129</v>
      </c>
      <c r="E120" s="496">
        <f>+COUNTIF($P$42:$P$54,"CUMPLIDA INEFECTIVA")</f>
        <v>2</v>
      </c>
      <c r="F120" s="495" t="s">
        <v>129</v>
      </c>
      <c r="G120" s="496">
        <f>+COUNTIF($P$59:$P$66,"CUMPLIDA - INEFECTIVA")</f>
        <v>0</v>
      </c>
    </row>
    <row r="121" spans="4:7" ht="15.6" x14ac:dyDescent="0.3">
      <c r="D121" s="495" t="s">
        <v>73</v>
      </c>
      <c r="E121" s="496">
        <f>+COUNTIF($P$42:$P$54,"INCUMPLIDA - VENCIDA")</f>
        <v>7</v>
      </c>
      <c r="F121" s="495" t="s">
        <v>73</v>
      </c>
      <c r="G121" s="496">
        <f>+COUNTIF($P$59:$P$66,"INCUMPLIDA - VENCIDA")</f>
        <v>5</v>
      </c>
    </row>
    <row r="122" spans="4:7" ht="15.6" x14ac:dyDescent="0.3">
      <c r="D122" s="495" t="s">
        <v>78</v>
      </c>
      <c r="E122" s="496">
        <f>+COUNTIF($42:$54,"INCALIFICABLE")</f>
        <v>0</v>
      </c>
      <c r="F122" s="495" t="s">
        <v>78</v>
      </c>
      <c r="G122" s="496">
        <f>+COUNTIF($P$59:$P$66,"INCALIFICABLE")</f>
        <v>0</v>
      </c>
    </row>
    <row r="123" spans="4:7" ht="15.6" x14ac:dyDescent="0.3">
      <c r="D123" s="501" t="s">
        <v>130</v>
      </c>
      <c r="E123" s="502">
        <f>SUM(E117:E122)</f>
        <v>9</v>
      </c>
      <c r="F123" s="501" t="s">
        <v>130</v>
      </c>
      <c r="G123" s="502">
        <f>SUM(G117:G122)</f>
        <v>5</v>
      </c>
    </row>
    <row r="124" spans="4:7" x14ac:dyDescent="0.25">
      <c r="D124" s="506"/>
      <c r="E124" s="518"/>
      <c r="F124" s="506"/>
      <c r="G124" s="518"/>
    </row>
    <row r="125" spans="4:7" x14ac:dyDescent="0.25">
      <c r="D125" s="1256" t="s">
        <v>132</v>
      </c>
      <c r="E125" s="1257"/>
      <c r="F125" s="1256" t="s">
        <v>132</v>
      </c>
      <c r="G125" s="1257"/>
    </row>
    <row r="126" spans="4:7" ht="15.6" x14ac:dyDescent="0.3">
      <c r="D126" s="510" t="s">
        <v>11</v>
      </c>
      <c r="E126" s="496">
        <f>+COUNTIF($R$42:$R$54,"ABIERTO")</f>
        <v>5</v>
      </c>
      <c r="F126" s="510" t="s">
        <v>11</v>
      </c>
      <c r="G126" s="496">
        <f>+COUNTIF($R$59:$R$66,"ABIERTO")</f>
        <v>4</v>
      </c>
    </row>
    <row r="127" spans="4:7" ht="15.6" x14ac:dyDescent="0.3">
      <c r="D127" s="510" t="s">
        <v>10</v>
      </c>
      <c r="E127" s="496">
        <f>+COUNTIF($R$42:$R$54,"CERRADO")</f>
        <v>0</v>
      </c>
      <c r="F127" s="510" t="s">
        <v>10</v>
      </c>
      <c r="G127" s="496">
        <f>+COUNTIF($R$59:$R66,"CERRADO")</f>
        <v>0</v>
      </c>
    </row>
    <row r="128" spans="4:7" x14ac:dyDescent="0.25">
      <c r="D128" s="401" t="s">
        <v>1328</v>
      </c>
      <c r="E128" s="392">
        <v>0</v>
      </c>
      <c r="F128" s="512" t="s">
        <v>1328</v>
      </c>
      <c r="G128" s="513">
        <v>0</v>
      </c>
    </row>
    <row r="129" spans="4:7" ht="16.2" thickBot="1" x14ac:dyDescent="0.35">
      <c r="D129" s="514" t="s">
        <v>130</v>
      </c>
      <c r="E129" s="515">
        <f>SUM(E126:E128)</f>
        <v>5</v>
      </c>
      <c r="F129" s="514" t="s">
        <v>130</v>
      </c>
      <c r="G129" s="515">
        <f>SUM(G126:G128)</f>
        <v>4</v>
      </c>
    </row>
    <row r="132" spans="4:7" ht="15.6" thickBot="1" x14ac:dyDescent="0.3"/>
    <row r="133" spans="4:7" x14ac:dyDescent="0.25">
      <c r="D133" s="1249" t="s">
        <v>1331</v>
      </c>
      <c r="E133" s="1250"/>
    </row>
    <row r="134" spans="4:7" ht="15.6" x14ac:dyDescent="0.3">
      <c r="D134" s="495" t="s">
        <v>71</v>
      </c>
      <c r="E134" s="496">
        <f>+COUNTIF($P$69:$P$89,"ABIERTA")</f>
        <v>0</v>
      </c>
    </row>
    <row r="135" spans="4:7" ht="15.6" x14ac:dyDescent="0.3">
      <c r="D135" s="495" t="s">
        <v>72</v>
      </c>
      <c r="E135" s="496">
        <f>+COUNTIF($P$69:$P$89,"CUMPLIDA - EFECTIVA")</f>
        <v>0</v>
      </c>
    </row>
    <row r="136" spans="4:7" ht="15.6" x14ac:dyDescent="0.3">
      <c r="D136" s="495" t="s">
        <v>128</v>
      </c>
      <c r="E136" s="496">
        <f>+COUNTIF($P$69:$P$89,"CUMPLIDA - PENDIENTE EFECTIVIDAD")</f>
        <v>0</v>
      </c>
    </row>
    <row r="137" spans="4:7" ht="15.6" x14ac:dyDescent="0.3">
      <c r="D137" s="495" t="s">
        <v>129</v>
      </c>
      <c r="E137" s="496">
        <f>+COUNTIF($P$69:$P$89,"CUMPLIDA - INEFECTIVA")</f>
        <v>0</v>
      </c>
    </row>
    <row r="138" spans="4:7" ht="15.6" x14ac:dyDescent="0.3">
      <c r="D138" s="495" t="s">
        <v>73</v>
      </c>
      <c r="E138" s="496">
        <f>+COUNTIF($P$69:$P$89,"INCUMPLIDA - VENCIDA")</f>
        <v>14</v>
      </c>
    </row>
    <row r="139" spans="4:7" ht="15.6" x14ac:dyDescent="0.3">
      <c r="D139" s="495" t="s">
        <v>78</v>
      </c>
      <c r="E139" s="496">
        <f>+COUNTIF($P$69:$P$89,"INCALIFICABLE")</f>
        <v>2</v>
      </c>
    </row>
    <row r="140" spans="4:7" ht="15.6" x14ac:dyDescent="0.3">
      <c r="D140" s="501" t="s">
        <v>130</v>
      </c>
      <c r="E140" s="502">
        <f>SUM(E134:E139)</f>
        <v>16</v>
      </c>
    </row>
    <row r="141" spans="4:7" x14ac:dyDescent="0.25">
      <c r="D141" s="506"/>
      <c r="E141" s="518"/>
    </row>
    <row r="142" spans="4:7" x14ac:dyDescent="0.25">
      <c r="D142" s="1256" t="s">
        <v>132</v>
      </c>
      <c r="E142" s="1257"/>
    </row>
    <row r="143" spans="4:7" ht="15.6" x14ac:dyDescent="0.3">
      <c r="D143" s="510" t="s">
        <v>11</v>
      </c>
      <c r="E143" s="496">
        <f>+COUNTIF($R$69:$R$89,"ABIERTO")</f>
        <v>6</v>
      </c>
    </row>
    <row r="144" spans="4:7" ht="15.6" x14ac:dyDescent="0.3">
      <c r="D144" s="510" t="s">
        <v>10</v>
      </c>
      <c r="E144" s="496">
        <f>+COUNTIF($R$69:$R89,"CERRADO")</f>
        <v>0</v>
      </c>
    </row>
    <row r="145" spans="4:5" ht="16.2" thickBot="1" x14ac:dyDescent="0.35">
      <c r="D145" s="514" t="s">
        <v>130</v>
      </c>
      <c r="E145" s="515">
        <f>SUM(E143:E144)</f>
        <v>6</v>
      </c>
    </row>
  </sheetData>
  <mergeCells count="165">
    <mergeCell ref="D133:E133"/>
    <mergeCell ref="D142:E142"/>
    <mergeCell ref="A109:B109"/>
    <mergeCell ref="D109:E109"/>
    <mergeCell ref="F109:G109"/>
    <mergeCell ref="D116:E116"/>
    <mergeCell ref="F116:G116"/>
    <mergeCell ref="D125:E125"/>
    <mergeCell ref="F125:G125"/>
    <mergeCell ref="A88:R88"/>
    <mergeCell ref="E89:K89"/>
    <mergeCell ref="A90:R90"/>
    <mergeCell ref="A101:B101"/>
    <mergeCell ref="D101:E101"/>
    <mergeCell ref="F101:G101"/>
    <mergeCell ref="A82:R82"/>
    <mergeCell ref="E83:K83"/>
    <mergeCell ref="A84:R84"/>
    <mergeCell ref="A85:A87"/>
    <mergeCell ref="B85:B87"/>
    <mergeCell ref="C85:C87"/>
    <mergeCell ref="D85:D87"/>
    <mergeCell ref="R85:R87"/>
    <mergeCell ref="A67:R67"/>
    <mergeCell ref="A68:R68"/>
    <mergeCell ref="A69:A70"/>
    <mergeCell ref="B69:B70"/>
    <mergeCell ref="C69:C70"/>
    <mergeCell ref="D69:D70"/>
    <mergeCell ref="R69:R70"/>
    <mergeCell ref="A78:R78"/>
    <mergeCell ref="A79:A81"/>
    <mergeCell ref="B79:B81"/>
    <mergeCell ref="C79:C81"/>
    <mergeCell ref="D79:D81"/>
    <mergeCell ref="R79:R81"/>
    <mergeCell ref="A71:R71"/>
    <mergeCell ref="A72:A77"/>
    <mergeCell ref="B72:B77"/>
    <mergeCell ref="C72:C77"/>
    <mergeCell ref="D72:D77"/>
    <mergeCell ref="R72:R77"/>
    <mergeCell ref="E73:E76"/>
    <mergeCell ref="A59:A60"/>
    <mergeCell ref="B59:B60"/>
    <mergeCell ref="C59:C60"/>
    <mergeCell ref="D59:D60"/>
    <mergeCell ref="E59:E60"/>
    <mergeCell ref="Q59:Q60"/>
    <mergeCell ref="R59:R60"/>
    <mergeCell ref="A63:R63"/>
    <mergeCell ref="A65:R65"/>
    <mergeCell ref="A55:R55"/>
    <mergeCell ref="A56:R56"/>
    <mergeCell ref="A57:A58"/>
    <mergeCell ref="B57:B58"/>
    <mergeCell ref="C57:C58"/>
    <mergeCell ref="D57:D58"/>
    <mergeCell ref="E57:E58"/>
    <mergeCell ref="F57:F58"/>
    <mergeCell ref="G57:G58"/>
    <mergeCell ref="H57:H58"/>
    <mergeCell ref="I57:I58"/>
    <mergeCell ref="J57:J58"/>
    <mergeCell ref="K57:K58"/>
    <mergeCell ref="L57:R57"/>
    <mergeCell ref="A51:R51"/>
    <mergeCell ref="A52:A54"/>
    <mergeCell ref="B52:B54"/>
    <mergeCell ref="C52:C54"/>
    <mergeCell ref="D52:D54"/>
    <mergeCell ref="Q52:Q54"/>
    <mergeCell ref="R52:R54"/>
    <mergeCell ref="E53:E54"/>
    <mergeCell ref="A48:A50"/>
    <mergeCell ref="B48:B50"/>
    <mergeCell ref="C48:C50"/>
    <mergeCell ref="D48:D50"/>
    <mergeCell ref="Q48:Q50"/>
    <mergeCell ref="R48:R50"/>
    <mergeCell ref="E49:E50"/>
    <mergeCell ref="J40:J41"/>
    <mergeCell ref="K40:K41"/>
    <mergeCell ref="L40:R40"/>
    <mergeCell ref="A43:R43"/>
    <mergeCell ref="A45:R45"/>
    <mergeCell ref="A47:R47"/>
    <mergeCell ref="A39:R39"/>
    <mergeCell ref="A40:A41"/>
    <mergeCell ref="B40:B41"/>
    <mergeCell ref="C40:C41"/>
    <mergeCell ref="D40:D41"/>
    <mergeCell ref="E40:E41"/>
    <mergeCell ref="F40:F41"/>
    <mergeCell ref="G40:G41"/>
    <mergeCell ref="H40:H41"/>
    <mergeCell ref="I40:I41"/>
    <mergeCell ref="A30:R30"/>
    <mergeCell ref="A32:R32"/>
    <mergeCell ref="A34:R34"/>
    <mergeCell ref="E35:K35"/>
    <mergeCell ref="A36:R36"/>
    <mergeCell ref="A38:R38"/>
    <mergeCell ref="A28:A29"/>
    <mergeCell ref="B28:B29"/>
    <mergeCell ref="C28:C29"/>
    <mergeCell ref="D28:D29"/>
    <mergeCell ref="Q28:Q29"/>
    <mergeCell ref="R28:R29"/>
    <mergeCell ref="H25:H26"/>
    <mergeCell ref="I25:I26"/>
    <mergeCell ref="J25:J26"/>
    <mergeCell ref="K25:K26"/>
    <mergeCell ref="L25:R25"/>
    <mergeCell ref="A27:R27"/>
    <mergeCell ref="A21:R21"/>
    <mergeCell ref="A23:R23"/>
    <mergeCell ref="A24:R24"/>
    <mergeCell ref="A25:A26"/>
    <mergeCell ref="B25:B26"/>
    <mergeCell ref="C25:C26"/>
    <mergeCell ref="D25:D26"/>
    <mergeCell ref="E25:E26"/>
    <mergeCell ref="F25:F26"/>
    <mergeCell ref="G25:G26"/>
    <mergeCell ref="A11:R11"/>
    <mergeCell ref="A13:R13"/>
    <mergeCell ref="A15:R15"/>
    <mergeCell ref="A17:R17"/>
    <mergeCell ref="E18:K18"/>
    <mergeCell ref="A19:R19"/>
    <mergeCell ref="A8:R8"/>
    <mergeCell ref="A9:A10"/>
    <mergeCell ref="B9:B10"/>
    <mergeCell ref="C9:C10"/>
    <mergeCell ref="D9:D10"/>
    <mergeCell ref="Q9:Q10"/>
    <mergeCell ref="R9:R10"/>
    <mergeCell ref="A5:R5"/>
    <mergeCell ref="A6:A7"/>
    <mergeCell ref="B6:B7"/>
    <mergeCell ref="C6:C7"/>
    <mergeCell ref="D6:D7"/>
    <mergeCell ref="R6:R7"/>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conditionalFormatting sqref="P12">
    <cfRule type="containsText" dxfId="175" priority="21" operator="containsText" text="CUMPLIDA - EFECTIVA">
      <formula>NOT(ISERROR(SEARCH("CUMPLIDA - EFECTIVA",P12)))</formula>
    </cfRule>
  </conditionalFormatting>
  <conditionalFormatting sqref="R6">
    <cfRule type="cellIs" dxfId="168" priority="30" operator="equal">
      <formula>"CERRADO"</formula>
    </cfRule>
  </conditionalFormatting>
  <conditionalFormatting sqref="R9:R10">
    <cfRule type="cellIs" dxfId="166" priority="29" operator="equal">
      <formula>"CERRADO"</formula>
    </cfRule>
  </conditionalFormatting>
  <conditionalFormatting sqref="R14">
    <cfRule type="cellIs" dxfId="162" priority="28" operator="equal">
      <formula>"CERRADO"</formula>
    </cfRule>
  </conditionalFormatting>
  <conditionalFormatting sqref="R16">
    <cfRule type="cellIs" dxfId="161" priority="27" operator="equal">
      <formula>"CERRADO"</formula>
    </cfRule>
  </conditionalFormatting>
  <conditionalFormatting sqref="R18">
    <cfRule type="cellIs" dxfId="160" priority="26" operator="equal">
      <formula>"CERRADO"</formula>
    </cfRule>
  </conditionalFormatting>
  <dataValidations count="5">
    <dataValidation type="list" allowBlank="1" showInputMessage="1" showErrorMessage="1" sqref="P12" xr:uid="{00000000-0002-0000-0700-000000000000}">
      <formula1>$A$109:$A$114</formula1>
    </dataValidation>
    <dataValidation type="list" allowBlank="1" showInputMessage="1" showErrorMessage="1" sqref="P1:P11 P13:P1048576" xr:uid="{00000000-0002-0000-0700-000001000000}">
      <formula1>$A$102:$A$106</formula1>
    </dataValidation>
    <dataValidation type="list" allowBlank="1" showInputMessage="1" showErrorMessage="1" sqref="R12" xr:uid="{00000000-0002-0000-0700-000002000000}">
      <formula1>$R$1:$R$2</formula1>
    </dataValidation>
    <dataValidation type="list" allowBlank="1" showInputMessage="1" showErrorMessage="1" sqref="H14 H22 H16 H31 H33 H20 H37 H6:H7 H28:H29 H9:H10 H12" xr:uid="{00000000-0002-0000-0700-000003000000}">
      <formula1>#REF!</formula1>
    </dataValidation>
    <dataValidation type="list" allowBlank="1" showInputMessage="1" showErrorMessage="1" sqref="R16 R14 R6 R18 R9:R10" xr:uid="{00000000-0002-0000-0700-000004000000}">
      <formula1>$A$110:$A$111</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8" operator="containsText" id="{C9AF131B-459A-4F14-A483-2A84C7163EBF}">
            <xm:f>NOT(ISERROR(SEARCH($A$102,P1)))</xm:f>
            <xm:f>$A$102</xm:f>
            <x14:dxf>
              <fill>
                <patternFill>
                  <bgColor theme="0"/>
                </patternFill>
              </fill>
            </x14:dxf>
          </x14:cfRule>
          <x14:cfRule type="containsText" priority="37" operator="containsText" id="{7F2033E3-A49D-45E9-B37A-0A5B9F87AC19}">
            <xm:f>NOT(ISERROR(SEARCH($A$103,P1)))</xm:f>
            <xm:f>$A$103</xm:f>
            <x14:dxf>
              <fill>
                <patternFill>
                  <bgColor theme="9" tint="0.39994506668294322"/>
                </patternFill>
              </fill>
            </x14:dxf>
          </x14:cfRule>
          <x14:cfRule type="containsText" priority="36" operator="containsText" id="{A8A251C0-97D8-4265-B1D3-1E87F3746C16}">
            <xm:f>NOT(ISERROR(SEARCH($A$104,P1)))</xm:f>
            <xm:f>$A$104</xm:f>
            <x14:dxf>
              <fill>
                <patternFill>
                  <bgColor theme="8" tint="0.39994506668294322"/>
                </patternFill>
              </fill>
            </x14:dxf>
          </x14:cfRule>
          <x14:cfRule type="containsText" priority="35" operator="containsText" id="{AC249B82-91D2-48E9-9178-B6EF935470A1}">
            <xm:f>NOT(ISERROR(SEARCH($A$105,P1)))</xm:f>
            <xm:f>$A$105</xm:f>
            <x14:dxf>
              <fill>
                <patternFill>
                  <bgColor rgb="FFFFC000"/>
                </patternFill>
              </fill>
            </x14:dxf>
          </x14:cfRule>
          <x14:cfRule type="containsText" priority="34" operator="containsText" id="{FBE68A26-6982-48A8-A034-686EAEB2DD70}">
            <xm:f>NOT(ISERROR(SEARCH($A$106,P1)))</xm:f>
            <xm:f>$A$106</xm:f>
            <x14:dxf>
              <fill>
                <patternFill>
                  <bgColor rgb="FFFF0000"/>
                </patternFill>
              </fill>
            </x14:dxf>
          </x14:cfRule>
          <x14:cfRule type="containsText" priority="33" operator="containsText" id="{A2C16D57-F8CA-4C69-AF0A-D8F655D5127C}">
            <xm:f>NOT(ISERROR(SEARCH(#REF!,P1)))</xm:f>
            <xm:f>#REF!</xm:f>
            <x14:dxf>
              <fill>
                <patternFill>
                  <bgColor rgb="FFC00000"/>
                </patternFill>
              </fill>
            </x14:dxf>
          </x14:cfRule>
          <xm:sqref>P1:P11 P13:P1048576</xm:sqref>
        </x14:conditionalFormatting>
        <x14:conditionalFormatting xmlns:xm="http://schemas.microsoft.com/office/excel/2006/main">
          <x14:cfRule type="containsText" priority="44" operator="containsText" id="{9CA24929-067A-4241-B830-D0DFAC7818A9}">
            <xm:f>NOT(ISERROR(SEARCH($A$109,P12)))</xm:f>
            <xm:f>$A$109</xm:f>
            <x14:dxf>
              <fill>
                <patternFill>
                  <bgColor theme="0"/>
                </patternFill>
              </fill>
            </x14:dxf>
          </x14:cfRule>
          <x14:cfRule type="containsText" priority="39" operator="containsText" id="{F0D8E7CC-A74F-4C17-8860-2FC5809E9089}">
            <xm:f>NOT(ISERROR(SEARCH($A$114,P12)))</xm:f>
            <xm:f>$A$114</xm:f>
            <x14:dxf>
              <fill>
                <patternFill>
                  <bgColor rgb="FFFF0000"/>
                </patternFill>
              </fill>
            </x14:dxf>
          </x14:cfRule>
          <x14:cfRule type="containsText" priority="40" operator="containsText" id="{587DE8E6-C3BB-40AA-BB8E-49BC232C4349}">
            <xm:f>NOT(ISERROR(SEARCH($A$113,P12)))</xm:f>
            <xm:f>$A$113</xm:f>
            <x14:dxf>
              <fill>
                <patternFill>
                  <bgColor rgb="FFFF0000"/>
                </patternFill>
              </fill>
            </x14:dxf>
          </x14:cfRule>
          <x14:cfRule type="containsText" priority="41" operator="containsText" id="{A15E79A9-1FE9-400F-AFC1-B7972084641D}">
            <xm:f>NOT(ISERROR(SEARCH($A$112,P12)))</xm:f>
            <xm:f>$A$112</xm:f>
            <x14:dxf>
              <fill>
                <patternFill>
                  <bgColor rgb="FFFFC000"/>
                </patternFill>
              </fill>
            </x14:dxf>
          </x14:cfRule>
          <x14:cfRule type="containsText" priority="42" operator="containsText" id="{3BE97F2E-0896-4820-9B50-D706C7392140}">
            <xm:f>NOT(ISERROR(SEARCH($A$111,P12)))</xm:f>
            <xm:f>$A$111</xm:f>
            <x14:dxf>
              <fill>
                <patternFill>
                  <bgColor theme="8" tint="0.59996337778862885"/>
                </patternFill>
              </fill>
            </x14:dxf>
          </x14:cfRule>
          <x14:cfRule type="containsText" priority="43" operator="containsText" id="{701C8AAA-78DD-4347-AE4B-B48A13B4597D}">
            <xm:f>NOT(ISERROR(SEARCH($A$110,P12)))</xm:f>
            <xm:f>$A$110</xm:f>
            <x14:dxf>
              <fill>
                <patternFill>
                  <bgColor theme="9" tint="0.39994506668294322"/>
                </patternFill>
              </fill>
            </x14:dxf>
          </x14:cfRule>
          <xm:sqref>P12</xm:sqref>
        </x14:conditionalFormatting>
        <x14:conditionalFormatting xmlns:xm="http://schemas.microsoft.com/office/excel/2006/main">
          <x14:cfRule type="containsText" priority="32" operator="containsText" id="{E06BDF0E-A40B-4E14-BE75-B88062304251}">
            <xm:f>NOT(ISERROR(SEARCH($D$110,R1)))</xm:f>
            <xm:f>$D$110</xm:f>
            <x14:dxf>
              <fill>
                <patternFill>
                  <bgColor theme="0"/>
                </patternFill>
              </fill>
            </x14:dxf>
          </x14:cfRule>
          <xm:sqref>R1:R6 R13:R59 R8:R10</xm:sqref>
        </x14:conditionalFormatting>
        <x14:conditionalFormatting xmlns:xm="http://schemas.microsoft.com/office/excel/2006/main">
          <x14:cfRule type="containsText" priority="31" operator="containsText" id="{8BC94A2A-E8F9-4CB8-AAF7-E6382C8CC883}">
            <xm:f>NOT(ISERROR(SEARCH($D$111,R1)))</xm:f>
            <xm:f>$D$111</xm:f>
            <x14:dxf>
              <fill>
                <patternFill>
                  <bgColor theme="9" tint="0.39994506668294322"/>
                </patternFill>
              </fill>
            </x14:dxf>
          </x14:cfRule>
          <xm:sqref>R1:R6 R13:R59</xm:sqref>
        </x14:conditionalFormatting>
        <x14:conditionalFormatting xmlns:xm="http://schemas.microsoft.com/office/excel/2006/main">
          <x14:cfRule type="containsText" priority="24" operator="containsText" id="{BCAE9A80-4A08-49C7-B027-D2664DF323D0}">
            <xm:f>NOT(ISERROR(SEARCH($D$111,R8)))</xm:f>
            <xm:f>$D$111</xm:f>
            <x14:dxf>
              <fill>
                <patternFill>
                  <bgColor theme="9" tint="0.39994506668294322"/>
                </patternFill>
              </fill>
            </x14:dxf>
          </x14:cfRule>
          <xm:sqref>R8:R11</xm:sqref>
        </x14:conditionalFormatting>
        <x14:conditionalFormatting xmlns:xm="http://schemas.microsoft.com/office/excel/2006/main">
          <x14:cfRule type="containsText" priority="25" operator="containsText" id="{1F209F0E-6160-41E7-B4A7-174C2DA624FE}">
            <xm:f>NOT(ISERROR(SEARCH($D$110,R11)))</xm:f>
            <xm:f>$D$110</xm:f>
            <x14:dxf>
              <fill>
                <patternFill>
                  <bgColor theme="0"/>
                </patternFill>
              </fill>
            </x14:dxf>
          </x14:cfRule>
          <xm:sqref>R11</xm:sqref>
        </x14:conditionalFormatting>
        <x14:conditionalFormatting xmlns:xm="http://schemas.microsoft.com/office/excel/2006/main">
          <x14:cfRule type="containsText" priority="22" operator="containsText" id="{FC38CFBD-E7A6-4AE0-837A-DA18148C33C0}">
            <xm:f>NOT(ISERROR(SEARCH($D$119,R12)))</xm:f>
            <xm:f>$D$119</xm:f>
            <x14:dxf>
              <fill>
                <patternFill>
                  <bgColor theme="9" tint="0.39994506668294322"/>
                </patternFill>
              </fill>
            </x14:dxf>
          </x14:cfRule>
          <x14:cfRule type="containsText" priority="23" operator="containsText" id="{EF45C965-76CC-4971-AD1B-F8C9B6ED5A1C}">
            <xm:f>NOT(ISERROR(SEARCH($D$118,R12)))</xm:f>
            <xm:f>$D$118</xm:f>
            <x14:dxf>
              <fill>
                <patternFill>
                  <bgColor theme="0"/>
                </patternFill>
              </fill>
            </x14:dxf>
          </x14:cfRule>
          <xm:sqref>R12</xm:sqref>
        </x14:conditionalFormatting>
        <x14:conditionalFormatting xmlns:xm="http://schemas.microsoft.com/office/excel/2006/main">
          <x14:cfRule type="containsText" priority="6" operator="containsText" id="{056C439F-E036-4492-B3D8-CD35A2CE2BAD}">
            <xm:f>NOT(ISERROR(SEARCH($D$110,R61)))</xm:f>
            <xm:f>$D$110</xm:f>
            <x14:dxf>
              <fill>
                <patternFill>
                  <bgColor theme="0"/>
                </patternFill>
              </fill>
            </x14:dxf>
          </x14:cfRule>
          <x14:cfRule type="containsText" priority="5" operator="containsText" id="{53E4BA6A-708F-40B3-8E80-F91D89A5B74C}">
            <xm:f>NOT(ISERROR(SEARCH($D$111,R61)))</xm:f>
            <xm:f>$D$111</xm:f>
            <x14:dxf>
              <fill>
                <patternFill>
                  <bgColor theme="9" tint="0.39994506668294322"/>
                </patternFill>
              </fill>
            </x14:dxf>
          </x14:cfRule>
          <xm:sqref>R61:R69</xm:sqref>
        </x14:conditionalFormatting>
        <x14:conditionalFormatting xmlns:xm="http://schemas.microsoft.com/office/excel/2006/main">
          <x14:cfRule type="containsText" priority="4" operator="containsText" id="{F1FA221F-FB07-45EC-AB89-223EAEFAA910}">
            <xm:f>NOT(ISERROR(SEARCH($D$110,R71)))</xm:f>
            <xm:f>$D$110</xm:f>
            <x14:dxf>
              <fill>
                <patternFill>
                  <bgColor theme="0"/>
                </patternFill>
              </fill>
            </x14:dxf>
          </x14:cfRule>
          <x14:cfRule type="containsText" priority="3" operator="containsText" id="{E75B3D62-B711-4331-9F3A-FD72D53A478F}">
            <xm:f>NOT(ISERROR(SEARCH($D$111,R71)))</xm:f>
            <xm:f>$D$111</xm:f>
            <x14:dxf>
              <fill>
                <patternFill>
                  <bgColor theme="9" tint="0.39994506668294322"/>
                </patternFill>
              </fill>
            </x14:dxf>
          </x14:cfRule>
          <xm:sqref>R71:R72</xm:sqref>
        </x14:conditionalFormatting>
        <x14:conditionalFormatting xmlns:xm="http://schemas.microsoft.com/office/excel/2006/main">
          <x14:cfRule type="containsText" priority="16" operator="containsText" id="{D81BC1BD-0406-43E5-B5C5-767F282C8CAA}">
            <xm:f>NOT(ISERROR(SEARCH($D$110,R78)))</xm:f>
            <xm:f>$D$110</xm:f>
            <x14:dxf>
              <fill>
                <patternFill>
                  <bgColor theme="0"/>
                </patternFill>
              </fill>
            </x14:dxf>
          </x14:cfRule>
          <x14:cfRule type="containsText" priority="15" operator="containsText" id="{987EEA96-10B4-4113-8D74-C9759F08CB17}">
            <xm:f>NOT(ISERROR(SEARCH($D$111,R78)))</xm:f>
            <xm:f>$D$111</xm:f>
            <x14:dxf>
              <fill>
                <patternFill>
                  <bgColor theme="9" tint="0.39994506668294322"/>
                </patternFill>
              </fill>
            </x14:dxf>
          </x14:cfRule>
          <xm:sqref>R78:R79</xm:sqref>
        </x14:conditionalFormatting>
        <x14:conditionalFormatting xmlns:xm="http://schemas.microsoft.com/office/excel/2006/main">
          <x14:cfRule type="containsText" priority="12" operator="containsText" id="{42A20ACA-4D72-480B-AF54-D8D86BF5C09E}">
            <xm:f>NOT(ISERROR(SEARCH($D$110,R82)))</xm:f>
            <xm:f>$D$110</xm:f>
            <x14:dxf>
              <fill>
                <patternFill>
                  <bgColor theme="0"/>
                </patternFill>
              </fill>
            </x14:dxf>
          </x14:cfRule>
          <x14:cfRule type="containsText" priority="11" operator="containsText" id="{66CA35CC-69A9-401A-BEBD-BDC78721B264}">
            <xm:f>NOT(ISERROR(SEARCH($D$111,R82)))</xm:f>
            <xm:f>$D$111</xm:f>
            <x14:dxf>
              <fill>
                <patternFill>
                  <bgColor theme="9" tint="0.39994506668294322"/>
                </patternFill>
              </fill>
            </x14:dxf>
          </x14:cfRule>
          <xm:sqref>R82:R85</xm:sqref>
        </x14:conditionalFormatting>
        <x14:conditionalFormatting xmlns:xm="http://schemas.microsoft.com/office/excel/2006/main">
          <x14:cfRule type="containsText" priority="2" operator="containsText" id="{489690A3-AAD4-4B04-B9B1-3285881502F1}">
            <xm:f>NOT(ISERROR(SEARCH($D$110,R88)))</xm:f>
            <xm:f>$D$110</xm:f>
            <x14:dxf>
              <fill>
                <patternFill>
                  <bgColor theme="0"/>
                </patternFill>
              </fill>
            </x14:dxf>
          </x14:cfRule>
          <x14:cfRule type="containsText" priority="1" operator="containsText" id="{FB08D8BD-E9BE-4CA1-839C-F97229C49E71}">
            <xm:f>NOT(ISERROR(SEARCH($D$111,R88)))</xm:f>
            <xm:f>$D$111</xm:f>
            <x14:dxf>
              <fill>
                <patternFill>
                  <bgColor theme="9" tint="0.39994506668294322"/>
                </patternFill>
              </fill>
            </x14:dxf>
          </x14:cfRule>
          <xm:sqref>R88:R1048576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S36"/>
  <sheetViews>
    <sheetView topLeftCell="C13" zoomScale="70" zoomScaleNormal="70" workbookViewId="0">
      <selection activeCell="E139" sqref="E139"/>
    </sheetView>
  </sheetViews>
  <sheetFormatPr baseColWidth="10" defaultColWidth="11.44140625" defaultRowHeight="14.4" x14ac:dyDescent="0.3"/>
  <cols>
    <col min="1" max="1" width="18.44140625" customWidth="1"/>
    <col min="2" max="2" width="26.33203125" customWidth="1"/>
    <col min="3" max="3" width="17" customWidth="1"/>
    <col min="4" max="4" width="28.5546875" customWidth="1"/>
    <col min="5" max="5" width="37.44140625" customWidth="1"/>
    <col min="6" max="6" width="39" customWidth="1"/>
    <col min="7" max="7" width="27.5546875" customWidth="1"/>
    <col min="8" max="8" width="13.5546875" customWidth="1"/>
    <col min="9" max="9" width="26.88671875" customWidth="1"/>
    <col min="10" max="10" width="15.88671875" customWidth="1"/>
    <col min="11" max="11" width="16.88671875" customWidth="1"/>
    <col min="12" max="12" width="14.109375" customWidth="1"/>
    <col min="13" max="13" width="13.5546875" bestFit="1" customWidth="1"/>
    <col min="14" max="14" width="23" customWidth="1"/>
    <col min="15" max="15" width="74.6640625" customWidth="1"/>
    <col min="16" max="16" width="31.5546875" style="525" customWidth="1"/>
    <col min="17" max="17" width="84.44140625" customWidth="1"/>
    <col min="18" max="18" width="26.6640625" style="190" customWidth="1"/>
  </cols>
  <sheetData>
    <row r="1" spans="1:19" s="119" customFormat="1" ht="81.900000000000006" customHeight="1" x14ac:dyDescent="0.3">
      <c r="A1" s="903"/>
      <c r="B1" s="903"/>
      <c r="C1" s="903"/>
      <c r="D1" s="903"/>
      <c r="E1" s="904" t="s">
        <v>79</v>
      </c>
      <c r="F1" s="905"/>
      <c r="G1" s="905"/>
      <c r="H1" s="905"/>
      <c r="I1" s="905"/>
      <c r="J1" s="905"/>
      <c r="K1" s="905"/>
      <c r="L1" s="905"/>
      <c r="M1" s="905"/>
      <c r="N1" s="905"/>
      <c r="O1" s="906"/>
      <c r="P1" s="907"/>
      <c r="Q1" s="908"/>
      <c r="R1" s="909"/>
    </row>
    <row r="2" spans="1:19" s="119" customFormat="1" ht="27.75" customHeight="1" x14ac:dyDescent="0.3">
      <c r="A2" s="910" t="s">
        <v>120</v>
      </c>
      <c r="B2" s="911"/>
      <c r="C2" s="912" t="s">
        <v>121</v>
      </c>
      <c r="D2" s="913"/>
      <c r="E2" s="910" t="s">
        <v>122</v>
      </c>
      <c r="F2" s="914"/>
      <c r="G2" s="914"/>
      <c r="H2" s="914"/>
      <c r="I2" s="911"/>
      <c r="J2" s="915">
        <v>6</v>
      </c>
      <c r="K2" s="915"/>
      <c r="L2" s="915"/>
      <c r="M2" s="915"/>
      <c r="N2" s="910" t="s">
        <v>123</v>
      </c>
      <c r="O2" s="911"/>
      <c r="P2" s="916" t="s">
        <v>124</v>
      </c>
      <c r="Q2" s="917"/>
      <c r="R2" s="918"/>
    </row>
    <row r="3" spans="1:19" s="122" customFormat="1" ht="59.25" customHeight="1" x14ac:dyDescent="0.3">
      <c r="A3" s="919" t="s">
        <v>83</v>
      </c>
      <c r="B3" s="919" t="s">
        <v>84</v>
      </c>
      <c r="C3" s="919" t="s">
        <v>85</v>
      </c>
      <c r="D3" s="919" t="s">
        <v>86</v>
      </c>
      <c r="E3" s="919" t="s">
        <v>87</v>
      </c>
      <c r="F3" s="919" t="s">
        <v>88</v>
      </c>
      <c r="G3" s="919" t="s">
        <v>89</v>
      </c>
      <c r="H3" s="919" t="s">
        <v>90</v>
      </c>
      <c r="I3" s="919" t="s">
        <v>91</v>
      </c>
      <c r="J3" s="919" t="s">
        <v>92</v>
      </c>
      <c r="K3" s="919" t="s">
        <v>93</v>
      </c>
      <c r="L3" s="920" t="s">
        <v>94</v>
      </c>
      <c r="M3" s="920"/>
      <c r="N3" s="920"/>
      <c r="O3" s="920"/>
      <c r="P3" s="920"/>
      <c r="Q3" s="920"/>
      <c r="R3" s="920"/>
      <c r="S3" s="119"/>
    </row>
    <row r="4" spans="1:19" s="122" customFormat="1" ht="93.9" customHeight="1" x14ac:dyDescent="0.3">
      <c r="A4" s="919"/>
      <c r="B4" s="919"/>
      <c r="C4" s="919"/>
      <c r="D4" s="919"/>
      <c r="E4" s="919"/>
      <c r="F4" s="919"/>
      <c r="G4" s="919"/>
      <c r="H4" s="919"/>
      <c r="I4" s="919"/>
      <c r="J4" s="919"/>
      <c r="K4" s="919"/>
      <c r="L4" s="107" t="s">
        <v>95</v>
      </c>
      <c r="M4" s="107" t="s">
        <v>96</v>
      </c>
      <c r="N4" s="107" t="s">
        <v>97</v>
      </c>
      <c r="O4" s="107" t="s">
        <v>98</v>
      </c>
      <c r="P4" s="107" t="s">
        <v>99</v>
      </c>
      <c r="Q4" s="107" t="s">
        <v>100</v>
      </c>
      <c r="R4" s="108" t="s">
        <v>101</v>
      </c>
    </row>
    <row r="5" spans="1:19" s="122" customFormat="1" ht="17.399999999999999" x14ac:dyDescent="0.3">
      <c r="A5" s="1095" t="s">
        <v>1332</v>
      </c>
      <c r="B5" s="1096"/>
      <c r="C5" s="1096"/>
      <c r="D5" s="1096"/>
      <c r="E5" s="1096"/>
      <c r="F5" s="1096"/>
      <c r="G5" s="1096"/>
      <c r="H5" s="1096"/>
      <c r="I5" s="1096"/>
      <c r="J5" s="1096"/>
      <c r="K5" s="1096"/>
      <c r="L5" s="1096"/>
      <c r="M5" s="1096"/>
      <c r="N5" s="1096"/>
      <c r="O5" s="1096"/>
      <c r="P5" s="1096"/>
      <c r="Q5" s="1096"/>
      <c r="R5" s="1097"/>
    </row>
    <row r="6" spans="1:19" s="9" customFormat="1" ht="345.75" customHeight="1" x14ac:dyDescent="0.3">
      <c r="A6" s="161" t="s">
        <v>49</v>
      </c>
      <c r="B6" s="128" t="s">
        <v>1333</v>
      </c>
      <c r="C6" s="161">
        <v>1</v>
      </c>
      <c r="D6" s="219" t="s">
        <v>1334</v>
      </c>
      <c r="E6" s="1028" t="s">
        <v>1335</v>
      </c>
      <c r="F6" s="1260"/>
      <c r="G6" s="1260"/>
      <c r="H6" s="1260"/>
      <c r="I6" s="1260"/>
      <c r="J6" s="1260"/>
      <c r="K6" s="1260"/>
      <c r="L6" s="374" t="s">
        <v>1021</v>
      </c>
      <c r="M6" s="249"/>
      <c r="N6" s="250">
        <v>0</v>
      </c>
      <c r="O6" s="376" t="s">
        <v>1336</v>
      </c>
      <c r="P6" s="519" t="s">
        <v>78</v>
      </c>
      <c r="Q6" s="376" t="s">
        <v>1336</v>
      </c>
      <c r="R6" s="153" t="s">
        <v>11</v>
      </c>
    </row>
    <row r="7" spans="1:19" s="9" customFormat="1" ht="15" x14ac:dyDescent="0.3">
      <c r="A7" s="1104">
        <v>5</v>
      </c>
      <c r="B7" s="1105"/>
      <c r="C7" s="1105"/>
      <c r="D7" s="1105"/>
      <c r="E7" s="1105"/>
      <c r="F7" s="1105"/>
      <c r="G7" s="1105"/>
      <c r="H7" s="1105"/>
      <c r="I7" s="1105"/>
      <c r="J7" s="1105"/>
      <c r="K7" s="1105"/>
      <c r="L7" s="1105"/>
      <c r="M7" s="1105"/>
      <c r="N7" s="1105"/>
      <c r="O7" s="1105"/>
      <c r="P7" s="1105"/>
      <c r="Q7" s="1105"/>
      <c r="R7" s="1106"/>
    </row>
    <row r="8" spans="1:19" s="149" customFormat="1" ht="175.5" customHeight="1" x14ac:dyDescent="0.3">
      <c r="A8" s="161" t="s">
        <v>49</v>
      </c>
      <c r="B8" s="128" t="s">
        <v>1333</v>
      </c>
      <c r="C8" s="161">
        <v>2</v>
      </c>
      <c r="D8" s="92" t="s">
        <v>1337</v>
      </c>
      <c r="E8" s="964" t="s">
        <v>1338</v>
      </c>
      <c r="F8" s="1261"/>
      <c r="G8" s="1261"/>
      <c r="H8" s="1261"/>
      <c r="I8" s="1261"/>
      <c r="J8" s="1261"/>
      <c r="K8" s="1261"/>
      <c r="L8" s="374" t="s">
        <v>1021</v>
      </c>
      <c r="M8" s="161"/>
      <c r="N8" s="250">
        <v>0</v>
      </c>
      <c r="O8" s="376" t="s">
        <v>1336</v>
      </c>
      <c r="P8" s="519" t="s">
        <v>78</v>
      </c>
      <c r="Q8" s="376" t="s">
        <v>1336</v>
      </c>
      <c r="R8" s="153" t="s">
        <v>11</v>
      </c>
    </row>
    <row r="9" spans="1:19" s="149" customFormat="1" ht="15" x14ac:dyDescent="0.3">
      <c r="A9" s="1104"/>
      <c r="B9" s="1105"/>
      <c r="C9" s="1105"/>
      <c r="D9" s="1105"/>
      <c r="E9" s="1105"/>
      <c r="F9" s="1105"/>
      <c r="G9" s="1105"/>
      <c r="H9" s="1105"/>
      <c r="I9" s="1105"/>
      <c r="J9" s="1105"/>
      <c r="K9" s="1105"/>
      <c r="L9" s="1105"/>
      <c r="M9" s="1105"/>
      <c r="N9" s="1105"/>
      <c r="O9" s="1105"/>
      <c r="P9" s="1105"/>
      <c r="Q9" s="1105"/>
      <c r="R9" s="1106"/>
    </row>
    <row r="10" spans="1:19" s="149" customFormat="1" ht="102" customHeight="1" x14ac:dyDescent="0.3">
      <c r="A10" s="161" t="s">
        <v>49</v>
      </c>
      <c r="B10" s="128" t="s">
        <v>1333</v>
      </c>
      <c r="C10" s="161">
        <v>3</v>
      </c>
      <c r="D10" s="93" t="s">
        <v>1339</v>
      </c>
      <c r="E10" s="520" t="s">
        <v>1340</v>
      </c>
      <c r="F10" s="520" t="s">
        <v>1341</v>
      </c>
      <c r="G10" s="128">
        <v>2</v>
      </c>
      <c r="H10" s="128" t="s">
        <v>143</v>
      </c>
      <c r="I10" s="128" t="s">
        <v>1342</v>
      </c>
      <c r="J10" s="199">
        <v>44887</v>
      </c>
      <c r="K10" s="199">
        <v>44896</v>
      </c>
      <c r="L10" s="374" t="s">
        <v>1021</v>
      </c>
      <c r="M10" s="161"/>
      <c r="N10" s="250">
        <v>0</v>
      </c>
      <c r="O10" s="376" t="s">
        <v>1336</v>
      </c>
      <c r="P10" s="519" t="s">
        <v>73</v>
      </c>
      <c r="Q10" s="376" t="s">
        <v>1336</v>
      </c>
      <c r="R10" s="153" t="s">
        <v>11</v>
      </c>
    </row>
    <row r="11" spans="1:19" s="149" customFormat="1" ht="15" x14ac:dyDescent="0.3">
      <c r="A11" s="1104"/>
      <c r="B11" s="1105"/>
      <c r="C11" s="1105"/>
      <c r="D11" s="1105"/>
      <c r="E11" s="1105"/>
      <c r="F11" s="1105"/>
      <c r="G11" s="1105"/>
      <c r="H11" s="1105"/>
      <c r="I11" s="1105"/>
      <c r="J11" s="1105"/>
      <c r="K11" s="1105"/>
      <c r="L11" s="1105"/>
      <c r="M11" s="1105"/>
      <c r="N11" s="1105"/>
      <c r="O11" s="1105"/>
      <c r="P11" s="1105"/>
      <c r="Q11" s="1105"/>
      <c r="R11" s="1106"/>
    </row>
    <row r="12" spans="1:19" s="149" customFormat="1" ht="247.5" customHeight="1" x14ac:dyDescent="0.3">
      <c r="A12" s="161" t="s">
        <v>49</v>
      </c>
      <c r="B12" s="128" t="s">
        <v>1333</v>
      </c>
      <c r="C12" s="161">
        <v>4</v>
      </c>
      <c r="D12" s="92" t="s">
        <v>1343</v>
      </c>
      <c r="E12" s="964" t="s">
        <v>1344</v>
      </c>
      <c r="F12" s="1261"/>
      <c r="G12" s="1261"/>
      <c r="H12" s="1261"/>
      <c r="I12" s="1261"/>
      <c r="J12" s="1261"/>
      <c r="K12" s="1261"/>
      <c r="L12" s="374" t="s">
        <v>1021</v>
      </c>
      <c r="M12" s="161"/>
      <c r="N12" s="250">
        <v>0</v>
      </c>
      <c r="O12" s="376" t="s">
        <v>1336</v>
      </c>
      <c r="P12" s="519" t="s">
        <v>78</v>
      </c>
      <c r="Q12" s="376" t="s">
        <v>1336</v>
      </c>
      <c r="R12" s="153" t="s">
        <v>11</v>
      </c>
    </row>
    <row r="13" spans="1:19" s="149" customFormat="1" ht="15" x14ac:dyDescent="0.3">
      <c r="A13" s="1104"/>
      <c r="B13" s="1105"/>
      <c r="C13" s="1105"/>
      <c r="D13" s="1105"/>
      <c r="E13" s="1105"/>
      <c r="F13" s="1105"/>
      <c r="G13" s="1105"/>
      <c r="H13" s="1105"/>
      <c r="I13" s="1105"/>
      <c r="J13" s="1105"/>
      <c r="K13" s="1105"/>
      <c r="L13" s="1105"/>
      <c r="M13" s="1105"/>
      <c r="N13" s="1105"/>
      <c r="O13" s="1105"/>
      <c r="P13" s="1105"/>
      <c r="Q13" s="1105"/>
      <c r="R13" s="1106"/>
    </row>
    <row r="14" spans="1:19" s="149" customFormat="1" ht="105.75" customHeight="1" x14ac:dyDescent="0.3">
      <c r="A14" s="946" t="s">
        <v>49</v>
      </c>
      <c r="B14" s="959" t="s">
        <v>1333</v>
      </c>
      <c r="C14" s="946">
        <v>5</v>
      </c>
      <c r="D14" s="1262" t="s">
        <v>1345</v>
      </c>
      <c r="E14" s="136" t="s">
        <v>1346</v>
      </c>
      <c r="F14" s="136" t="s">
        <v>1347</v>
      </c>
      <c r="G14" s="128">
        <v>7</v>
      </c>
      <c r="H14" s="128" t="s">
        <v>143</v>
      </c>
      <c r="I14" s="128" t="s">
        <v>1348</v>
      </c>
      <c r="J14" s="199">
        <v>44501</v>
      </c>
      <c r="K14" s="199">
        <v>44560</v>
      </c>
      <c r="L14" s="374" t="s">
        <v>1021</v>
      </c>
      <c r="M14" s="161"/>
      <c r="N14" s="250">
        <v>0</v>
      </c>
      <c r="O14" s="376" t="s">
        <v>1336</v>
      </c>
      <c r="P14" s="519" t="s">
        <v>73</v>
      </c>
      <c r="Q14" s="376" t="s">
        <v>1336</v>
      </c>
      <c r="R14" s="935" t="s">
        <v>11</v>
      </c>
    </row>
    <row r="15" spans="1:19" s="149" customFormat="1" ht="110.25" customHeight="1" x14ac:dyDescent="0.3">
      <c r="A15" s="946"/>
      <c r="B15" s="959"/>
      <c r="C15" s="946"/>
      <c r="D15" s="1262"/>
      <c r="E15" s="136" t="s">
        <v>1349</v>
      </c>
      <c r="F15" s="136" t="s">
        <v>1350</v>
      </c>
      <c r="G15" s="128">
        <v>1</v>
      </c>
      <c r="H15" s="128" t="s">
        <v>144</v>
      </c>
      <c r="I15" s="128" t="s">
        <v>1351</v>
      </c>
      <c r="J15" s="199">
        <v>44501</v>
      </c>
      <c r="K15" s="199">
        <v>44560</v>
      </c>
      <c r="L15" s="374" t="s">
        <v>1021</v>
      </c>
      <c r="M15" s="161"/>
      <c r="N15" s="250">
        <v>0</v>
      </c>
      <c r="O15" s="376" t="s">
        <v>1336</v>
      </c>
      <c r="P15" s="519" t="s">
        <v>73</v>
      </c>
      <c r="Q15" s="376" t="s">
        <v>1336</v>
      </c>
      <c r="R15" s="943"/>
    </row>
    <row r="16" spans="1:19" s="149" customFormat="1" ht="15" x14ac:dyDescent="0.3">
      <c r="A16" s="1104"/>
      <c r="B16" s="1105"/>
      <c r="C16" s="1105"/>
      <c r="D16" s="1105"/>
      <c r="E16" s="1105"/>
      <c r="F16" s="1105"/>
      <c r="G16" s="1105"/>
      <c r="H16" s="1105"/>
      <c r="I16" s="1105"/>
      <c r="J16" s="1105"/>
      <c r="K16" s="1105"/>
      <c r="L16" s="1105"/>
      <c r="M16" s="1105"/>
      <c r="N16" s="1105"/>
      <c r="O16" s="1105"/>
      <c r="P16" s="1105"/>
      <c r="Q16" s="1105"/>
      <c r="R16" s="1106"/>
    </row>
    <row r="17" spans="1:18" s="149" customFormat="1" ht="15" x14ac:dyDescent="0.3">
      <c r="A17" s="144"/>
      <c r="B17" s="144"/>
      <c r="C17" s="144"/>
      <c r="D17" s="144"/>
      <c r="E17" s="144"/>
      <c r="F17" s="144"/>
      <c r="G17" s="144"/>
      <c r="H17" s="144"/>
      <c r="I17" s="144"/>
      <c r="J17" s="144"/>
      <c r="K17" s="144"/>
      <c r="L17" s="144"/>
      <c r="M17" s="144"/>
      <c r="N17" s="144"/>
      <c r="O17" s="144"/>
      <c r="P17" s="521"/>
      <c r="Q17" s="144"/>
      <c r="R17" s="144"/>
    </row>
    <row r="18" spans="1:18" s="149" customFormat="1" ht="15" x14ac:dyDescent="0.3">
      <c r="A18" s="144"/>
      <c r="B18" s="144"/>
      <c r="C18" s="144"/>
      <c r="D18" s="144"/>
      <c r="E18" s="144"/>
      <c r="F18" s="144"/>
      <c r="G18" s="144"/>
      <c r="H18" s="144"/>
      <c r="I18" s="144"/>
      <c r="J18" s="144"/>
      <c r="K18" s="144"/>
      <c r="L18" s="144"/>
      <c r="M18" s="144"/>
      <c r="N18" s="144"/>
      <c r="O18" s="144"/>
      <c r="P18" s="521"/>
      <c r="Q18" s="144"/>
      <c r="R18" s="144"/>
    </row>
    <row r="19" spans="1:18" s="149" customFormat="1" ht="15" x14ac:dyDescent="0.3">
      <c r="A19" s="144"/>
      <c r="B19" s="144"/>
      <c r="C19" s="144"/>
      <c r="D19" s="144"/>
      <c r="E19" s="144"/>
      <c r="F19" s="144"/>
      <c r="G19" s="144"/>
      <c r="H19" s="144"/>
      <c r="I19" s="144"/>
      <c r="J19" s="144"/>
      <c r="K19" s="144"/>
      <c r="L19" s="144"/>
      <c r="M19" s="144"/>
      <c r="N19" s="144"/>
      <c r="O19" s="144"/>
      <c r="P19" s="521"/>
      <c r="Q19" s="144"/>
      <c r="R19" s="144"/>
    </row>
    <row r="20" spans="1:18" s="149" customFormat="1" ht="15.6" x14ac:dyDescent="0.3">
      <c r="A20" s="144"/>
      <c r="B20" s="1093" t="s">
        <v>127</v>
      </c>
      <c r="C20" s="1093"/>
      <c r="D20" s="505"/>
      <c r="E20" s="1093" t="s">
        <v>1352</v>
      </c>
      <c r="F20" s="1093"/>
      <c r="G20" s="144"/>
      <c r="H20" s="144"/>
      <c r="I20" s="144"/>
      <c r="J20" s="144"/>
      <c r="K20" s="144"/>
      <c r="L20" s="144"/>
      <c r="M20" s="144"/>
      <c r="N20" s="144"/>
      <c r="O20" s="144"/>
      <c r="P20" s="521"/>
      <c r="Q20" s="144"/>
      <c r="R20" s="144"/>
    </row>
    <row r="21" spans="1:18" s="149" customFormat="1" ht="15.6" x14ac:dyDescent="0.3">
      <c r="A21" s="144"/>
      <c r="B21" s="493" t="s">
        <v>71</v>
      </c>
      <c r="C21" s="494">
        <f>+COUNTIF($P$6:$P$94,"ABIERTA")</f>
        <v>0</v>
      </c>
      <c r="D21" s="505"/>
      <c r="E21" s="493" t="s">
        <v>71</v>
      </c>
      <c r="F21" s="494">
        <f>+COUNTIF($P$6:$P$30,"ABIERTA")</f>
        <v>0</v>
      </c>
      <c r="G21" s="144"/>
      <c r="H21" s="144"/>
      <c r="I21" s="144"/>
      <c r="J21" s="144"/>
      <c r="K21" s="144"/>
      <c r="L21" s="144"/>
      <c r="M21" s="144"/>
      <c r="N21" s="144"/>
      <c r="O21" s="144"/>
      <c r="P21" s="521"/>
      <c r="Q21" s="144"/>
      <c r="R21" s="144"/>
    </row>
    <row r="22" spans="1:18" s="149" customFormat="1" ht="15.6" x14ac:dyDescent="0.3">
      <c r="A22" s="144"/>
      <c r="B22" s="493" t="s">
        <v>72</v>
      </c>
      <c r="C22" s="494">
        <f>+COUNTIF($P$6:$P$94,"CUMPLIDA - EFECTIVA")</f>
        <v>0</v>
      </c>
      <c r="D22" s="505"/>
      <c r="E22" s="493" t="s">
        <v>72</v>
      </c>
      <c r="F22" s="494">
        <f>+COUNTIF($P$6:$P$30,"CUMPLIDA - EFECTIVA")</f>
        <v>0</v>
      </c>
      <c r="G22" s="144"/>
      <c r="H22" s="144"/>
      <c r="I22" s="144"/>
      <c r="J22" s="144"/>
      <c r="K22" s="144"/>
      <c r="L22" s="144"/>
      <c r="M22" s="144"/>
      <c r="N22" s="144"/>
      <c r="O22" s="144"/>
      <c r="P22" s="521"/>
      <c r="Q22" s="144"/>
      <c r="R22" s="144"/>
    </row>
    <row r="23" spans="1:18" s="149" customFormat="1" ht="15.6" x14ac:dyDescent="0.3">
      <c r="A23" s="144"/>
      <c r="B23" s="493" t="s">
        <v>128</v>
      </c>
      <c r="C23" s="494">
        <f>+COUNTIF($P$6:$P$94,"CUMPLIDA - PENDIENTE EFECTIVIDAD")</f>
        <v>0</v>
      </c>
      <c r="D23" s="505"/>
      <c r="E23" s="493" t="s">
        <v>128</v>
      </c>
      <c r="F23" s="494">
        <f>+COUNTIF($P$6:$P$30,"CUMPLIDA - PENDIENTE EFECTIVIDAD")</f>
        <v>0</v>
      </c>
      <c r="G23" s="144"/>
      <c r="H23" s="144"/>
      <c r="I23" s="144"/>
      <c r="J23" s="144"/>
      <c r="K23" s="144"/>
      <c r="L23" s="144"/>
      <c r="M23" s="144"/>
      <c r="N23" s="144"/>
      <c r="O23" s="144"/>
      <c r="P23" s="521"/>
      <c r="Q23" s="144"/>
      <c r="R23" s="144"/>
    </row>
    <row r="24" spans="1:18" s="149" customFormat="1" ht="15.6" x14ac:dyDescent="0.3">
      <c r="A24" s="144"/>
      <c r="B24" s="493" t="s">
        <v>129</v>
      </c>
      <c r="C24" s="494">
        <f>+COUNTIF($P$6:$P$94,"CUMPLIDA - INEFECTIVA")</f>
        <v>0</v>
      </c>
      <c r="D24" s="505"/>
      <c r="E24" s="493" t="s">
        <v>129</v>
      </c>
      <c r="F24" s="494">
        <f>+COUNTIF($P$6:$P$30,"CUMPLIDA - INEFECTIVA")</f>
        <v>0</v>
      </c>
      <c r="G24" s="144"/>
      <c r="H24" s="144"/>
      <c r="I24" s="144"/>
      <c r="J24" s="144"/>
      <c r="K24" s="144"/>
      <c r="L24" s="144"/>
      <c r="M24" s="144"/>
      <c r="N24" s="144"/>
      <c r="O24" s="144"/>
      <c r="P24" s="521"/>
      <c r="Q24" s="144"/>
      <c r="R24" s="144"/>
    </row>
    <row r="25" spans="1:18" s="149" customFormat="1" ht="15.6" x14ac:dyDescent="0.3">
      <c r="A25" s="144"/>
      <c r="B25" s="493" t="s">
        <v>73</v>
      </c>
      <c r="C25" s="494">
        <f>+COUNTIF($P$6:$P$94,"INCUMPLIDA - VENCIDA")</f>
        <v>3</v>
      </c>
      <c r="D25" s="505"/>
      <c r="E25" s="493" t="s">
        <v>73</v>
      </c>
      <c r="F25" s="494">
        <f>+COUNTIF($P$6:$P$30,"INCUMPLIDA - VENCIDA")</f>
        <v>3</v>
      </c>
      <c r="G25" s="144"/>
      <c r="H25" s="144"/>
      <c r="I25" s="144"/>
      <c r="J25" s="144"/>
      <c r="K25" s="144"/>
      <c r="L25" s="144"/>
      <c r="M25" s="144"/>
      <c r="N25" s="144"/>
      <c r="O25" s="144"/>
      <c r="P25" s="521"/>
      <c r="Q25" s="144"/>
      <c r="R25" s="144"/>
    </row>
    <row r="26" spans="1:18" s="149" customFormat="1" ht="15.6" x14ac:dyDescent="0.3">
      <c r="A26" s="144"/>
      <c r="B26" s="493" t="s">
        <v>78</v>
      </c>
      <c r="C26" s="494">
        <f>+COUNTIF($P$6:$P$94,"INCALIFICABLE")</f>
        <v>3</v>
      </c>
      <c r="D26" s="505"/>
      <c r="E26" s="493" t="s">
        <v>78</v>
      </c>
      <c r="F26" s="494">
        <f>+COUNTIF($P$6:$P$30,"INCALIFICABLE")</f>
        <v>3</v>
      </c>
      <c r="G26" s="144"/>
      <c r="H26" s="144"/>
      <c r="I26" s="144"/>
      <c r="J26" s="144"/>
      <c r="K26" s="144"/>
      <c r="L26" s="144"/>
      <c r="M26" s="144"/>
      <c r="N26" s="144"/>
      <c r="O26" s="144"/>
      <c r="P26" s="521"/>
      <c r="Q26" s="144"/>
      <c r="R26" s="144"/>
    </row>
    <row r="27" spans="1:18" s="149" customFormat="1" ht="15.6" x14ac:dyDescent="0.3">
      <c r="A27" s="144"/>
      <c r="B27" s="499" t="s">
        <v>130</v>
      </c>
      <c r="C27" s="500">
        <f>SUM(C21:C26)</f>
        <v>6</v>
      </c>
      <c r="D27" s="505"/>
      <c r="E27" s="499" t="s">
        <v>130</v>
      </c>
      <c r="F27" s="500">
        <f>SUM(F21:F25)</f>
        <v>3</v>
      </c>
      <c r="G27" s="144"/>
      <c r="H27" s="144"/>
      <c r="I27" s="144"/>
      <c r="J27" s="144"/>
      <c r="K27" s="144"/>
      <c r="L27" s="144"/>
      <c r="M27" s="144"/>
      <c r="N27" s="144"/>
      <c r="O27" s="144"/>
      <c r="P27" s="521"/>
      <c r="Q27" s="144"/>
      <c r="R27" s="144"/>
    </row>
    <row r="28" spans="1:18" s="149" customFormat="1" ht="15.6" x14ac:dyDescent="0.3">
      <c r="A28" s="144"/>
      <c r="B28" s="505"/>
      <c r="C28" s="505"/>
      <c r="D28" s="505"/>
      <c r="E28" s="522"/>
      <c r="F28" s="522"/>
      <c r="G28" s="144"/>
      <c r="H28" s="144"/>
      <c r="I28" s="144"/>
      <c r="J28" s="144"/>
      <c r="K28" s="144"/>
      <c r="L28" s="144"/>
      <c r="M28" s="144"/>
      <c r="N28" s="144"/>
      <c r="O28" s="144"/>
      <c r="P28" s="521"/>
      <c r="Q28" s="144"/>
      <c r="R28" s="144"/>
    </row>
    <row r="29" spans="1:18" s="149" customFormat="1" ht="15.6" x14ac:dyDescent="0.3">
      <c r="A29" s="144"/>
      <c r="B29" s="1093" t="s">
        <v>131</v>
      </c>
      <c r="C29" s="1093"/>
      <c r="D29" s="505"/>
      <c r="E29" s="1093" t="s">
        <v>132</v>
      </c>
      <c r="F29" s="1093"/>
      <c r="G29" s="144"/>
      <c r="H29" s="144"/>
      <c r="I29" s="144"/>
      <c r="J29" s="144"/>
      <c r="K29" s="144"/>
      <c r="L29" s="144"/>
      <c r="M29" s="144"/>
      <c r="N29" s="144"/>
      <c r="O29" s="144"/>
      <c r="P29" s="521"/>
      <c r="Q29" s="144"/>
      <c r="R29" s="144"/>
    </row>
    <row r="30" spans="1:18" s="149" customFormat="1" ht="15.6" x14ac:dyDescent="0.3">
      <c r="A30" s="144"/>
      <c r="B30" s="494" t="s">
        <v>145</v>
      </c>
      <c r="C30" s="494">
        <f>+COUNTIF($R$6:$R$94,"ABIERTO")</f>
        <v>5</v>
      </c>
      <c r="D30" s="505"/>
      <c r="E30" s="523" t="s">
        <v>11</v>
      </c>
      <c r="F30" s="494">
        <f>+COUNTIF($R$6:$R$30,"ABIERTO")</f>
        <v>5</v>
      </c>
      <c r="G30" s="144"/>
      <c r="H30" s="144"/>
      <c r="I30" s="144"/>
      <c r="J30" s="144"/>
      <c r="K30" s="144"/>
      <c r="L30" s="144"/>
      <c r="M30" s="144"/>
      <c r="N30" s="144"/>
      <c r="O30" s="144"/>
      <c r="P30" s="521"/>
      <c r="Q30" s="144"/>
      <c r="R30" s="144"/>
    </row>
    <row r="31" spans="1:18" s="149" customFormat="1" ht="15.6" x14ac:dyDescent="0.3">
      <c r="B31" s="494" t="s">
        <v>146</v>
      </c>
      <c r="C31" s="494">
        <f>+COUNTIF($R$6:$R$94,"CERRADO")</f>
        <v>0</v>
      </c>
      <c r="D31" s="505"/>
      <c r="E31" s="523" t="s">
        <v>10</v>
      </c>
      <c r="F31" s="494">
        <f>+COUNTIF($R$6:$R$30,"CERRADO")</f>
        <v>0</v>
      </c>
      <c r="P31" s="524"/>
    </row>
    <row r="32" spans="1:18" s="149" customFormat="1" ht="15.6" x14ac:dyDescent="0.3">
      <c r="B32" s="500" t="s">
        <v>130</v>
      </c>
      <c r="C32" s="500">
        <f>SUM(C30:C31)</f>
        <v>5</v>
      </c>
      <c r="D32" s="505"/>
      <c r="E32" s="499" t="s">
        <v>130</v>
      </c>
      <c r="F32" s="500">
        <f>SUM(F30:F31)</f>
        <v>5</v>
      </c>
      <c r="P32" s="524"/>
    </row>
    <row r="33" spans="16:16" s="149" customFormat="1" x14ac:dyDescent="0.3">
      <c r="P33" s="524"/>
    </row>
    <row r="34" spans="16:16" s="149" customFormat="1" x14ac:dyDescent="0.3">
      <c r="P34" s="524"/>
    </row>
    <row r="35" spans="16:16" s="149" customFormat="1" x14ac:dyDescent="0.3">
      <c r="P35" s="524"/>
    </row>
    <row r="36" spans="16:16" s="149" customFormat="1" x14ac:dyDescent="0.3">
      <c r="P36" s="524"/>
    </row>
  </sheetData>
  <mergeCells count="39">
    <mergeCell ref="A11:R11"/>
    <mergeCell ref="A16:R16"/>
    <mergeCell ref="B20:C20"/>
    <mergeCell ref="E20:F20"/>
    <mergeCell ref="B29:C29"/>
    <mergeCell ref="E29:F29"/>
    <mergeCell ref="E12:K12"/>
    <mergeCell ref="A13:R13"/>
    <mergeCell ref="A14:A15"/>
    <mergeCell ref="B14:B15"/>
    <mergeCell ref="C14:C15"/>
    <mergeCell ref="D14:D15"/>
    <mergeCell ref="R14:R15"/>
    <mergeCell ref="I3:I4"/>
    <mergeCell ref="J3:J4"/>
    <mergeCell ref="K3:K4"/>
    <mergeCell ref="E8:K8"/>
    <mergeCell ref="A9:R9"/>
    <mergeCell ref="D3:D4"/>
    <mergeCell ref="E3:E4"/>
    <mergeCell ref="F3:F4"/>
    <mergeCell ref="G3:G4"/>
    <mergeCell ref="H3:H4"/>
    <mergeCell ref="A5:R5"/>
    <mergeCell ref="E6:K6"/>
    <mergeCell ref="A7:R7"/>
    <mergeCell ref="A1:D1"/>
    <mergeCell ref="E1:O1"/>
    <mergeCell ref="P1:R1"/>
    <mergeCell ref="A2:B2"/>
    <mergeCell ref="C2:D2"/>
    <mergeCell ref="E2:I2"/>
    <mergeCell ref="J2:M2"/>
    <mergeCell ref="N2:O2"/>
    <mergeCell ref="P2:R2"/>
    <mergeCell ref="L3:R3"/>
    <mergeCell ref="A3:A4"/>
    <mergeCell ref="B3:B4"/>
    <mergeCell ref="C3:C4"/>
  </mergeCells>
  <dataValidations count="1">
    <dataValidation type="list" allowBlank="1" showInputMessage="1" showErrorMessage="1" sqref="P1:P1048576" xr:uid="{00000000-0002-0000-0800-000000000000}">
      <formula1>$B$21:$B$26</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70BC7413-CBED-40D7-8EC2-A49DCB694EBB}">
            <xm:f>NOT(ISERROR(SEARCH($B$26,P1)))</xm:f>
            <xm:f>$B$26</xm:f>
            <x14:dxf>
              <fill>
                <patternFill>
                  <bgColor rgb="FFFF0000"/>
                </patternFill>
              </fill>
            </x14:dxf>
          </x14:cfRule>
          <x14:cfRule type="containsText" priority="4" operator="containsText" id="{27CF4841-CED4-46D0-93F1-86AD7634E5CD}">
            <xm:f>NOT(ISERROR(SEARCH($B$25,P1)))</xm:f>
            <xm:f>$B$25</xm:f>
            <x14:dxf>
              <fill>
                <patternFill>
                  <bgColor rgb="FFFF0000"/>
                </patternFill>
              </fill>
            </x14:dxf>
          </x14:cfRule>
          <x14:cfRule type="containsText" priority="5" operator="containsText" id="{65DDF1B7-256A-4539-ABFD-399FA0BB7B92}">
            <xm:f>NOT(ISERROR(SEARCH($B$24,P1)))</xm:f>
            <xm:f>$B$24</xm:f>
            <x14:dxf>
              <fill>
                <patternFill>
                  <bgColor rgb="FFFFC000"/>
                </patternFill>
              </fill>
            </x14:dxf>
          </x14:cfRule>
          <x14:cfRule type="containsText" priority="6" operator="containsText" id="{FB350262-6631-4B96-88D4-34290BC3414D}">
            <xm:f>NOT(ISERROR(SEARCH($B$23,P1)))</xm:f>
            <xm:f>$B$23</xm:f>
            <x14:dxf>
              <fill>
                <patternFill>
                  <bgColor theme="8" tint="0.59996337778862885"/>
                </patternFill>
              </fill>
            </x14:dxf>
          </x14:cfRule>
          <x14:cfRule type="containsText" priority="7" operator="containsText" id="{404E3277-6785-4E30-A5D9-BD4DCE073DBD}">
            <xm:f>NOT(ISERROR(SEARCH($B$22,P1)))</xm:f>
            <xm:f>$B$22</xm:f>
            <x14:dxf>
              <fill>
                <patternFill>
                  <bgColor theme="9" tint="0.39994506668294322"/>
                </patternFill>
              </fill>
            </x14:dxf>
          </x14:cfRule>
          <x14:cfRule type="containsText" priority="8" operator="containsText" id="{91A72340-0516-4AEB-AB0C-D6EE8363775A}">
            <xm:f>NOT(ISERROR(SEARCH($B$21,P1)))</xm:f>
            <xm:f>$B$21</xm:f>
            <x14:dxf>
              <fill>
                <patternFill>
                  <bgColor theme="0"/>
                </patternFill>
              </fill>
            </x14:dxf>
          </x14:cfRule>
          <xm:sqref>P1:P1048576</xm:sqref>
        </x14:conditionalFormatting>
        <x14:conditionalFormatting xmlns:xm="http://schemas.microsoft.com/office/excel/2006/main">
          <x14:cfRule type="containsText" priority="1" operator="containsText" id="{87D4F66A-C454-4854-91FB-721AB3DA5B5E}">
            <xm:f>NOT(ISERROR(SEARCH($E$31,R1)))</xm:f>
            <xm:f>$E$31</xm:f>
            <x14:dxf>
              <fill>
                <patternFill>
                  <bgColor theme="9" tint="0.39994506668294322"/>
                </patternFill>
              </fill>
            </x14:dxf>
          </x14:cfRule>
          <x14:cfRule type="containsText" priority="2" operator="containsText" id="{2D9F3939-5900-4BA3-93DD-B87F48FEE87A}">
            <xm:f>NOT(ISERROR(SEARCH($E$30,R1)))</xm:f>
            <xm:f>$E$30</xm:f>
            <x14:dxf>
              <fill>
                <patternFill>
                  <bgColor theme="0"/>
                </patternFill>
              </fill>
            </x14:dxf>
          </x14:cfRule>
          <xm:sqref>R1:R14 R16:R1048576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'https://adrgov-my.sharepoint.com/Users/maicol.zipamocha/OneDrive - Agencia de Desarrollo Rural-ADR/2023/5. SEGUIMIENTO PLANES DE MEJORA/[Plan de Mejoramiento Suscrito con la Oficina de Control Interno- 2023 (2).xlsx]1.COM'!#REF!</xm:f>
          </x14:formula1>
          <xm:sqref>R6 R8 R10 R12 R14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499984740745262"/>
  </sheetPr>
  <dimension ref="A1:R56"/>
  <sheetViews>
    <sheetView showGridLines="0" topLeftCell="A9" zoomScale="70" zoomScaleNormal="70" zoomScaleSheetLayoutView="90" workbookViewId="0">
      <pane ySplit="3" topLeftCell="A33" activePane="bottomLeft" state="frozen"/>
      <selection activeCell="E139" sqref="E139"/>
      <selection pane="bottomLeft" activeCell="E139" sqref="E139"/>
    </sheetView>
  </sheetViews>
  <sheetFormatPr baseColWidth="10" defaultColWidth="11.44140625" defaultRowHeight="59.25" customHeight="1" x14ac:dyDescent="0.3"/>
  <cols>
    <col min="1" max="1" width="27.109375" style="119" customWidth="1"/>
    <col min="2" max="2" width="30.33203125" style="119" customWidth="1"/>
    <col min="3" max="3" width="14.88671875" style="119" customWidth="1"/>
    <col min="4" max="4" width="36.5546875" style="119" customWidth="1"/>
    <col min="5" max="5" width="32.44140625" style="119" customWidth="1"/>
    <col min="6" max="6" width="50.88671875" style="119" customWidth="1"/>
    <col min="7" max="7" width="17.44140625" style="119" customWidth="1"/>
    <col min="8" max="8" width="13.5546875" style="119" customWidth="1"/>
    <col min="9" max="9" width="16.5546875" style="119" customWidth="1"/>
    <col min="10" max="10" width="13.6640625" style="119" customWidth="1"/>
    <col min="11" max="11" width="14.109375" style="119" customWidth="1"/>
    <col min="12" max="12" width="14.6640625" style="119" customWidth="1"/>
    <col min="13" max="13" width="17.88671875" style="119" customWidth="1"/>
    <col min="14" max="14" width="78.44140625" style="119" customWidth="1"/>
    <col min="15" max="15" width="20.44140625" style="119" customWidth="1"/>
    <col min="16" max="16" width="25.5546875" style="120" customWidth="1"/>
    <col min="17" max="17" width="66.109375" style="119" customWidth="1"/>
    <col min="18" max="18" width="21.33203125" style="119" customWidth="1"/>
    <col min="19" max="16384" width="11.44140625" style="119"/>
  </cols>
  <sheetData>
    <row r="1" spans="1:18" ht="59.25" hidden="1" customHeight="1" x14ac:dyDescent="0.3">
      <c r="A1" s="1263"/>
      <c r="B1" s="1264"/>
      <c r="C1" s="1264"/>
      <c r="D1" s="1264"/>
      <c r="E1" s="1264"/>
      <c r="F1" s="1264"/>
      <c r="G1" s="1264"/>
      <c r="H1" s="1265"/>
      <c r="Q1" s="119" t="s">
        <v>71</v>
      </c>
      <c r="R1" s="119" t="s">
        <v>11</v>
      </c>
    </row>
    <row r="2" spans="1:18" ht="59.25" hidden="1" customHeight="1" x14ac:dyDescent="0.3">
      <c r="A2" s="1266"/>
      <c r="B2" s="1267"/>
      <c r="C2" s="1267"/>
      <c r="D2" s="1267"/>
      <c r="E2" s="1267"/>
      <c r="F2" s="1267"/>
      <c r="G2" s="1267"/>
      <c r="H2" s="1268"/>
      <c r="Q2" s="119" t="s">
        <v>72</v>
      </c>
      <c r="R2" s="119" t="s">
        <v>10</v>
      </c>
    </row>
    <row r="3" spans="1:18" ht="59.25" hidden="1" customHeight="1" x14ac:dyDescent="0.3">
      <c r="A3" s="1266"/>
      <c r="B3" s="1267"/>
      <c r="C3" s="1267"/>
      <c r="D3" s="1267"/>
      <c r="E3" s="1267"/>
      <c r="F3" s="1267"/>
      <c r="G3" s="1267"/>
      <c r="H3" s="1268"/>
      <c r="Q3" s="119" t="s">
        <v>73</v>
      </c>
      <c r="R3" s="119" t="s">
        <v>74</v>
      </c>
    </row>
    <row r="4" spans="1:18" ht="59.25" hidden="1" customHeight="1" x14ac:dyDescent="0.3">
      <c r="A4" s="120"/>
      <c r="B4" s="120"/>
      <c r="C4" s="120"/>
      <c r="D4" s="120"/>
      <c r="E4" s="120"/>
      <c r="F4" s="120"/>
      <c r="G4" s="120"/>
      <c r="H4" s="120"/>
      <c r="Q4" s="119" t="s">
        <v>75</v>
      </c>
      <c r="R4" s="119" t="s">
        <v>76</v>
      </c>
    </row>
    <row r="5" spans="1:18" ht="59.25" hidden="1" customHeight="1" x14ac:dyDescent="0.3">
      <c r="A5" s="120"/>
      <c r="B5" s="120"/>
      <c r="C5" s="120"/>
      <c r="D5" s="120"/>
      <c r="E5" s="120"/>
      <c r="F5" s="120"/>
      <c r="G5" s="120"/>
      <c r="H5" s="120"/>
      <c r="Q5" s="119" t="s">
        <v>77</v>
      </c>
    </row>
    <row r="6" spans="1:18" ht="59.25" hidden="1" customHeight="1" x14ac:dyDescent="0.3">
      <c r="A6" s="120"/>
      <c r="B6" s="120"/>
      <c r="C6" s="120"/>
      <c r="D6" s="120"/>
      <c r="E6" s="120"/>
      <c r="F6" s="120"/>
      <c r="G6" s="120"/>
      <c r="H6" s="120"/>
      <c r="Q6" s="119" t="s">
        <v>78</v>
      </c>
    </row>
    <row r="7" spans="1:18" ht="59.25" customHeight="1" x14ac:dyDescent="0.3">
      <c r="A7" s="903"/>
      <c r="B7" s="903"/>
      <c r="C7" s="903"/>
      <c r="D7" s="903"/>
      <c r="E7" s="1269" t="s">
        <v>79</v>
      </c>
      <c r="F7" s="908"/>
      <c r="G7" s="908"/>
      <c r="H7" s="908"/>
      <c r="I7" s="908"/>
      <c r="J7" s="908"/>
      <c r="K7" s="908"/>
      <c r="L7" s="908"/>
      <c r="M7" s="908"/>
      <c r="N7" s="908"/>
      <c r="O7" s="909"/>
      <c r="P7" s="907"/>
      <c r="Q7" s="908"/>
      <c r="R7" s="909"/>
    </row>
    <row r="8" spans="1:18" ht="27" customHeight="1" x14ac:dyDescent="0.3">
      <c r="A8" s="903" t="s">
        <v>80</v>
      </c>
      <c r="B8" s="903"/>
      <c r="C8" s="903"/>
      <c r="D8" s="903"/>
      <c r="E8" s="903" t="s">
        <v>1353</v>
      </c>
      <c r="F8" s="903"/>
      <c r="G8" s="903"/>
      <c r="H8" s="903"/>
      <c r="I8" s="903"/>
      <c r="J8" s="903"/>
      <c r="K8" s="903"/>
      <c r="L8" s="903"/>
      <c r="M8" s="903"/>
      <c r="N8" s="903"/>
      <c r="O8" s="903"/>
      <c r="P8" s="1270" t="s">
        <v>82</v>
      </c>
      <c r="Q8" s="1271"/>
      <c r="R8" s="1272"/>
    </row>
    <row r="9" spans="1:18" s="122" customFormat="1" ht="59.25" customHeight="1" x14ac:dyDescent="0.3">
      <c r="A9" s="1274" t="s">
        <v>83</v>
      </c>
      <c r="B9" s="1274" t="s">
        <v>84</v>
      </c>
      <c r="C9" s="1274" t="s">
        <v>85</v>
      </c>
      <c r="D9" s="1274" t="s">
        <v>86</v>
      </c>
      <c r="E9" s="1274" t="s">
        <v>87</v>
      </c>
      <c r="F9" s="1274" t="s">
        <v>88</v>
      </c>
      <c r="G9" s="1274" t="s">
        <v>89</v>
      </c>
      <c r="H9" s="1274" t="s">
        <v>90</v>
      </c>
      <c r="I9" s="1274" t="s">
        <v>91</v>
      </c>
      <c r="J9" s="1274" t="s">
        <v>92</v>
      </c>
      <c r="K9" s="1274" t="s">
        <v>93</v>
      </c>
      <c r="L9" s="1273" t="s">
        <v>94</v>
      </c>
      <c r="M9" s="1273"/>
      <c r="N9" s="1273"/>
      <c r="O9" s="1273"/>
      <c r="P9" s="1273"/>
      <c r="Q9" s="1273"/>
      <c r="R9" s="1273"/>
    </row>
    <row r="10" spans="1:18" s="122" customFormat="1" ht="59.25" customHeight="1" thickBot="1" x14ac:dyDescent="0.35">
      <c r="A10" s="1274"/>
      <c r="B10" s="1274"/>
      <c r="C10" s="1274"/>
      <c r="D10" s="1274"/>
      <c r="E10" s="1274"/>
      <c r="F10" s="1274"/>
      <c r="G10" s="1274"/>
      <c r="H10" s="1274"/>
      <c r="I10" s="1274"/>
      <c r="J10" s="1274"/>
      <c r="K10" s="1274"/>
      <c r="L10" s="123" t="s">
        <v>95</v>
      </c>
      <c r="M10" s="123" t="s">
        <v>96</v>
      </c>
      <c r="N10" s="123" t="s">
        <v>97</v>
      </c>
      <c r="O10" s="123" t="s">
        <v>125</v>
      </c>
      <c r="P10" s="123" t="s">
        <v>99</v>
      </c>
      <c r="Q10" s="123" t="s">
        <v>100</v>
      </c>
      <c r="R10" s="124" t="s">
        <v>101</v>
      </c>
    </row>
    <row r="11" spans="1:18" s="122" customFormat="1" ht="33.75" customHeight="1" thickBot="1" x14ac:dyDescent="0.35">
      <c r="A11" s="928" t="s">
        <v>1354</v>
      </c>
      <c r="B11" s="929"/>
      <c r="C11" s="929"/>
      <c r="D11" s="929"/>
      <c r="E11" s="929"/>
      <c r="F11" s="929"/>
      <c r="G11" s="929"/>
      <c r="H11" s="929"/>
      <c r="I11" s="929"/>
      <c r="J11" s="929"/>
      <c r="K11" s="929"/>
      <c r="L11" s="929"/>
      <c r="M11" s="929"/>
      <c r="N11" s="929"/>
      <c r="O11" s="929"/>
      <c r="P11" s="929"/>
      <c r="Q11" s="929"/>
      <c r="R11" s="930"/>
    </row>
    <row r="12" spans="1:18" s="310" customFormat="1" ht="194.4" customHeight="1" x14ac:dyDescent="0.3">
      <c r="A12" s="1275" t="s">
        <v>51</v>
      </c>
      <c r="B12" s="1278" t="s">
        <v>1355</v>
      </c>
      <c r="C12" s="1275">
        <v>1</v>
      </c>
      <c r="D12" s="1278" t="s">
        <v>1356</v>
      </c>
      <c r="E12" s="526" t="s">
        <v>1357</v>
      </c>
      <c r="F12" s="526" t="s">
        <v>1358</v>
      </c>
      <c r="G12" s="526" t="s">
        <v>1359</v>
      </c>
      <c r="H12" s="309" t="s">
        <v>126</v>
      </c>
      <c r="I12" s="526" t="s">
        <v>1360</v>
      </c>
      <c r="J12" s="527">
        <v>43607</v>
      </c>
      <c r="K12" s="527">
        <v>43799</v>
      </c>
      <c r="L12" s="528" t="s">
        <v>1361</v>
      </c>
      <c r="M12" s="529" t="s">
        <v>1362</v>
      </c>
      <c r="N12" s="530" t="s">
        <v>1363</v>
      </c>
      <c r="O12" s="531">
        <v>0</v>
      </c>
      <c r="P12" s="309" t="s">
        <v>73</v>
      </c>
      <c r="Q12" s="530" t="s">
        <v>1364</v>
      </c>
      <c r="R12" s="1275" t="s">
        <v>11</v>
      </c>
    </row>
    <row r="13" spans="1:18" s="310" customFormat="1" ht="156" customHeight="1" x14ac:dyDescent="0.3">
      <c r="A13" s="1276"/>
      <c r="B13" s="1279"/>
      <c r="C13" s="1276"/>
      <c r="D13" s="1279"/>
      <c r="E13" s="526" t="s">
        <v>1365</v>
      </c>
      <c r="F13" s="526" t="s">
        <v>1366</v>
      </c>
      <c r="G13" s="526" t="s">
        <v>1367</v>
      </c>
      <c r="H13" s="309" t="s">
        <v>133</v>
      </c>
      <c r="I13" s="526" t="s">
        <v>1360</v>
      </c>
      <c r="J13" s="527">
        <v>43607</v>
      </c>
      <c r="K13" s="527">
        <v>43799</v>
      </c>
      <c r="L13" s="528" t="s">
        <v>1361</v>
      </c>
      <c r="M13" s="529" t="s">
        <v>1362</v>
      </c>
      <c r="N13" s="530" t="s">
        <v>1368</v>
      </c>
      <c r="O13" s="531">
        <v>0</v>
      </c>
      <c r="P13" s="309" t="s">
        <v>73</v>
      </c>
      <c r="Q13" s="530" t="s">
        <v>1369</v>
      </c>
      <c r="R13" s="1276"/>
    </row>
    <row r="14" spans="1:18" s="310" customFormat="1" ht="148.19999999999999" customHeight="1" thickBot="1" x14ac:dyDescent="0.35">
      <c r="A14" s="1277"/>
      <c r="B14" s="1280"/>
      <c r="C14" s="1277"/>
      <c r="D14" s="1280"/>
      <c r="E14" s="526" t="s">
        <v>1370</v>
      </c>
      <c r="F14" s="526" t="s">
        <v>1371</v>
      </c>
      <c r="G14" s="526" t="s">
        <v>1372</v>
      </c>
      <c r="H14" s="309" t="s">
        <v>126</v>
      </c>
      <c r="I14" s="526" t="s">
        <v>1360</v>
      </c>
      <c r="J14" s="527">
        <v>43587</v>
      </c>
      <c r="K14" s="527">
        <v>43646</v>
      </c>
      <c r="L14" s="528" t="s">
        <v>1361</v>
      </c>
      <c r="M14" s="529" t="s">
        <v>1362</v>
      </c>
      <c r="N14" s="530" t="s">
        <v>1373</v>
      </c>
      <c r="O14" s="531">
        <v>1</v>
      </c>
      <c r="P14" s="309" t="s">
        <v>129</v>
      </c>
      <c r="Q14" s="530" t="s">
        <v>1374</v>
      </c>
      <c r="R14" s="1277"/>
    </row>
    <row r="15" spans="1:18" s="310" customFormat="1" ht="10.5" customHeight="1" thickBot="1" x14ac:dyDescent="0.35">
      <c r="A15" s="921"/>
      <c r="B15" s="922"/>
      <c r="C15" s="922"/>
      <c r="D15" s="922"/>
      <c r="E15" s="922"/>
      <c r="F15" s="922"/>
      <c r="G15" s="922"/>
      <c r="H15" s="922"/>
      <c r="I15" s="922"/>
      <c r="J15" s="922"/>
      <c r="K15" s="922"/>
      <c r="L15" s="922"/>
      <c r="M15" s="922"/>
      <c r="N15" s="922"/>
      <c r="O15" s="922"/>
      <c r="P15" s="922"/>
      <c r="Q15" s="922"/>
      <c r="R15" s="923"/>
    </row>
    <row r="16" spans="1:18" s="310" customFormat="1" ht="163.95" customHeight="1" x14ac:dyDescent="0.3">
      <c r="A16" s="1275" t="s">
        <v>51</v>
      </c>
      <c r="B16" s="1278" t="s">
        <v>1355</v>
      </c>
      <c r="C16" s="1275">
        <v>2</v>
      </c>
      <c r="D16" s="1278" t="s">
        <v>1375</v>
      </c>
      <c r="E16" s="526" t="s">
        <v>1376</v>
      </c>
      <c r="F16" s="526" t="s">
        <v>1377</v>
      </c>
      <c r="G16" s="526" t="s">
        <v>1372</v>
      </c>
      <c r="H16" s="309" t="s">
        <v>126</v>
      </c>
      <c r="I16" s="529" t="s">
        <v>1378</v>
      </c>
      <c r="J16" s="527">
        <v>43587</v>
      </c>
      <c r="K16" s="527">
        <v>43646</v>
      </c>
      <c r="L16" s="528" t="s">
        <v>1361</v>
      </c>
      <c r="M16" s="529" t="s">
        <v>1362</v>
      </c>
      <c r="N16" s="530" t="s">
        <v>1379</v>
      </c>
      <c r="O16" s="531">
        <v>1</v>
      </c>
      <c r="P16" s="309" t="s">
        <v>129</v>
      </c>
      <c r="Q16" s="530" t="s">
        <v>1380</v>
      </c>
      <c r="R16" s="1275" t="s">
        <v>11</v>
      </c>
    </row>
    <row r="17" spans="1:18" s="310" customFormat="1" ht="169.95" customHeight="1" x14ac:dyDescent="0.3">
      <c r="A17" s="1276"/>
      <c r="B17" s="1279"/>
      <c r="C17" s="1276"/>
      <c r="D17" s="1279"/>
      <c r="E17" s="526" t="s">
        <v>1370</v>
      </c>
      <c r="F17" s="526" t="s">
        <v>1381</v>
      </c>
      <c r="G17" s="526" t="s">
        <v>1382</v>
      </c>
      <c r="H17" s="309" t="s">
        <v>126</v>
      </c>
      <c r="I17" s="529" t="s">
        <v>1378</v>
      </c>
      <c r="J17" s="527">
        <v>43587</v>
      </c>
      <c r="K17" s="527">
        <v>43646</v>
      </c>
      <c r="L17" s="528" t="s">
        <v>1361</v>
      </c>
      <c r="M17" s="529" t="s">
        <v>1362</v>
      </c>
      <c r="N17" s="530" t="s">
        <v>1383</v>
      </c>
      <c r="O17" s="531">
        <v>1</v>
      </c>
      <c r="P17" s="309" t="s">
        <v>72</v>
      </c>
      <c r="Q17" s="530" t="s">
        <v>1384</v>
      </c>
      <c r="R17" s="1276"/>
    </row>
    <row r="18" spans="1:18" s="310" customFormat="1" ht="146.4" customHeight="1" thickBot="1" x14ac:dyDescent="0.35">
      <c r="A18" s="1277"/>
      <c r="B18" s="1280"/>
      <c r="C18" s="1277"/>
      <c r="D18" s="1280"/>
      <c r="E18" s="526" t="s">
        <v>1385</v>
      </c>
      <c r="F18" s="526" t="s">
        <v>1386</v>
      </c>
      <c r="G18" s="526" t="s">
        <v>1387</v>
      </c>
      <c r="H18" s="309" t="s">
        <v>133</v>
      </c>
      <c r="I18" s="526" t="s">
        <v>1360</v>
      </c>
      <c r="J18" s="527">
        <v>43607</v>
      </c>
      <c r="K18" s="527">
        <v>43753</v>
      </c>
      <c r="L18" s="528" t="s">
        <v>1361</v>
      </c>
      <c r="M18" s="529" t="s">
        <v>1362</v>
      </c>
      <c r="N18" s="530" t="s">
        <v>1388</v>
      </c>
      <c r="O18" s="531">
        <v>0</v>
      </c>
      <c r="P18" s="309" t="s">
        <v>73</v>
      </c>
      <c r="Q18" s="530" t="s">
        <v>1389</v>
      </c>
      <c r="R18" s="1277"/>
    </row>
    <row r="19" spans="1:18" s="310" customFormat="1" ht="13.5" customHeight="1" thickBot="1" x14ac:dyDescent="0.35">
      <c r="A19" s="921"/>
      <c r="B19" s="922"/>
      <c r="C19" s="922"/>
      <c r="D19" s="922"/>
      <c r="E19" s="922"/>
      <c r="F19" s="922"/>
      <c r="G19" s="922"/>
      <c r="H19" s="922"/>
      <c r="I19" s="922"/>
      <c r="J19" s="922"/>
      <c r="K19" s="922"/>
      <c r="L19" s="922"/>
      <c r="M19" s="922"/>
      <c r="N19" s="922"/>
      <c r="O19" s="922"/>
      <c r="P19" s="922"/>
      <c r="Q19" s="922"/>
      <c r="R19" s="923"/>
    </row>
    <row r="20" spans="1:18" s="310" customFormat="1" ht="130.94999999999999" customHeight="1" x14ac:dyDescent="0.3">
      <c r="A20" s="1275" t="s">
        <v>51</v>
      </c>
      <c r="B20" s="1278" t="s">
        <v>1355</v>
      </c>
      <c r="C20" s="1275">
        <v>3</v>
      </c>
      <c r="D20" s="1281" t="s">
        <v>1390</v>
      </c>
      <c r="E20" s="526" t="s">
        <v>1391</v>
      </c>
      <c r="F20" s="526" t="s">
        <v>1392</v>
      </c>
      <c r="G20" s="526" t="s">
        <v>1393</v>
      </c>
      <c r="H20" s="526" t="s">
        <v>126</v>
      </c>
      <c r="I20" s="529" t="s">
        <v>1394</v>
      </c>
      <c r="J20" s="527">
        <v>43607</v>
      </c>
      <c r="K20" s="527">
        <v>43814</v>
      </c>
      <c r="L20" s="528" t="s">
        <v>1361</v>
      </c>
      <c r="M20" s="529" t="s">
        <v>1362</v>
      </c>
      <c r="N20" s="530" t="s">
        <v>1395</v>
      </c>
      <c r="O20" s="532">
        <v>0</v>
      </c>
      <c r="P20" s="309" t="s">
        <v>73</v>
      </c>
      <c r="Q20" s="530" t="s">
        <v>1396</v>
      </c>
      <c r="R20" s="1275" t="s">
        <v>11</v>
      </c>
    </row>
    <row r="21" spans="1:18" s="310" customFormat="1" ht="154.94999999999999" customHeight="1" thickBot="1" x14ac:dyDescent="0.35">
      <c r="A21" s="1277"/>
      <c r="B21" s="1280"/>
      <c r="C21" s="1277"/>
      <c r="D21" s="1282"/>
      <c r="E21" s="526" t="s">
        <v>1397</v>
      </c>
      <c r="F21" s="526" t="s">
        <v>1398</v>
      </c>
      <c r="G21" s="526" t="s">
        <v>1399</v>
      </c>
      <c r="H21" s="526" t="s">
        <v>126</v>
      </c>
      <c r="I21" s="529" t="s">
        <v>1394</v>
      </c>
      <c r="J21" s="527">
        <v>43607</v>
      </c>
      <c r="K21" s="527">
        <v>43814</v>
      </c>
      <c r="L21" s="528" t="s">
        <v>1361</v>
      </c>
      <c r="M21" s="529" t="s">
        <v>1362</v>
      </c>
      <c r="N21" s="530" t="s">
        <v>1400</v>
      </c>
      <c r="O21" s="532">
        <v>0</v>
      </c>
      <c r="P21" s="309" t="s">
        <v>73</v>
      </c>
      <c r="Q21" s="530" t="s">
        <v>1401</v>
      </c>
      <c r="R21" s="1277"/>
    </row>
    <row r="22" spans="1:18" s="533" customFormat="1" ht="13.5" customHeight="1" thickBot="1" x14ac:dyDescent="0.35">
      <c r="A22" s="921"/>
      <c r="B22" s="922"/>
      <c r="C22" s="922"/>
      <c r="D22" s="922"/>
      <c r="E22" s="922"/>
      <c r="F22" s="922"/>
      <c r="G22" s="922"/>
      <c r="H22" s="922"/>
      <c r="I22" s="922"/>
      <c r="J22" s="922"/>
      <c r="K22" s="922"/>
      <c r="L22" s="922"/>
      <c r="M22" s="922"/>
      <c r="N22" s="922"/>
      <c r="O22" s="922"/>
      <c r="P22" s="922"/>
      <c r="Q22" s="922"/>
      <c r="R22" s="923"/>
    </row>
    <row r="23" spans="1:18" s="533" customFormat="1" ht="135.6" customHeight="1" x14ac:dyDescent="0.3">
      <c r="A23" s="1275" t="s">
        <v>51</v>
      </c>
      <c r="B23" s="1278" t="s">
        <v>1355</v>
      </c>
      <c r="C23" s="1275">
        <v>4</v>
      </c>
      <c r="D23" s="1281" t="s">
        <v>1402</v>
      </c>
      <c r="E23" s="526" t="s">
        <v>1403</v>
      </c>
      <c r="F23" s="526" t="s">
        <v>1404</v>
      </c>
      <c r="G23" s="526" t="s">
        <v>1405</v>
      </c>
      <c r="H23" s="309" t="s">
        <v>133</v>
      </c>
      <c r="I23" s="526" t="s">
        <v>1360</v>
      </c>
      <c r="J23" s="527">
        <v>43607</v>
      </c>
      <c r="K23" s="527">
        <v>43799</v>
      </c>
      <c r="L23" s="528" t="s">
        <v>1406</v>
      </c>
      <c r="M23" s="529" t="s">
        <v>1362</v>
      </c>
      <c r="N23" s="534" t="s">
        <v>1407</v>
      </c>
      <c r="O23" s="532">
        <v>0</v>
      </c>
      <c r="P23" s="309" t="s">
        <v>73</v>
      </c>
      <c r="Q23" s="530" t="s">
        <v>1408</v>
      </c>
      <c r="R23" s="1275" t="s">
        <v>11</v>
      </c>
    </row>
    <row r="24" spans="1:18" s="533" customFormat="1" ht="135.75" customHeight="1" thickBot="1" x14ac:dyDescent="0.35">
      <c r="A24" s="1277"/>
      <c r="B24" s="1280"/>
      <c r="C24" s="1277"/>
      <c r="D24" s="1282"/>
      <c r="E24" s="526" t="s">
        <v>1409</v>
      </c>
      <c r="F24" s="526" t="s">
        <v>1410</v>
      </c>
      <c r="G24" s="526" t="s">
        <v>1411</v>
      </c>
      <c r="H24" s="309" t="s">
        <v>126</v>
      </c>
      <c r="I24" s="529" t="s">
        <v>1412</v>
      </c>
      <c r="J24" s="527">
        <v>43587</v>
      </c>
      <c r="K24" s="527">
        <v>43646</v>
      </c>
      <c r="L24" s="528" t="s">
        <v>1361</v>
      </c>
      <c r="M24" s="529" t="s">
        <v>1362</v>
      </c>
      <c r="N24" s="530" t="s">
        <v>1413</v>
      </c>
      <c r="O24" s="532">
        <v>1</v>
      </c>
      <c r="P24" s="309" t="s">
        <v>72</v>
      </c>
      <c r="Q24" s="535" t="s">
        <v>1414</v>
      </c>
      <c r="R24" s="1277"/>
    </row>
    <row r="25" spans="1:18" s="533" customFormat="1" ht="13.5" customHeight="1" thickBot="1" x14ac:dyDescent="0.35">
      <c r="A25" s="921"/>
      <c r="B25" s="922"/>
      <c r="C25" s="922"/>
      <c r="D25" s="922"/>
      <c r="E25" s="922"/>
      <c r="F25" s="922"/>
      <c r="G25" s="922"/>
      <c r="H25" s="922"/>
      <c r="I25" s="922"/>
      <c r="J25" s="922"/>
      <c r="K25" s="922"/>
      <c r="L25" s="922"/>
      <c r="M25" s="922"/>
      <c r="N25" s="922"/>
      <c r="O25" s="922"/>
      <c r="P25" s="922"/>
      <c r="Q25" s="922"/>
      <c r="R25" s="923"/>
    </row>
    <row r="26" spans="1:18" s="533" customFormat="1" ht="133.94999999999999" customHeight="1" x14ac:dyDescent="0.3">
      <c r="A26" s="1275" t="s">
        <v>51</v>
      </c>
      <c r="B26" s="1278" t="s">
        <v>1355</v>
      </c>
      <c r="C26" s="1275">
        <v>5</v>
      </c>
      <c r="D26" s="1281" t="s">
        <v>1415</v>
      </c>
      <c r="E26" s="526" t="s">
        <v>1416</v>
      </c>
      <c r="F26" s="526" t="s">
        <v>1417</v>
      </c>
      <c r="G26" s="526" t="s">
        <v>1418</v>
      </c>
      <c r="H26" s="309" t="s">
        <v>133</v>
      </c>
      <c r="I26" s="529" t="s">
        <v>1419</v>
      </c>
      <c r="J26" s="527">
        <v>43566</v>
      </c>
      <c r="K26" s="527">
        <v>43617</v>
      </c>
      <c r="L26" s="528" t="s">
        <v>1406</v>
      </c>
      <c r="M26" s="529" t="s">
        <v>1362</v>
      </c>
      <c r="N26" s="530" t="s">
        <v>1420</v>
      </c>
      <c r="O26" s="532">
        <v>1</v>
      </c>
      <c r="P26" s="309" t="s">
        <v>72</v>
      </c>
      <c r="Q26" s="535" t="s">
        <v>1414</v>
      </c>
      <c r="R26" s="1275" t="s">
        <v>10</v>
      </c>
    </row>
    <row r="27" spans="1:18" s="533" customFormat="1" ht="169.95" customHeight="1" thickBot="1" x14ac:dyDescent="0.35">
      <c r="A27" s="1277"/>
      <c r="B27" s="1280"/>
      <c r="C27" s="1277"/>
      <c r="D27" s="1282"/>
      <c r="E27" s="526" t="s">
        <v>1421</v>
      </c>
      <c r="F27" s="526" t="s">
        <v>1422</v>
      </c>
      <c r="G27" s="526" t="s">
        <v>1423</v>
      </c>
      <c r="H27" s="309" t="s">
        <v>126</v>
      </c>
      <c r="I27" s="529" t="s">
        <v>1424</v>
      </c>
      <c r="J27" s="527">
        <v>43566</v>
      </c>
      <c r="K27" s="527">
        <v>43617</v>
      </c>
      <c r="L27" s="528" t="s">
        <v>1406</v>
      </c>
      <c r="M27" s="529" t="s">
        <v>1362</v>
      </c>
      <c r="N27" s="530" t="s">
        <v>1425</v>
      </c>
      <c r="O27" s="532">
        <v>1</v>
      </c>
      <c r="P27" s="309" t="s">
        <v>72</v>
      </c>
      <c r="Q27" s="535" t="s">
        <v>1414</v>
      </c>
      <c r="R27" s="1277"/>
    </row>
    <row r="28" spans="1:18" s="533" customFormat="1" ht="12.75" customHeight="1" thickBot="1" x14ac:dyDescent="0.35">
      <c r="A28" s="921"/>
      <c r="B28" s="922"/>
      <c r="C28" s="922"/>
      <c r="D28" s="922"/>
      <c r="E28" s="922"/>
      <c r="F28" s="922"/>
      <c r="G28" s="922"/>
      <c r="H28" s="922"/>
      <c r="I28" s="922"/>
      <c r="J28" s="922"/>
      <c r="K28" s="922"/>
      <c r="L28" s="922"/>
      <c r="M28" s="922"/>
      <c r="N28" s="922"/>
      <c r="O28" s="922"/>
      <c r="P28" s="922"/>
      <c r="Q28" s="922"/>
      <c r="R28" s="923"/>
    </row>
    <row r="29" spans="1:18" s="533" customFormat="1" ht="81.599999999999994" customHeight="1" x14ac:dyDescent="0.3">
      <c r="A29" s="1275" t="s">
        <v>51</v>
      </c>
      <c r="B29" s="1278" t="s">
        <v>1355</v>
      </c>
      <c r="C29" s="1275">
        <v>6</v>
      </c>
      <c r="D29" s="1278" t="s">
        <v>1426</v>
      </c>
      <c r="E29" s="526" t="s">
        <v>1427</v>
      </c>
      <c r="F29" s="526" t="s">
        <v>1428</v>
      </c>
      <c r="G29" s="526" t="s">
        <v>1429</v>
      </c>
      <c r="H29" s="309" t="s">
        <v>133</v>
      </c>
      <c r="I29" s="529" t="s">
        <v>1430</v>
      </c>
      <c r="J29" s="527">
        <v>43587</v>
      </c>
      <c r="K29" s="527">
        <v>43646</v>
      </c>
      <c r="L29" s="528" t="s">
        <v>1406</v>
      </c>
      <c r="M29" s="529" t="s">
        <v>1362</v>
      </c>
      <c r="N29" s="535" t="s">
        <v>1431</v>
      </c>
      <c r="O29" s="532">
        <v>1</v>
      </c>
      <c r="P29" s="309" t="s">
        <v>72</v>
      </c>
      <c r="Q29" s="535" t="s">
        <v>1432</v>
      </c>
      <c r="R29" s="1275" t="s">
        <v>10</v>
      </c>
    </row>
    <row r="30" spans="1:18" s="533" customFormat="1" ht="81.599999999999994" customHeight="1" thickBot="1" x14ac:dyDescent="0.35">
      <c r="A30" s="1277"/>
      <c r="B30" s="1280"/>
      <c r="C30" s="1277"/>
      <c r="D30" s="1280"/>
      <c r="E30" s="526" t="s">
        <v>1433</v>
      </c>
      <c r="F30" s="526" t="s">
        <v>1434</v>
      </c>
      <c r="G30" s="526" t="s">
        <v>1429</v>
      </c>
      <c r="H30" s="309" t="s">
        <v>133</v>
      </c>
      <c r="I30" s="529" t="s">
        <v>1430</v>
      </c>
      <c r="J30" s="527">
        <v>43587</v>
      </c>
      <c r="K30" s="527">
        <v>43646</v>
      </c>
      <c r="L30" s="528" t="s">
        <v>1406</v>
      </c>
      <c r="M30" s="529" t="s">
        <v>1362</v>
      </c>
      <c r="N30" s="535" t="s">
        <v>1431</v>
      </c>
      <c r="O30" s="532">
        <v>1</v>
      </c>
      <c r="P30" s="309" t="s">
        <v>72</v>
      </c>
      <c r="Q30" s="535" t="s">
        <v>1435</v>
      </c>
      <c r="R30" s="1277"/>
    </row>
    <row r="31" spans="1:18" ht="14.25" customHeight="1" thickBot="1" x14ac:dyDescent="0.35">
      <c r="A31" s="948"/>
      <c r="B31" s="949"/>
      <c r="C31" s="949"/>
      <c r="D31" s="949"/>
      <c r="E31" s="949"/>
      <c r="F31" s="949"/>
      <c r="G31" s="949"/>
      <c r="H31" s="949"/>
      <c r="I31" s="949"/>
      <c r="J31" s="949"/>
      <c r="K31" s="949"/>
      <c r="L31" s="949"/>
      <c r="M31" s="949"/>
      <c r="N31" s="949"/>
      <c r="O31" s="949"/>
      <c r="P31" s="949"/>
      <c r="Q31" s="949"/>
      <c r="R31" s="950"/>
    </row>
    <row r="32" spans="1:18" s="122" customFormat="1" ht="33.75" customHeight="1" x14ac:dyDescent="0.3">
      <c r="A32" s="962" t="s">
        <v>1436</v>
      </c>
      <c r="B32" s="951"/>
      <c r="C32" s="951"/>
      <c r="D32" s="951"/>
      <c r="E32" s="951"/>
      <c r="F32" s="951"/>
      <c r="G32" s="951"/>
      <c r="H32" s="951"/>
      <c r="I32" s="951"/>
      <c r="J32" s="951"/>
      <c r="K32" s="951"/>
      <c r="L32" s="951"/>
      <c r="M32" s="951"/>
      <c r="N32" s="951"/>
      <c r="O32" s="951"/>
      <c r="P32" s="951"/>
      <c r="Q32" s="951"/>
      <c r="R32" s="963"/>
    </row>
    <row r="33" spans="1:18" s="533" customFormat="1" ht="191.25" customHeight="1" x14ac:dyDescent="0.3">
      <c r="A33" s="1275" t="s">
        <v>52</v>
      </c>
      <c r="B33" s="1284" t="s">
        <v>1355</v>
      </c>
      <c r="C33" s="1286">
        <v>1</v>
      </c>
      <c r="D33" s="1284" t="s">
        <v>1437</v>
      </c>
      <c r="E33" s="526" t="s">
        <v>1438</v>
      </c>
      <c r="F33" s="536" t="s">
        <v>1439</v>
      </c>
      <c r="G33" s="526" t="s">
        <v>1440</v>
      </c>
      <c r="H33" s="309" t="s">
        <v>126</v>
      </c>
      <c r="I33" s="537" t="s">
        <v>1441</v>
      </c>
      <c r="J33" s="527">
        <v>45078</v>
      </c>
      <c r="K33" s="527">
        <v>45291</v>
      </c>
      <c r="L33" s="528"/>
      <c r="M33" s="529"/>
      <c r="N33" s="535"/>
      <c r="O33" s="531">
        <v>0</v>
      </c>
      <c r="P33" s="309" t="s">
        <v>73</v>
      </c>
      <c r="Q33" s="535"/>
      <c r="R33" s="1289" t="s">
        <v>11</v>
      </c>
    </row>
    <row r="34" spans="1:18" s="533" customFormat="1" ht="151.5" customHeight="1" thickBot="1" x14ac:dyDescent="0.35">
      <c r="A34" s="1283"/>
      <c r="B34" s="1285"/>
      <c r="C34" s="1287"/>
      <c r="D34" s="1288"/>
      <c r="E34" s="526" t="s">
        <v>1442</v>
      </c>
      <c r="F34" s="536" t="s">
        <v>1443</v>
      </c>
      <c r="G34" s="526" t="s">
        <v>1444</v>
      </c>
      <c r="H34" s="309" t="s">
        <v>126</v>
      </c>
      <c r="I34" s="537" t="s">
        <v>1441</v>
      </c>
      <c r="J34" s="527">
        <v>45078</v>
      </c>
      <c r="K34" s="527">
        <v>45291</v>
      </c>
      <c r="L34" s="528"/>
      <c r="M34" s="529"/>
      <c r="N34" s="535"/>
      <c r="O34" s="531">
        <v>0</v>
      </c>
      <c r="P34" s="309" t="s">
        <v>73</v>
      </c>
      <c r="Q34" s="535"/>
      <c r="R34" s="1290"/>
    </row>
    <row r="35" spans="1:18" s="533" customFormat="1" ht="12.75" customHeight="1" x14ac:dyDescent="0.3">
      <c r="A35" s="956"/>
      <c r="B35" s="957"/>
      <c r="C35" s="957"/>
      <c r="D35" s="945"/>
      <c r="E35" s="945"/>
      <c r="F35" s="945"/>
      <c r="G35" s="945"/>
      <c r="H35" s="945"/>
      <c r="I35" s="945"/>
      <c r="J35" s="945"/>
      <c r="K35" s="945"/>
      <c r="L35" s="957"/>
      <c r="M35" s="957"/>
      <c r="N35" s="957"/>
      <c r="O35" s="957"/>
      <c r="P35" s="957"/>
      <c r="Q35" s="957"/>
      <c r="R35" s="958"/>
    </row>
    <row r="36" spans="1:18" s="533" customFormat="1" ht="161.25" customHeight="1" x14ac:dyDescent="0.3">
      <c r="A36" s="1275" t="s">
        <v>52</v>
      </c>
      <c r="B36" s="1291" t="s">
        <v>1355</v>
      </c>
      <c r="C36" s="1292">
        <v>2</v>
      </c>
      <c r="D36" s="1278" t="s">
        <v>1445</v>
      </c>
      <c r="E36" s="537" t="s">
        <v>1446</v>
      </c>
      <c r="F36" s="538" t="s">
        <v>1447</v>
      </c>
      <c r="G36" s="537" t="s">
        <v>1448</v>
      </c>
      <c r="H36" s="309" t="s">
        <v>133</v>
      </c>
      <c r="I36" s="529" t="s">
        <v>1449</v>
      </c>
      <c r="J36" s="527">
        <v>45139</v>
      </c>
      <c r="K36" s="527">
        <v>45291</v>
      </c>
      <c r="L36" s="528"/>
      <c r="M36" s="529"/>
      <c r="N36" s="535"/>
      <c r="O36" s="531">
        <v>0</v>
      </c>
      <c r="P36" s="309" t="s">
        <v>73</v>
      </c>
      <c r="Q36" s="535"/>
      <c r="R36" s="1289" t="s">
        <v>11</v>
      </c>
    </row>
    <row r="37" spans="1:18" ht="92.25" customHeight="1" thickBot="1" x14ac:dyDescent="0.35">
      <c r="A37" s="1283"/>
      <c r="B37" s="1291"/>
      <c r="C37" s="1292"/>
      <c r="D37" s="1280"/>
      <c r="E37" s="529" t="s">
        <v>1450</v>
      </c>
      <c r="F37" s="536" t="s">
        <v>1451</v>
      </c>
      <c r="G37" s="537" t="s">
        <v>1452</v>
      </c>
      <c r="H37" s="309" t="s">
        <v>133</v>
      </c>
      <c r="I37" s="529" t="s">
        <v>1449</v>
      </c>
      <c r="J37" s="527">
        <v>45139</v>
      </c>
      <c r="K37" s="527">
        <v>45291</v>
      </c>
      <c r="L37" s="138"/>
      <c r="M37" s="138"/>
      <c r="N37" s="138"/>
      <c r="O37" s="531">
        <v>0</v>
      </c>
      <c r="P37" s="309" t="s">
        <v>73</v>
      </c>
      <c r="Q37" s="138"/>
      <c r="R37" s="1293"/>
    </row>
    <row r="38" spans="1:18" s="533" customFormat="1" ht="12.75" customHeight="1" x14ac:dyDescent="0.3">
      <c r="A38" s="956"/>
      <c r="B38" s="957"/>
      <c r="C38" s="957"/>
      <c r="D38" s="957"/>
      <c r="E38" s="945"/>
      <c r="F38" s="945"/>
      <c r="G38" s="957"/>
      <c r="H38" s="957"/>
      <c r="I38" s="957"/>
      <c r="J38" s="957"/>
      <c r="K38" s="957"/>
      <c r="L38" s="957"/>
      <c r="M38" s="957"/>
      <c r="N38" s="957"/>
      <c r="O38" s="957"/>
      <c r="P38" s="957"/>
      <c r="Q38" s="957"/>
      <c r="R38" s="958"/>
    </row>
    <row r="39" spans="1:18" s="533" customFormat="1" ht="121.5" customHeight="1" thickBot="1" x14ac:dyDescent="0.35">
      <c r="A39" s="539" t="s">
        <v>52</v>
      </c>
      <c r="B39" s="537" t="s">
        <v>1355</v>
      </c>
      <c r="C39" s="540">
        <v>3</v>
      </c>
      <c r="D39" s="526" t="s">
        <v>1453</v>
      </c>
      <c r="E39" s="1295" t="s">
        <v>1454</v>
      </c>
      <c r="F39" s="1296"/>
      <c r="G39" s="1296"/>
      <c r="H39" s="1296"/>
      <c r="I39" s="1296"/>
      <c r="J39" s="1296"/>
      <c r="K39" s="1297"/>
      <c r="L39" s="528"/>
      <c r="M39" s="529"/>
      <c r="N39" s="535"/>
      <c r="O39" s="531">
        <v>0</v>
      </c>
      <c r="P39" s="309" t="s">
        <v>78</v>
      </c>
      <c r="Q39" s="535"/>
      <c r="R39" s="541" t="s">
        <v>11</v>
      </c>
    </row>
    <row r="40" spans="1:18" s="533" customFormat="1" ht="12.75" customHeight="1" x14ac:dyDescent="0.3">
      <c r="A40" s="956"/>
      <c r="B40" s="957"/>
      <c r="C40" s="957"/>
      <c r="D40" s="945"/>
      <c r="E40" s="945"/>
      <c r="F40" s="945"/>
      <c r="G40" s="945"/>
      <c r="H40" s="945"/>
      <c r="I40" s="945"/>
      <c r="J40" s="945"/>
      <c r="K40" s="945"/>
      <c r="L40" s="957"/>
      <c r="M40" s="957"/>
      <c r="N40" s="957"/>
      <c r="O40" s="957"/>
      <c r="P40" s="957"/>
      <c r="Q40" s="957"/>
      <c r="R40" s="958"/>
    </row>
    <row r="41" spans="1:18" s="533" customFormat="1" ht="153.75" customHeight="1" x14ac:dyDescent="0.3">
      <c r="A41" s="1292" t="s">
        <v>52</v>
      </c>
      <c r="B41" s="1291" t="s">
        <v>1355</v>
      </c>
      <c r="C41" s="1286">
        <v>4</v>
      </c>
      <c r="D41" s="1284" t="s">
        <v>1455</v>
      </c>
      <c r="E41" s="537" t="s">
        <v>1456</v>
      </c>
      <c r="F41" s="542" t="s">
        <v>1457</v>
      </c>
      <c r="G41" s="529" t="s">
        <v>1458</v>
      </c>
      <c r="H41" s="309" t="s">
        <v>126</v>
      </c>
      <c r="I41" s="529" t="s">
        <v>1459</v>
      </c>
      <c r="J41" s="527">
        <v>45078</v>
      </c>
      <c r="K41" s="527">
        <v>45291</v>
      </c>
      <c r="L41" s="528"/>
      <c r="M41" s="529"/>
      <c r="N41" s="535"/>
      <c r="O41" s="531">
        <v>0</v>
      </c>
      <c r="P41" s="309" t="s">
        <v>73</v>
      </c>
      <c r="Q41" s="535"/>
      <c r="R41" s="1299" t="s">
        <v>11</v>
      </c>
    </row>
    <row r="42" spans="1:18" s="533" customFormat="1" ht="134.25" customHeight="1" x14ac:dyDescent="0.3">
      <c r="A42" s="1292"/>
      <c r="B42" s="1291"/>
      <c r="C42" s="1298"/>
      <c r="D42" s="1288"/>
      <c r="E42" s="537" t="s">
        <v>1460</v>
      </c>
      <c r="F42" s="542" t="s">
        <v>1461</v>
      </c>
      <c r="G42" s="529" t="s">
        <v>1462</v>
      </c>
      <c r="H42" s="309" t="s">
        <v>133</v>
      </c>
      <c r="I42" s="529" t="s">
        <v>1459</v>
      </c>
      <c r="J42" s="527">
        <v>45078</v>
      </c>
      <c r="K42" s="527">
        <v>45291</v>
      </c>
      <c r="L42" s="528"/>
      <c r="M42" s="529"/>
      <c r="N42" s="535"/>
      <c r="O42" s="531">
        <v>0</v>
      </c>
      <c r="P42" s="309" t="s">
        <v>73</v>
      </c>
      <c r="Q42" s="138"/>
      <c r="R42" s="1299"/>
    </row>
    <row r="43" spans="1:18" ht="59.25" customHeight="1" x14ac:dyDescent="0.3">
      <c r="B43" s="543" t="s">
        <v>1463</v>
      </c>
      <c r="C43" s="544"/>
    </row>
    <row r="44" spans="1:18" ht="21" customHeight="1" x14ac:dyDescent="0.3">
      <c r="B44" s="1294" t="s">
        <v>838</v>
      </c>
      <c r="C44" s="1294"/>
      <c r="D44" s="1294" t="s">
        <v>1464</v>
      </c>
      <c r="E44" s="1294"/>
    </row>
    <row r="45" spans="1:18" ht="21" customHeight="1" x14ac:dyDescent="0.3">
      <c r="B45" s="312" t="s">
        <v>71</v>
      </c>
      <c r="C45" s="545">
        <f>+COUNTIF($P$6:$P$31,B45)</f>
        <v>0</v>
      </c>
      <c r="D45" s="312" t="s">
        <v>71</v>
      </c>
      <c r="E45" s="545">
        <f t="shared" ref="E45:E49" si="0">+COUNTIF($P$33:$P$42,D45)</f>
        <v>0</v>
      </c>
    </row>
    <row r="46" spans="1:18" ht="21" customHeight="1" x14ac:dyDescent="0.3">
      <c r="B46" s="312" t="s">
        <v>72</v>
      </c>
      <c r="C46" s="545">
        <f t="shared" ref="C46:C50" si="1">+COUNTIF($P$6:$P$31,B46)</f>
        <v>6</v>
      </c>
      <c r="D46" s="312" t="s">
        <v>72</v>
      </c>
      <c r="E46" s="545">
        <f t="shared" si="0"/>
        <v>0</v>
      </c>
    </row>
    <row r="47" spans="1:18" ht="21" customHeight="1" x14ac:dyDescent="0.3">
      <c r="B47" s="312" t="s">
        <v>128</v>
      </c>
      <c r="C47" s="545">
        <f t="shared" si="1"/>
        <v>0</v>
      </c>
      <c r="D47" s="312" t="s">
        <v>128</v>
      </c>
      <c r="E47" s="545">
        <f t="shared" si="0"/>
        <v>0</v>
      </c>
    </row>
    <row r="48" spans="1:18" ht="21" customHeight="1" x14ac:dyDescent="0.3">
      <c r="B48" s="312" t="s">
        <v>129</v>
      </c>
      <c r="C48" s="545">
        <f t="shared" si="1"/>
        <v>2</v>
      </c>
      <c r="D48" s="312" t="s">
        <v>129</v>
      </c>
      <c r="E48" s="545">
        <f t="shared" si="0"/>
        <v>0</v>
      </c>
    </row>
    <row r="49" spans="2:5" ht="21" customHeight="1" x14ac:dyDescent="0.3">
      <c r="B49" s="312" t="s">
        <v>73</v>
      </c>
      <c r="C49" s="545">
        <f t="shared" si="1"/>
        <v>6</v>
      </c>
      <c r="D49" s="312" t="s">
        <v>73</v>
      </c>
      <c r="E49" s="545">
        <f t="shared" si="0"/>
        <v>6</v>
      </c>
    </row>
    <row r="50" spans="2:5" ht="21" customHeight="1" x14ac:dyDescent="0.3">
      <c r="B50" s="312" t="s">
        <v>78</v>
      </c>
      <c r="C50" s="545">
        <f t="shared" si="1"/>
        <v>0</v>
      </c>
      <c r="D50" s="312" t="s">
        <v>78</v>
      </c>
      <c r="E50" s="545">
        <v>1</v>
      </c>
    </row>
    <row r="51" spans="2:5" ht="21" customHeight="1" x14ac:dyDescent="0.3">
      <c r="B51" s="314" t="s">
        <v>130</v>
      </c>
      <c r="C51" s="546">
        <f>SUM(C45:C50)</f>
        <v>14</v>
      </c>
      <c r="D51" s="314" t="s">
        <v>130</v>
      </c>
      <c r="E51" s="546">
        <f>SUM(E45:E50)</f>
        <v>7</v>
      </c>
    </row>
    <row r="52" spans="2:5" ht="37.5" customHeight="1" x14ac:dyDescent="0.3">
      <c r="B52" s="316"/>
      <c r="C52" s="316"/>
    </row>
    <row r="53" spans="2:5" ht="27" customHeight="1" x14ac:dyDescent="0.3">
      <c r="B53" s="1294" t="s">
        <v>132</v>
      </c>
      <c r="C53" s="1294"/>
      <c r="D53" s="1294" t="s">
        <v>132</v>
      </c>
      <c r="E53" s="1294"/>
    </row>
    <row r="54" spans="2:5" ht="27" customHeight="1" x14ac:dyDescent="0.3">
      <c r="B54" s="313" t="s">
        <v>11</v>
      </c>
      <c r="C54" s="545">
        <f>+COUNTIF($A$6:$R$31,B54)</f>
        <v>4</v>
      </c>
      <c r="D54" s="313" t="s">
        <v>11</v>
      </c>
      <c r="E54" s="545">
        <f>+COUNTIF($R$33:$R$42,D54)</f>
        <v>4</v>
      </c>
    </row>
    <row r="55" spans="2:5" ht="27" customHeight="1" x14ac:dyDescent="0.3">
      <c r="B55" s="313" t="s">
        <v>10</v>
      </c>
      <c r="C55" s="545">
        <f>+COUNTIF($A$6:$R$31,B55)</f>
        <v>2</v>
      </c>
      <c r="D55" s="313" t="s">
        <v>10</v>
      </c>
      <c r="E55" s="545">
        <f>+COUNTIF($R$33:$R$42,D55)</f>
        <v>0</v>
      </c>
    </row>
    <row r="56" spans="2:5" ht="27" customHeight="1" x14ac:dyDescent="0.3">
      <c r="B56" s="314" t="s">
        <v>130</v>
      </c>
      <c r="C56" s="546">
        <f>SUM(C54:C55)</f>
        <v>6</v>
      </c>
      <c r="D56" s="314" t="s">
        <v>130</v>
      </c>
      <c r="E56" s="546">
        <f>SUM(E54:E55)</f>
        <v>4</v>
      </c>
    </row>
  </sheetData>
  <mergeCells count="80">
    <mergeCell ref="B44:C44"/>
    <mergeCell ref="D44:E44"/>
    <mergeCell ref="B53:C53"/>
    <mergeCell ref="D53:E53"/>
    <mergeCell ref="A38:R38"/>
    <mergeCell ref="E39:K39"/>
    <mergeCell ref="A40:R40"/>
    <mergeCell ref="A41:A42"/>
    <mergeCell ref="B41:B42"/>
    <mergeCell ref="C41:C42"/>
    <mergeCell ref="D41:D42"/>
    <mergeCell ref="R41:R42"/>
    <mergeCell ref="A35:R35"/>
    <mergeCell ref="A36:A37"/>
    <mergeCell ref="B36:B37"/>
    <mergeCell ref="C36:C37"/>
    <mergeCell ref="D36:D37"/>
    <mergeCell ref="R36:R37"/>
    <mergeCell ref="A31:R31"/>
    <mergeCell ref="A32:R32"/>
    <mergeCell ref="A33:A34"/>
    <mergeCell ref="B33:B34"/>
    <mergeCell ref="C33:C34"/>
    <mergeCell ref="D33:D34"/>
    <mergeCell ref="R33:R34"/>
    <mergeCell ref="A28:R28"/>
    <mergeCell ref="A29:A30"/>
    <mergeCell ref="B29:B30"/>
    <mergeCell ref="C29:C30"/>
    <mergeCell ref="D29:D30"/>
    <mergeCell ref="R29:R30"/>
    <mergeCell ref="A25:R25"/>
    <mergeCell ref="A26:A27"/>
    <mergeCell ref="B26:B27"/>
    <mergeCell ref="C26:C27"/>
    <mergeCell ref="D26:D27"/>
    <mergeCell ref="R26:R27"/>
    <mergeCell ref="A22:R22"/>
    <mergeCell ref="A23:A24"/>
    <mergeCell ref="B23:B24"/>
    <mergeCell ref="C23:C24"/>
    <mergeCell ref="D23:D24"/>
    <mergeCell ref="R23:R24"/>
    <mergeCell ref="A19:R19"/>
    <mergeCell ref="A20:A21"/>
    <mergeCell ref="B20:B21"/>
    <mergeCell ref="C20:C21"/>
    <mergeCell ref="D20:D21"/>
    <mergeCell ref="R20:R21"/>
    <mergeCell ref="A15:R15"/>
    <mergeCell ref="A16:A18"/>
    <mergeCell ref="B16:B18"/>
    <mergeCell ref="C16:C18"/>
    <mergeCell ref="D16:D18"/>
    <mergeCell ref="R16:R18"/>
    <mergeCell ref="A11:R11"/>
    <mergeCell ref="A12:A14"/>
    <mergeCell ref="B12:B14"/>
    <mergeCell ref="C12:C14"/>
    <mergeCell ref="D12:D14"/>
    <mergeCell ref="R12:R14"/>
    <mergeCell ref="L9:R9"/>
    <mergeCell ref="A9:A10"/>
    <mergeCell ref="B9:B10"/>
    <mergeCell ref="C9:C10"/>
    <mergeCell ref="D9:D10"/>
    <mergeCell ref="E9:E10"/>
    <mergeCell ref="F9:F10"/>
    <mergeCell ref="G9:G10"/>
    <mergeCell ref="H9:H10"/>
    <mergeCell ref="I9:I10"/>
    <mergeCell ref="J9:J10"/>
    <mergeCell ref="K9:K10"/>
    <mergeCell ref="A1:H3"/>
    <mergeCell ref="A7:D7"/>
    <mergeCell ref="E7:O7"/>
    <mergeCell ref="P7:R7"/>
    <mergeCell ref="A8:D8"/>
    <mergeCell ref="E8:O8"/>
    <mergeCell ref="P8:R8"/>
  </mergeCells>
  <dataValidations count="4">
    <dataValidation type="list" allowBlank="1" showInputMessage="1" showErrorMessage="1" sqref="P1:P1048576" xr:uid="{00000000-0002-0000-0900-000000000000}">
      <formula1>$B$45:$B$50</formula1>
    </dataValidation>
    <dataValidation type="list" allowBlank="1" showInputMessage="1" showErrorMessage="1" sqref="R11 R32" xr:uid="{00000000-0002-0000-0900-000001000000}">
      <formula1>$D$123:$D$124</formula1>
    </dataValidation>
    <dataValidation type="list" allowBlank="1" showInputMessage="1" showErrorMessage="1" sqref="H12:H14 H29:H30 H26:H27 H23:H24 H20:H21 H16:H18 H33:H34 H36:H37 H41:H1048576" xr:uid="{00000000-0002-0000-0900-000002000000}">
      <formula1>#REF!</formula1>
    </dataValidation>
    <dataValidation type="list" allowBlank="1" showInputMessage="1" showErrorMessage="1" sqref="R26 R19:R20 R23 R12 R15:R16 R29 R39 R33" xr:uid="{00000000-0002-0000-0900-000003000000}">
      <formula1>$R$1:$R$2</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FA441B61-B939-4D27-B0EA-DCA8822178D4}">
            <xm:f>NOT(ISERROR(SEARCH($B$50,P1)))</xm:f>
            <xm:f>$B$50</xm:f>
            <x14:dxf>
              <fill>
                <patternFill>
                  <bgColor rgb="FFFF0000"/>
                </patternFill>
              </fill>
            </x14:dxf>
          </x14:cfRule>
          <x14:cfRule type="containsText" priority="2" operator="containsText" id="{2B7A490F-FF78-439B-92B0-00064B3FF883}">
            <xm:f>NOT(ISERROR(SEARCH($B$49,P1)))</xm:f>
            <xm:f>$B$49</xm:f>
            <x14:dxf>
              <fill>
                <patternFill>
                  <bgColor rgb="FFFF0000"/>
                </patternFill>
              </fill>
            </x14:dxf>
          </x14:cfRule>
          <x14:cfRule type="containsText" priority="3" operator="containsText" id="{D44A8317-435A-4EDA-BD7A-E10DD83E09E2}">
            <xm:f>NOT(ISERROR(SEARCH($B$48,P1)))</xm:f>
            <xm:f>$B$48</xm:f>
            <x14:dxf>
              <fill>
                <patternFill>
                  <bgColor rgb="FFFFC000"/>
                </patternFill>
              </fill>
            </x14:dxf>
          </x14:cfRule>
          <x14:cfRule type="containsText" priority="4" operator="containsText" id="{05FB70A8-824B-46B4-8415-1B4ED7219866}">
            <xm:f>NOT(ISERROR(SEARCH($B$47,P1)))</xm:f>
            <xm:f>$B$47</xm:f>
            <x14:dxf>
              <fill>
                <patternFill>
                  <bgColor theme="8" tint="0.59996337778862885"/>
                </patternFill>
              </fill>
            </x14:dxf>
          </x14:cfRule>
          <x14:cfRule type="containsText" priority="5" operator="containsText" id="{F4616C9C-98D0-436A-AEB9-77D7C5B5CB08}">
            <xm:f>NOT(ISERROR(SEARCH($B$46,P1)))</xm:f>
            <xm:f>$B$46</xm:f>
            <x14:dxf>
              <fill>
                <patternFill>
                  <bgColor theme="9" tint="0.39994506668294322"/>
                </patternFill>
              </fill>
            </x14:dxf>
          </x14:cfRule>
          <x14:cfRule type="containsText" priority="6" operator="containsText" id="{01F2B786-A7C1-40BA-AB34-FF0CDDB7C414}">
            <xm:f>NOT(ISERROR(SEARCH($B$45,P1)))</xm:f>
            <xm:f>$B$45</xm:f>
            <x14:dxf>
              <fill>
                <patternFill>
                  <bgColor theme="0"/>
                </patternFill>
              </fill>
            </x14:dxf>
          </x14:cfRule>
          <xm:sqref>P1:P1048576</xm:sqref>
        </x14:conditionalFormatting>
        <x14:conditionalFormatting xmlns:xm="http://schemas.microsoft.com/office/excel/2006/main">
          <x14:cfRule type="containsText" priority="11" operator="containsText" id="{18D5AB23-FD5A-4F59-8168-9101E4AC0923}">
            <xm:f>NOT(ISERROR(SEARCH($B$55,R1)))</xm:f>
            <xm:f>$B$55</xm:f>
            <x14:dxf>
              <fill>
                <patternFill>
                  <bgColor theme="9" tint="0.39994506668294322"/>
                </patternFill>
              </fill>
            </x14:dxf>
          </x14:cfRule>
          <x14:cfRule type="containsText" priority="12" operator="containsText" id="{7DBE36FA-FA89-48D0-A835-907EAB458C7F}">
            <xm:f>NOT(ISERROR(SEARCH($B$54,R1)))</xm:f>
            <xm:f>$B$54</xm:f>
            <x14:dxf>
              <fill>
                <patternFill>
                  <bgColor theme="0"/>
                </patternFill>
              </fill>
            </x14:dxf>
          </x14:cfRule>
          <xm:sqref>R1:R33</xm:sqref>
        </x14:conditionalFormatting>
        <x14:conditionalFormatting xmlns:xm="http://schemas.microsoft.com/office/excel/2006/main">
          <x14:cfRule type="containsText" priority="9" operator="containsText" id="{DAF9DB79-C0FC-4174-9115-520B78305DF5}">
            <xm:f>NOT(ISERROR(SEARCH($B$55,R35)))</xm:f>
            <xm:f>$B$55</xm:f>
            <x14:dxf>
              <fill>
                <patternFill>
                  <bgColor theme="9" tint="0.39994506668294322"/>
                </patternFill>
              </fill>
            </x14:dxf>
          </x14:cfRule>
          <x14:cfRule type="containsText" priority="10" operator="containsText" id="{4BEE0CFE-F94A-4780-909D-9758CA52EF40}">
            <xm:f>NOT(ISERROR(SEARCH($B$54,R35)))</xm:f>
            <xm:f>$B$54</xm:f>
            <x14:dxf>
              <fill>
                <patternFill>
                  <bgColor theme="0"/>
                </patternFill>
              </fill>
            </x14:dxf>
          </x14:cfRule>
          <xm:sqref>R35:R36</xm:sqref>
        </x14:conditionalFormatting>
        <x14:conditionalFormatting xmlns:xm="http://schemas.microsoft.com/office/excel/2006/main">
          <x14:cfRule type="containsText" priority="7" operator="containsText" id="{1BD20F6F-1E2B-4A38-B455-4CC6B02AF455}">
            <xm:f>NOT(ISERROR(SEARCH($B$55,R38)))</xm:f>
            <xm:f>$B$55</xm:f>
            <x14:dxf>
              <fill>
                <patternFill>
                  <bgColor theme="9" tint="0.39994506668294322"/>
                </patternFill>
              </fill>
            </x14:dxf>
          </x14:cfRule>
          <x14:cfRule type="containsText" priority="8" operator="containsText" id="{4A954609-DC33-4FB3-BCE8-30E7E169E5F2}">
            <xm:f>NOT(ISERROR(SEARCH($B$54,R38)))</xm:f>
            <xm:f>$B$54</xm:f>
            <x14:dxf>
              <fill>
                <patternFill>
                  <bgColor theme="0"/>
                </patternFill>
              </fill>
            </x14:dxf>
          </x14:cfRule>
          <xm:sqref>R38:R41</xm:sqref>
        </x14:conditionalFormatting>
        <x14:conditionalFormatting xmlns:xm="http://schemas.microsoft.com/office/excel/2006/main">
          <x14:cfRule type="containsText" priority="13" operator="containsText" id="{204E1E25-87DF-4161-867F-BE24161AE12F}">
            <xm:f>NOT(ISERROR(SEARCH($B$55,R43)))</xm:f>
            <xm:f>$B$55</xm:f>
            <x14:dxf>
              <fill>
                <patternFill>
                  <bgColor theme="9" tint="0.39994506668294322"/>
                </patternFill>
              </fill>
            </x14:dxf>
          </x14:cfRule>
          <x14:cfRule type="containsText" priority="14" operator="containsText" id="{50523942-82B6-488A-81EE-1EF6D1BD84AD}">
            <xm:f>NOT(ISERROR(SEARCH($B$54,R43)))</xm:f>
            <xm:f>$B$54</xm:f>
            <x14:dxf>
              <fill>
                <patternFill>
                  <bgColor theme="0"/>
                </patternFill>
              </fill>
            </x14:dxf>
          </x14:cfRule>
          <xm:sqref>R43:R1048576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A1:R43"/>
  <sheetViews>
    <sheetView showGridLines="0" topLeftCell="A7" zoomScale="60" zoomScaleNormal="60" zoomScaleSheetLayoutView="90" workbookViewId="0">
      <selection activeCell="E139" sqref="E139"/>
    </sheetView>
  </sheetViews>
  <sheetFormatPr baseColWidth="10" defaultColWidth="11.44140625" defaultRowHeight="59.25" customHeight="1" x14ac:dyDescent="0.25"/>
  <cols>
    <col min="1" max="1" width="20.44140625" style="105" customWidth="1"/>
    <col min="2" max="2" width="25.109375" style="105" customWidth="1"/>
    <col min="3" max="3" width="10.6640625" style="105" customWidth="1"/>
    <col min="4" max="4" width="78.88671875" style="105" customWidth="1"/>
    <col min="5" max="5" width="98.44140625" style="105" customWidth="1"/>
    <col min="6" max="6" width="52.33203125" style="105" customWidth="1"/>
    <col min="7" max="7" width="42.33203125" style="105" customWidth="1"/>
    <col min="8" max="8" width="22.33203125" style="105" customWidth="1"/>
    <col min="9" max="9" width="30.109375" style="105" customWidth="1"/>
    <col min="10" max="10" width="17" style="105" customWidth="1"/>
    <col min="11" max="11" width="17.33203125" style="105" customWidth="1"/>
    <col min="12" max="13" width="14.6640625" style="105" customWidth="1"/>
    <col min="14" max="14" width="98" style="105" customWidth="1"/>
    <col min="15" max="15" width="32.109375" style="105" customWidth="1"/>
    <col min="16" max="16" width="25.5546875" style="105" customWidth="1"/>
    <col min="17" max="17" width="72.33203125" style="105" customWidth="1"/>
    <col min="18" max="18" width="43.6640625" style="105" customWidth="1"/>
    <col min="19" max="16384" width="11.44140625" style="105"/>
  </cols>
  <sheetData>
    <row r="1" spans="1:18" ht="59.25" hidden="1" customHeight="1" x14ac:dyDescent="0.25">
      <c r="A1" s="1300"/>
      <c r="B1" s="1301"/>
      <c r="C1" s="1301"/>
      <c r="D1" s="1301"/>
      <c r="E1" s="1301"/>
      <c r="F1" s="1301"/>
      <c r="G1" s="1301"/>
      <c r="H1" s="1302"/>
      <c r="Q1" s="105" t="s">
        <v>71</v>
      </c>
      <c r="R1" s="105" t="s">
        <v>11</v>
      </c>
    </row>
    <row r="2" spans="1:18" ht="59.25" hidden="1" customHeight="1" x14ac:dyDescent="0.25">
      <c r="A2" s="1303"/>
      <c r="B2" s="1304"/>
      <c r="C2" s="1304"/>
      <c r="D2" s="1304"/>
      <c r="E2" s="1304"/>
      <c r="F2" s="1304"/>
      <c r="G2" s="1304"/>
      <c r="H2" s="1305"/>
      <c r="Q2" s="105" t="s">
        <v>72</v>
      </c>
      <c r="R2" s="105" t="s">
        <v>10</v>
      </c>
    </row>
    <row r="3" spans="1:18" ht="59.25" hidden="1" customHeight="1" x14ac:dyDescent="0.25">
      <c r="A3" s="1303"/>
      <c r="B3" s="1304"/>
      <c r="C3" s="1304"/>
      <c r="D3" s="1304"/>
      <c r="E3" s="1304"/>
      <c r="F3" s="1304"/>
      <c r="G3" s="1304"/>
      <c r="H3" s="1305"/>
      <c r="Q3" s="105" t="s">
        <v>73</v>
      </c>
      <c r="R3" s="105" t="s">
        <v>74</v>
      </c>
    </row>
    <row r="4" spans="1:18" ht="59.25" hidden="1" customHeight="1" x14ac:dyDescent="0.25">
      <c r="A4" s="106"/>
      <c r="B4" s="106"/>
      <c r="C4" s="106"/>
      <c r="D4" s="106"/>
      <c r="E4" s="106"/>
      <c r="F4" s="106"/>
      <c r="G4" s="106"/>
      <c r="H4" s="106"/>
      <c r="Q4" s="105" t="s">
        <v>75</v>
      </c>
      <c r="R4" s="105" t="s">
        <v>76</v>
      </c>
    </row>
    <row r="5" spans="1:18" ht="59.25" hidden="1" customHeight="1" x14ac:dyDescent="0.25">
      <c r="A5" s="106"/>
      <c r="B5" s="106"/>
      <c r="C5" s="106"/>
      <c r="D5" s="106"/>
      <c r="E5" s="106"/>
      <c r="F5" s="106"/>
      <c r="G5" s="106"/>
      <c r="H5" s="106"/>
      <c r="Q5" s="105" t="s">
        <v>77</v>
      </c>
    </row>
    <row r="6" spans="1:18" ht="59.25" hidden="1" customHeight="1" x14ac:dyDescent="0.25">
      <c r="A6" s="106"/>
      <c r="B6" s="106"/>
      <c r="C6" s="106"/>
      <c r="D6" s="106"/>
      <c r="E6" s="106"/>
      <c r="F6" s="106"/>
      <c r="G6" s="106"/>
      <c r="H6" s="106"/>
      <c r="Q6" s="105" t="s">
        <v>78</v>
      </c>
    </row>
    <row r="7" spans="1:18" ht="59.25" customHeight="1" x14ac:dyDescent="0.25">
      <c r="A7" s="915"/>
      <c r="B7" s="915"/>
      <c r="C7" s="915"/>
      <c r="D7" s="915"/>
      <c r="E7" s="904" t="s">
        <v>79</v>
      </c>
      <c r="F7" s="905"/>
      <c r="G7" s="905"/>
      <c r="H7" s="905"/>
      <c r="I7" s="905"/>
      <c r="J7" s="905"/>
      <c r="K7" s="905"/>
      <c r="L7" s="905"/>
      <c r="M7" s="905"/>
      <c r="N7" s="905"/>
      <c r="O7" s="906"/>
      <c r="P7" s="912"/>
      <c r="Q7" s="1306"/>
      <c r="R7" s="913"/>
    </row>
    <row r="8" spans="1:18" ht="27" customHeight="1" x14ac:dyDescent="0.25">
      <c r="A8" s="915" t="s">
        <v>80</v>
      </c>
      <c r="B8" s="915"/>
      <c r="C8" s="915"/>
      <c r="D8" s="915"/>
      <c r="E8" s="915" t="s">
        <v>81</v>
      </c>
      <c r="F8" s="915"/>
      <c r="G8" s="915"/>
      <c r="H8" s="915"/>
      <c r="I8" s="915"/>
      <c r="J8" s="915"/>
      <c r="K8" s="915"/>
      <c r="L8" s="915"/>
      <c r="M8" s="915"/>
      <c r="N8" s="915"/>
      <c r="O8" s="915"/>
      <c r="P8" s="1307" t="s">
        <v>82</v>
      </c>
      <c r="Q8" s="1308"/>
      <c r="R8" s="1309"/>
    </row>
    <row r="9" spans="1:18" ht="59.25" customHeight="1" x14ac:dyDescent="0.25">
      <c r="A9" s="919" t="s">
        <v>83</v>
      </c>
      <c r="B9" s="919" t="s">
        <v>84</v>
      </c>
      <c r="C9" s="919" t="s">
        <v>85</v>
      </c>
      <c r="D9" s="919" t="s">
        <v>86</v>
      </c>
      <c r="E9" s="919" t="s">
        <v>87</v>
      </c>
      <c r="F9" s="919" t="s">
        <v>88</v>
      </c>
      <c r="G9" s="919" t="s">
        <v>89</v>
      </c>
      <c r="H9" s="919" t="s">
        <v>90</v>
      </c>
      <c r="I9" s="919" t="s">
        <v>91</v>
      </c>
      <c r="J9" s="919" t="s">
        <v>92</v>
      </c>
      <c r="K9" s="919" t="s">
        <v>93</v>
      </c>
      <c r="L9" s="920" t="s">
        <v>94</v>
      </c>
      <c r="M9" s="920"/>
      <c r="N9" s="920"/>
      <c r="O9" s="920"/>
      <c r="P9" s="920"/>
      <c r="Q9" s="920"/>
      <c r="R9" s="920"/>
    </row>
    <row r="10" spans="1:18" ht="59.25" customHeight="1" x14ac:dyDescent="0.25">
      <c r="A10" s="919"/>
      <c r="B10" s="919"/>
      <c r="C10" s="919"/>
      <c r="D10" s="919"/>
      <c r="E10" s="919"/>
      <c r="F10" s="919"/>
      <c r="G10" s="919"/>
      <c r="H10" s="919"/>
      <c r="I10" s="919"/>
      <c r="J10" s="919"/>
      <c r="K10" s="919"/>
      <c r="L10" s="107" t="s">
        <v>95</v>
      </c>
      <c r="M10" s="107" t="s">
        <v>96</v>
      </c>
      <c r="N10" s="107" t="s">
        <v>97</v>
      </c>
      <c r="O10" s="107" t="s">
        <v>98</v>
      </c>
      <c r="P10" s="107" t="s">
        <v>99</v>
      </c>
      <c r="Q10" s="107" t="s">
        <v>100</v>
      </c>
      <c r="R10" s="108" t="s">
        <v>101</v>
      </c>
    </row>
    <row r="11" spans="1:18" s="198" customFormat="1" ht="168" customHeight="1" x14ac:dyDescent="0.3">
      <c r="A11" s="128" t="s">
        <v>55</v>
      </c>
      <c r="B11" s="128" t="s">
        <v>767</v>
      </c>
      <c r="C11" s="161">
        <v>1</v>
      </c>
      <c r="D11" s="136" t="s">
        <v>768</v>
      </c>
      <c r="E11" s="136" t="s">
        <v>769</v>
      </c>
      <c r="F11" s="136" t="s">
        <v>770</v>
      </c>
      <c r="G11" s="136" t="s">
        <v>771</v>
      </c>
      <c r="H11" s="305" t="s">
        <v>107</v>
      </c>
      <c r="I11" s="128" t="s">
        <v>772</v>
      </c>
      <c r="J11" s="174">
        <v>44941</v>
      </c>
      <c r="K11" s="174">
        <v>45290</v>
      </c>
      <c r="L11" s="174">
        <v>45859</v>
      </c>
      <c r="M11" s="306" t="s">
        <v>773</v>
      </c>
      <c r="N11" s="307" t="s">
        <v>774</v>
      </c>
      <c r="O11" s="308">
        <v>0</v>
      </c>
      <c r="P11" s="309" t="s">
        <v>73</v>
      </c>
      <c r="Q11" s="307" t="s">
        <v>775</v>
      </c>
      <c r="R11" s="931" t="s">
        <v>11</v>
      </c>
    </row>
    <row r="12" spans="1:18" s="198" customFormat="1" ht="157.5" customHeight="1" x14ac:dyDescent="0.3">
      <c r="A12" s="128" t="s">
        <v>55</v>
      </c>
      <c r="B12" s="128" t="s">
        <v>767</v>
      </c>
      <c r="C12" s="161">
        <v>1</v>
      </c>
      <c r="D12" s="136" t="s">
        <v>768</v>
      </c>
      <c r="E12" s="136" t="s">
        <v>776</v>
      </c>
      <c r="F12" s="136" t="s">
        <v>777</v>
      </c>
      <c r="G12" s="136" t="s">
        <v>778</v>
      </c>
      <c r="H12" s="305" t="s">
        <v>107</v>
      </c>
      <c r="I12" s="128" t="s">
        <v>779</v>
      </c>
      <c r="J12" s="174">
        <v>45066</v>
      </c>
      <c r="K12" s="174">
        <v>45137</v>
      </c>
      <c r="L12" s="174">
        <v>45859</v>
      </c>
      <c r="M12" s="306" t="s">
        <v>773</v>
      </c>
      <c r="N12" s="307" t="s">
        <v>780</v>
      </c>
      <c r="O12" s="308">
        <v>0</v>
      </c>
      <c r="P12" s="309" t="s">
        <v>73</v>
      </c>
      <c r="Q12" s="307" t="s">
        <v>781</v>
      </c>
      <c r="R12" s="924"/>
    </row>
    <row r="13" spans="1:18" s="198" customFormat="1" ht="170.25" customHeight="1" x14ac:dyDescent="0.3">
      <c r="A13" s="128" t="s">
        <v>55</v>
      </c>
      <c r="B13" s="128" t="s">
        <v>767</v>
      </c>
      <c r="C13" s="161">
        <v>1</v>
      </c>
      <c r="D13" s="136" t="s">
        <v>768</v>
      </c>
      <c r="E13" s="136" t="s">
        <v>782</v>
      </c>
      <c r="F13" s="136" t="s">
        <v>783</v>
      </c>
      <c r="G13" s="249" t="s">
        <v>784</v>
      </c>
      <c r="H13" s="305" t="s">
        <v>107</v>
      </c>
      <c r="I13" s="128" t="s">
        <v>779</v>
      </c>
      <c r="J13" s="174">
        <v>45066</v>
      </c>
      <c r="K13" s="174">
        <v>45137</v>
      </c>
      <c r="L13" s="174">
        <v>45859</v>
      </c>
      <c r="M13" s="306" t="s">
        <v>773</v>
      </c>
      <c r="N13" s="307" t="s">
        <v>785</v>
      </c>
      <c r="O13" s="249"/>
      <c r="P13" s="309" t="s">
        <v>73</v>
      </c>
      <c r="Q13" s="307" t="s">
        <v>786</v>
      </c>
      <c r="R13" s="924"/>
    </row>
    <row r="14" spans="1:18" s="198" customFormat="1" ht="303.75" customHeight="1" thickBot="1" x14ac:dyDescent="0.35">
      <c r="A14" s="128" t="s">
        <v>55</v>
      </c>
      <c r="B14" s="128" t="s">
        <v>767</v>
      </c>
      <c r="C14" s="161">
        <v>1</v>
      </c>
      <c r="D14" s="136" t="s">
        <v>768</v>
      </c>
      <c r="E14" s="136" t="s">
        <v>787</v>
      </c>
      <c r="F14" s="136" t="s">
        <v>788</v>
      </c>
      <c r="G14" s="249" t="s">
        <v>789</v>
      </c>
      <c r="H14" s="305" t="s">
        <v>107</v>
      </c>
      <c r="I14" s="128" t="s">
        <v>779</v>
      </c>
      <c r="J14" s="174">
        <v>45066</v>
      </c>
      <c r="K14" s="174">
        <v>45137</v>
      </c>
      <c r="L14" s="174">
        <v>45859</v>
      </c>
      <c r="M14" s="306" t="s">
        <v>773</v>
      </c>
      <c r="N14" s="307" t="s">
        <v>790</v>
      </c>
      <c r="O14" s="250">
        <v>1</v>
      </c>
      <c r="P14" s="309" t="s">
        <v>129</v>
      </c>
      <c r="Q14" s="271" t="s">
        <v>791</v>
      </c>
      <c r="R14" s="960"/>
    </row>
    <row r="15" spans="1:18" s="310" customFormat="1" ht="10.5" customHeight="1" thickBot="1" x14ac:dyDescent="0.35">
      <c r="A15" s="921"/>
      <c r="B15" s="922"/>
      <c r="C15" s="922"/>
      <c r="D15" s="922"/>
      <c r="E15" s="922"/>
      <c r="F15" s="922"/>
      <c r="G15" s="922"/>
      <c r="H15" s="922"/>
      <c r="I15" s="922"/>
      <c r="J15" s="922"/>
      <c r="K15" s="922"/>
      <c r="L15" s="922"/>
      <c r="M15" s="922"/>
      <c r="N15" s="922"/>
      <c r="O15" s="922"/>
      <c r="P15" s="922"/>
      <c r="Q15" s="922"/>
      <c r="R15" s="923"/>
    </row>
    <row r="16" spans="1:18" s="198" customFormat="1" ht="166.5" customHeight="1" x14ac:dyDescent="0.3">
      <c r="A16" s="128" t="s">
        <v>55</v>
      </c>
      <c r="B16" s="128" t="s">
        <v>767</v>
      </c>
      <c r="C16" s="161">
        <v>2</v>
      </c>
      <c r="D16" s="136" t="s">
        <v>792</v>
      </c>
      <c r="E16" s="136" t="s">
        <v>793</v>
      </c>
      <c r="F16" s="136" t="s">
        <v>794</v>
      </c>
      <c r="G16" s="136" t="s">
        <v>784</v>
      </c>
      <c r="H16" s="305" t="s">
        <v>107</v>
      </c>
      <c r="I16" s="128" t="s">
        <v>795</v>
      </c>
      <c r="J16" s="174">
        <v>45077</v>
      </c>
      <c r="K16" s="174">
        <v>45214</v>
      </c>
      <c r="L16" s="174">
        <v>45859</v>
      </c>
      <c r="M16" s="306" t="s">
        <v>773</v>
      </c>
      <c r="N16" s="307" t="s">
        <v>774</v>
      </c>
      <c r="O16" s="249"/>
      <c r="P16" s="309" t="s">
        <v>73</v>
      </c>
      <c r="Q16" s="307" t="s">
        <v>775</v>
      </c>
      <c r="R16" s="1080" t="s">
        <v>11</v>
      </c>
    </row>
    <row r="17" spans="1:18" s="198" customFormat="1" ht="154.5" customHeight="1" x14ac:dyDescent="0.3">
      <c r="A17" s="128" t="s">
        <v>55</v>
      </c>
      <c r="B17" s="128" t="s">
        <v>767</v>
      </c>
      <c r="C17" s="161">
        <v>2</v>
      </c>
      <c r="D17" s="136" t="s">
        <v>792</v>
      </c>
      <c r="E17" s="136" t="s">
        <v>796</v>
      </c>
      <c r="F17" s="136" t="s">
        <v>797</v>
      </c>
      <c r="G17" s="136" t="s">
        <v>798</v>
      </c>
      <c r="H17" s="305" t="s">
        <v>115</v>
      </c>
      <c r="I17" s="128" t="s">
        <v>795</v>
      </c>
      <c r="J17" s="174">
        <v>45214</v>
      </c>
      <c r="K17" s="174">
        <v>45291</v>
      </c>
      <c r="L17" s="174">
        <v>45859</v>
      </c>
      <c r="M17" s="306" t="s">
        <v>773</v>
      </c>
      <c r="N17" s="307" t="s">
        <v>774</v>
      </c>
      <c r="O17" s="249"/>
      <c r="P17" s="309" t="s">
        <v>73</v>
      </c>
      <c r="Q17" s="307" t="s">
        <v>775</v>
      </c>
      <c r="R17" s="924"/>
    </row>
    <row r="18" spans="1:18" s="198" customFormat="1" ht="112.5" customHeight="1" x14ac:dyDescent="0.3">
      <c r="A18" s="128" t="s">
        <v>55</v>
      </c>
      <c r="B18" s="128" t="s">
        <v>767</v>
      </c>
      <c r="C18" s="161">
        <v>2</v>
      </c>
      <c r="D18" s="136" t="s">
        <v>792</v>
      </c>
      <c r="E18" s="136" t="s">
        <v>799</v>
      </c>
      <c r="F18" s="136" t="s">
        <v>800</v>
      </c>
      <c r="G18" s="136" t="s">
        <v>801</v>
      </c>
      <c r="H18" s="305" t="s">
        <v>115</v>
      </c>
      <c r="I18" s="128" t="s">
        <v>802</v>
      </c>
      <c r="J18" s="174">
        <v>45214</v>
      </c>
      <c r="K18" s="174">
        <v>45291</v>
      </c>
      <c r="L18" s="174">
        <v>45859</v>
      </c>
      <c r="M18" s="306" t="s">
        <v>773</v>
      </c>
      <c r="N18" s="307" t="s">
        <v>774</v>
      </c>
      <c r="O18" s="249"/>
      <c r="P18" s="309" t="s">
        <v>73</v>
      </c>
      <c r="Q18" s="307" t="s">
        <v>775</v>
      </c>
      <c r="R18" s="924"/>
    </row>
    <row r="19" spans="1:18" s="198" customFormat="1" ht="181.5" customHeight="1" x14ac:dyDescent="0.3">
      <c r="A19" s="128" t="s">
        <v>55</v>
      </c>
      <c r="B19" s="128" t="s">
        <v>767</v>
      </c>
      <c r="C19" s="161">
        <v>2</v>
      </c>
      <c r="D19" s="136" t="s">
        <v>792</v>
      </c>
      <c r="E19" s="136" t="s">
        <v>799</v>
      </c>
      <c r="F19" s="136" t="s">
        <v>803</v>
      </c>
      <c r="G19" s="136" t="s">
        <v>804</v>
      </c>
      <c r="H19" s="305" t="s">
        <v>107</v>
      </c>
      <c r="I19" s="128" t="s">
        <v>795</v>
      </c>
      <c r="J19" s="174">
        <v>45158</v>
      </c>
      <c r="K19" s="174">
        <v>45250</v>
      </c>
      <c r="L19" s="174">
        <v>45859</v>
      </c>
      <c r="M19" s="306" t="s">
        <v>773</v>
      </c>
      <c r="N19" s="307" t="s">
        <v>774</v>
      </c>
      <c r="O19" s="249"/>
      <c r="P19" s="309" t="s">
        <v>73</v>
      </c>
      <c r="Q19" s="307" t="s">
        <v>775</v>
      </c>
      <c r="R19" s="924"/>
    </row>
    <row r="20" spans="1:18" s="198" customFormat="1" ht="164.25" customHeight="1" x14ac:dyDescent="0.3">
      <c r="A20" s="128" t="s">
        <v>55</v>
      </c>
      <c r="B20" s="128" t="s">
        <v>767</v>
      </c>
      <c r="C20" s="161">
        <v>2</v>
      </c>
      <c r="D20" s="136" t="s">
        <v>792</v>
      </c>
      <c r="E20" s="136" t="s">
        <v>799</v>
      </c>
      <c r="F20" s="136" t="s">
        <v>805</v>
      </c>
      <c r="G20" s="136" t="s">
        <v>806</v>
      </c>
      <c r="H20" s="305" t="s">
        <v>107</v>
      </c>
      <c r="I20" s="128" t="s">
        <v>795</v>
      </c>
      <c r="J20" s="174">
        <v>45189</v>
      </c>
      <c r="K20" s="174">
        <v>45280</v>
      </c>
      <c r="L20" s="174">
        <v>45859</v>
      </c>
      <c r="M20" s="306" t="s">
        <v>773</v>
      </c>
      <c r="N20" s="307" t="s">
        <v>774</v>
      </c>
      <c r="O20" s="249"/>
      <c r="P20" s="309" t="s">
        <v>73</v>
      </c>
      <c r="Q20" s="307" t="s">
        <v>775</v>
      </c>
      <c r="R20" s="924"/>
    </row>
    <row r="21" spans="1:18" s="198" customFormat="1" ht="213.75" customHeight="1" thickBot="1" x14ac:dyDescent="0.35">
      <c r="A21" s="128" t="s">
        <v>55</v>
      </c>
      <c r="B21" s="128" t="s">
        <v>767</v>
      </c>
      <c r="C21" s="161">
        <v>2</v>
      </c>
      <c r="D21" s="136" t="s">
        <v>792</v>
      </c>
      <c r="E21" s="136" t="s">
        <v>807</v>
      </c>
      <c r="F21" s="136" t="s">
        <v>808</v>
      </c>
      <c r="G21" s="136" t="s">
        <v>809</v>
      </c>
      <c r="H21" s="305" t="s">
        <v>107</v>
      </c>
      <c r="I21" s="128" t="s">
        <v>810</v>
      </c>
      <c r="J21" s="174">
        <v>45077</v>
      </c>
      <c r="K21" s="174">
        <v>45291</v>
      </c>
      <c r="L21" s="174">
        <v>45859</v>
      </c>
      <c r="M21" s="306" t="s">
        <v>773</v>
      </c>
      <c r="N21" s="307" t="s">
        <v>774</v>
      </c>
      <c r="O21" s="249"/>
      <c r="P21" s="309" t="s">
        <v>73</v>
      </c>
      <c r="Q21" s="307" t="s">
        <v>775</v>
      </c>
      <c r="R21" s="960"/>
    </row>
    <row r="22" spans="1:18" s="310" customFormat="1" ht="10.5" customHeight="1" thickBot="1" x14ac:dyDescent="0.35">
      <c r="A22" s="921"/>
      <c r="B22" s="922"/>
      <c r="C22" s="922"/>
      <c r="D22" s="922"/>
      <c r="E22" s="922"/>
      <c r="F22" s="922"/>
      <c r="G22" s="922"/>
      <c r="H22" s="922"/>
      <c r="I22" s="922"/>
      <c r="J22" s="922"/>
      <c r="K22" s="922"/>
      <c r="L22" s="922"/>
      <c r="M22" s="922"/>
      <c r="N22" s="922"/>
      <c r="O22" s="922"/>
      <c r="P22" s="922"/>
      <c r="Q22" s="922"/>
      <c r="R22" s="923"/>
    </row>
    <row r="23" spans="1:18" ht="141.75" customHeight="1" x14ac:dyDescent="0.25">
      <c r="A23" s="128" t="s">
        <v>55</v>
      </c>
      <c r="B23" s="128" t="s">
        <v>767</v>
      </c>
      <c r="C23" s="161">
        <v>3</v>
      </c>
      <c r="D23" s="136" t="s">
        <v>811</v>
      </c>
      <c r="E23" s="136" t="s">
        <v>812</v>
      </c>
      <c r="F23" s="136" t="s">
        <v>813</v>
      </c>
      <c r="G23" s="136" t="s">
        <v>814</v>
      </c>
      <c r="H23" s="305" t="s">
        <v>107</v>
      </c>
      <c r="I23" s="128" t="s">
        <v>815</v>
      </c>
      <c r="J23" s="174">
        <v>45068</v>
      </c>
      <c r="K23" s="174">
        <v>45093</v>
      </c>
      <c r="L23" s="174">
        <v>45859</v>
      </c>
      <c r="M23" s="306" t="s">
        <v>773</v>
      </c>
      <c r="N23" s="307" t="s">
        <v>816</v>
      </c>
      <c r="O23" s="250">
        <v>1</v>
      </c>
      <c r="P23" s="311" t="s">
        <v>72</v>
      </c>
      <c r="Q23" s="117" t="s">
        <v>817</v>
      </c>
      <c r="R23" s="931" t="s">
        <v>11</v>
      </c>
    </row>
    <row r="24" spans="1:18" ht="120" customHeight="1" x14ac:dyDescent="0.25">
      <c r="A24" s="128" t="s">
        <v>55</v>
      </c>
      <c r="B24" s="128" t="s">
        <v>767</v>
      </c>
      <c r="C24" s="161">
        <v>3</v>
      </c>
      <c r="D24" s="136" t="s">
        <v>811</v>
      </c>
      <c r="E24" s="136" t="s">
        <v>812</v>
      </c>
      <c r="F24" s="136" t="s">
        <v>818</v>
      </c>
      <c r="G24" s="136" t="s">
        <v>819</v>
      </c>
      <c r="H24" s="305" t="s">
        <v>107</v>
      </c>
      <c r="I24" s="128" t="s">
        <v>779</v>
      </c>
      <c r="J24" s="174">
        <v>45093</v>
      </c>
      <c r="K24" s="174">
        <v>45100</v>
      </c>
      <c r="L24" s="174">
        <v>45859</v>
      </c>
      <c r="M24" s="306" t="s">
        <v>773</v>
      </c>
      <c r="N24" s="307" t="s">
        <v>820</v>
      </c>
      <c r="O24" s="250">
        <v>1</v>
      </c>
      <c r="P24" s="309" t="s">
        <v>129</v>
      </c>
      <c r="Q24" s="117" t="s">
        <v>821</v>
      </c>
      <c r="R24" s="924"/>
    </row>
    <row r="25" spans="1:18" ht="117" customHeight="1" x14ac:dyDescent="0.25">
      <c r="A25" s="128" t="s">
        <v>55</v>
      </c>
      <c r="B25" s="128" t="s">
        <v>767</v>
      </c>
      <c r="C25" s="161">
        <v>3</v>
      </c>
      <c r="D25" s="136" t="s">
        <v>811</v>
      </c>
      <c r="E25" s="136" t="s">
        <v>822</v>
      </c>
      <c r="F25" s="136" t="s">
        <v>823</v>
      </c>
      <c r="G25" s="136" t="s">
        <v>824</v>
      </c>
      <c r="H25" s="305" t="s">
        <v>107</v>
      </c>
      <c r="I25" s="128" t="s">
        <v>825</v>
      </c>
      <c r="J25" s="174">
        <v>45077</v>
      </c>
      <c r="K25" s="174">
        <v>45138</v>
      </c>
      <c r="L25" s="174">
        <v>45859</v>
      </c>
      <c r="M25" s="306" t="s">
        <v>773</v>
      </c>
      <c r="N25" s="307" t="s">
        <v>826</v>
      </c>
      <c r="O25" s="250">
        <v>1</v>
      </c>
      <c r="P25" s="309" t="s">
        <v>129</v>
      </c>
      <c r="Q25" s="117" t="s">
        <v>827</v>
      </c>
      <c r="R25" s="924"/>
    </row>
    <row r="26" spans="1:18" ht="108.75" customHeight="1" thickBot="1" x14ac:dyDescent="0.3">
      <c r="A26" s="128" t="s">
        <v>55</v>
      </c>
      <c r="B26" s="128" t="s">
        <v>767</v>
      </c>
      <c r="C26" s="161">
        <v>3</v>
      </c>
      <c r="D26" s="136" t="s">
        <v>811</v>
      </c>
      <c r="E26" s="136" t="s">
        <v>828</v>
      </c>
      <c r="F26" s="136" t="s">
        <v>829</v>
      </c>
      <c r="G26" s="136" t="s">
        <v>830</v>
      </c>
      <c r="H26" s="305" t="s">
        <v>115</v>
      </c>
      <c r="I26" s="128" t="s">
        <v>831</v>
      </c>
      <c r="J26" s="174">
        <v>45077</v>
      </c>
      <c r="K26" s="174">
        <v>45291</v>
      </c>
      <c r="L26" s="174">
        <v>45859</v>
      </c>
      <c r="M26" s="306" t="s">
        <v>773</v>
      </c>
      <c r="N26" s="307" t="s">
        <v>832</v>
      </c>
      <c r="O26" s="250">
        <v>1</v>
      </c>
      <c r="P26" s="309" t="s">
        <v>129</v>
      </c>
      <c r="Q26" s="117" t="s">
        <v>827</v>
      </c>
      <c r="R26" s="960"/>
    </row>
    <row r="27" spans="1:18" s="310" customFormat="1" ht="10.5" customHeight="1" thickBot="1" x14ac:dyDescent="0.35">
      <c r="A27" s="956"/>
      <c r="B27" s="957"/>
      <c r="C27" s="957"/>
      <c r="D27" s="957"/>
      <c r="E27" s="957"/>
      <c r="F27" s="957"/>
      <c r="G27" s="957"/>
      <c r="H27" s="957"/>
      <c r="I27" s="957"/>
      <c r="J27" s="957"/>
      <c r="K27" s="957"/>
      <c r="L27" s="957"/>
      <c r="M27" s="957"/>
      <c r="N27" s="957"/>
      <c r="O27" s="957"/>
      <c r="P27" s="957"/>
      <c r="Q27" s="957"/>
      <c r="R27" s="958"/>
    </row>
    <row r="28" spans="1:18" s="310" customFormat="1" ht="39" customHeight="1" thickBot="1" x14ac:dyDescent="0.35">
      <c r="A28" s="928" t="s">
        <v>833</v>
      </c>
      <c r="B28" s="929"/>
      <c r="C28" s="929"/>
      <c r="D28" s="929"/>
      <c r="E28" s="929"/>
      <c r="F28" s="929"/>
      <c r="G28" s="929"/>
      <c r="H28" s="929"/>
      <c r="I28" s="929"/>
      <c r="J28" s="929"/>
      <c r="K28" s="929"/>
      <c r="L28" s="929"/>
      <c r="M28" s="929"/>
      <c r="N28" s="929"/>
      <c r="O28" s="929"/>
      <c r="P28" s="929"/>
      <c r="Q28" s="929"/>
      <c r="R28" s="930"/>
    </row>
    <row r="29" spans="1:18" ht="59.25" customHeight="1" x14ac:dyDescent="0.25">
      <c r="A29" s="249" t="s">
        <v>57</v>
      </c>
      <c r="B29" s="128" t="s">
        <v>834</v>
      </c>
      <c r="C29" s="161">
        <v>2</v>
      </c>
      <c r="D29" s="219" t="s">
        <v>835</v>
      </c>
      <c r="E29" s="1310" t="s">
        <v>836</v>
      </c>
      <c r="F29" s="1311"/>
      <c r="G29" s="1311"/>
      <c r="H29" s="1311"/>
      <c r="I29" s="1311"/>
      <c r="J29" s="1311"/>
      <c r="K29" s="1312"/>
      <c r="L29" s="174">
        <v>45859</v>
      </c>
      <c r="M29" s="306" t="s">
        <v>773</v>
      </c>
      <c r="N29" s="307" t="s">
        <v>837</v>
      </c>
      <c r="O29" s="249"/>
      <c r="P29" s="161" t="s">
        <v>78</v>
      </c>
      <c r="Q29" s="249"/>
      <c r="R29" s="161" t="s">
        <v>11</v>
      </c>
    </row>
    <row r="31" spans="1:18" ht="59.25" customHeight="1" x14ac:dyDescent="0.25">
      <c r="A31" s="1294" t="s">
        <v>838</v>
      </c>
      <c r="B31" s="1294"/>
    </row>
    <row r="32" spans="1:18" ht="59.25" customHeight="1" x14ac:dyDescent="0.25">
      <c r="A32" s="312" t="s">
        <v>71</v>
      </c>
      <c r="B32" s="313">
        <f t="shared" ref="B32:B37" si="0">+COUNTIF($P$11:$P$26,A32)</f>
        <v>0</v>
      </c>
    </row>
    <row r="33" spans="1:2" ht="59.25" customHeight="1" x14ac:dyDescent="0.25">
      <c r="A33" s="312" t="s">
        <v>72</v>
      </c>
      <c r="B33" s="313">
        <f t="shared" si="0"/>
        <v>1</v>
      </c>
    </row>
    <row r="34" spans="1:2" ht="59.25" customHeight="1" x14ac:dyDescent="0.25">
      <c r="A34" s="312" t="s">
        <v>128</v>
      </c>
      <c r="B34" s="313">
        <f t="shared" si="0"/>
        <v>0</v>
      </c>
    </row>
    <row r="35" spans="1:2" ht="59.25" customHeight="1" x14ac:dyDescent="0.25">
      <c r="A35" s="312" t="s">
        <v>129</v>
      </c>
      <c r="B35" s="313">
        <f t="shared" si="0"/>
        <v>4</v>
      </c>
    </row>
    <row r="36" spans="1:2" ht="59.25" customHeight="1" x14ac:dyDescent="0.25">
      <c r="A36" s="312" t="s">
        <v>73</v>
      </c>
      <c r="B36" s="313">
        <f t="shared" si="0"/>
        <v>9</v>
      </c>
    </row>
    <row r="37" spans="1:2" ht="59.25" customHeight="1" x14ac:dyDescent="0.25">
      <c r="A37" s="312" t="s">
        <v>78</v>
      </c>
      <c r="B37" s="313">
        <f t="shared" si="0"/>
        <v>0</v>
      </c>
    </row>
    <row r="38" spans="1:2" ht="59.25" customHeight="1" x14ac:dyDescent="0.25">
      <c r="A38" s="314" t="s">
        <v>130</v>
      </c>
      <c r="B38" s="315">
        <f>SUM(B32:B37)</f>
        <v>14</v>
      </c>
    </row>
    <row r="39" spans="1:2" ht="59.25" customHeight="1" x14ac:dyDescent="0.25">
      <c r="A39" s="316"/>
      <c r="B39" s="316"/>
    </row>
    <row r="40" spans="1:2" ht="59.25" customHeight="1" x14ac:dyDescent="0.25">
      <c r="A40" s="1294" t="s">
        <v>132</v>
      </c>
      <c r="B40" s="1294"/>
    </row>
    <row r="41" spans="1:2" ht="59.25" customHeight="1" x14ac:dyDescent="0.25">
      <c r="A41" s="313" t="s">
        <v>11</v>
      </c>
      <c r="B41" s="313">
        <f>+COUNTIF($R$11:$R$26,A41)</f>
        <v>3</v>
      </c>
    </row>
    <row r="42" spans="1:2" ht="59.25" customHeight="1" x14ac:dyDescent="0.25">
      <c r="A42" s="313" t="s">
        <v>10</v>
      </c>
      <c r="B42" s="313">
        <f>+COUNTIF($R$11:$R$26,A42)</f>
        <v>0</v>
      </c>
    </row>
    <row r="43" spans="1:2" ht="59.25" customHeight="1" x14ac:dyDescent="0.25">
      <c r="A43" s="314" t="s">
        <v>130</v>
      </c>
      <c r="B43" s="315">
        <f>SUM(B41:B42)</f>
        <v>3</v>
      </c>
    </row>
  </sheetData>
  <mergeCells count="29">
    <mergeCell ref="A28:R28"/>
    <mergeCell ref="E29:K29"/>
    <mergeCell ref="A31:B31"/>
    <mergeCell ref="A40:B40"/>
    <mergeCell ref="R11:R14"/>
    <mergeCell ref="A15:R15"/>
    <mergeCell ref="R16:R21"/>
    <mergeCell ref="A22:R22"/>
    <mergeCell ref="R23:R26"/>
    <mergeCell ref="A27:R27"/>
    <mergeCell ref="L9:R9"/>
    <mergeCell ref="A9:A10"/>
    <mergeCell ref="B9:B10"/>
    <mergeCell ref="C9:C10"/>
    <mergeCell ref="D9:D10"/>
    <mergeCell ref="E9:E10"/>
    <mergeCell ref="F9:F10"/>
    <mergeCell ref="G9:G10"/>
    <mergeCell ref="H9:H10"/>
    <mergeCell ref="I9:I10"/>
    <mergeCell ref="J9:J10"/>
    <mergeCell ref="K9:K10"/>
    <mergeCell ref="A1:H3"/>
    <mergeCell ref="A7:D7"/>
    <mergeCell ref="E7:O7"/>
    <mergeCell ref="P7:R7"/>
    <mergeCell ref="A8:D8"/>
    <mergeCell ref="E8:O8"/>
    <mergeCell ref="P8:R8"/>
  </mergeCells>
  <dataValidations count="5">
    <dataValidation type="list" allowBlank="1" showInputMessage="1" showErrorMessage="1" sqref="R28" xr:uid="{00000000-0002-0000-0A00-000000000000}">
      <formula1>$D$128:$D$129</formula1>
    </dataValidation>
    <dataValidation type="list" allowBlank="1" showInputMessage="1" showErrorMessage="1" sqref="P28" xr:uid="{00000000-0002-0000-0A00-000001000000}">
      <formula1>$A$59:$A$64</formula1>
    </dataValidation>
    <dataValidation type="list" allowBlank="1" showInputMessage="1" showErrorMessage="1" sqref="P29:P1048576 P1:P27" xr:uid="{00000000-0002-0000-0A00-000002000000}">
      <formula1>$A$32:$A$37</formula1>
    </dataValidation>
    <dataValidation type="list" allowBlank="1" showInputMessage="1" showErrorMessage="1" sqref="H30:H1048576" xr:uid="{00000000-0002-0000-0A00-000003000000}">
      <formula1>#REF!</formula1>
    </dataValidation>
    <dataValidation type="list" allowBlank="1" showInputMessage="1" showErrorMessage="1" sqref="R22:R23 R11 R15:R16 R27" xr:uid="{00000000-0002-0000-0A00-000004000000}">
      <formula1>$R$1:$R$2</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43978B21-26A0-4115-996F-231386F32871}">
            <xm:f>NOT(ISERROR(SEARCH($A$37,P1)))</xm:f>
            <xm:f>$A$37</xm:f>
            <x14:dxf>
              <fill>
                <patternFill>
                  <bgColor rgb="FFFF0000"/>
                </patternFill>
              </fill>
            </x14:dxf>
          </x14:cfRule>
          <x14:cfRule type="containsText" priority="12" operator="containsText" id="{D4627581-D0F2-4786-B10A-5F33A2A17D7C}">
            <xm:f>NOT(ISERROR(SEARCH($A$36,P1)))</xm:f>
            <xm:f>$A$36</xm:f>
            <x14:dxf>
              <fill>
                <patternFill>
                  <bgColor rgb="FFFF0000"/>
                </patternFill>
              </fill>
            </x14:dxf>
          </x14:cfRule>
          <x14:cfRule type="containsText" priority="13" operator="containsText" id="{6AF6D79B-2A71-4E1D-BAC6-3A7A48E45480}">
            <xm:f>NOT(ISERROR(SEARCH($A$35,P1)))</xm:f>
            <xm:f>$A$35</xm:f>
            <x14:dxf>
              <fill>
                <patternFill>
                  <bgColor rgb="FFFFC000"/>
                </patternFill>
              </fill>
            </x14:dxf>
          </x14:cfRule>
          <x14:cfRule type="containsText" priority="14" operator="containsText" id="{C0A8221C-879A-48DC-97C3-E0AE748D2369}">
            <xm:f>NOT(ISERROR(SEARCH($A$34,P1)))</xm:f>
            <xm:f>$A$34</xm:f>
            <x14:dxf>
              <fill>
                <patternFill>
                  <bgColor theme="8" tint="0.59996337778862885"/>
                </patternFill>
              </fill>
            </x14:dxf>
          </x14:cfRule>
          <x14:cfRule type="containsText" priority="15" operator="containsText" id="{063652DB-ADB1-4A8E-885E-18F159C8D7B7}">
            <xm:f>NOT(ISERROR(SEARCH($A$33,P1)))</xm:f>
            <xm:f>$A$33</xm:f>
            <x14:dxf>
              <fill>
                <patternFill>
                  <bgColor theme="9" tint="0.39994506668294322"/>
                </patternFill>
              </fill>
            </x14:dxf>
          </x14:cfRule>
          <x14:cfRule type="containsText" priority="16" operator="containsText" id="{B8FF88BA-837A-4B67-8578-1896FF28A03E}">
            <xm:f>NOT(ISERROR(SEARCH($A$32,P1)))</xm:f>
            <xm:f>$A$32</xm:f>
            <x14:dxf>
              <fill>
                <patternFill>
                  <bgColor theme="0"/>
                </patternFill>
              </fill>
            </x14:dxf>
          </x14:cfRule>
          <xm:sqref>P1:P27 P29:P1048576</xm:sqref>
        </x14:conditionalFormatting>
        <x14:conditionalFormatting xmlns:xm="http://schemas.microsoft.com/office/excel/2006/main">
          <x14:cfRule type="containsText" priority="1" operator="containsText" id="{98403A87-F746-42DA-B498-FFE51111E41B}">
            <xm:f>NOT(ISERROR(SEARCH($A$64,P28)))</xm:f>
            <xm:f>$A$64</xm:f>
            <x14:dxf>
              <fill>
                <patternFill>
                  <bgColor rgb="FFFF0000"/>
                </patternFill>
              </fill>
            </x14:dxf>
          </x14:cfRule>
          <x14:cfRule type="containsText" priority="2" operator="containsText" id="{08FDBC9E-6CF4-4535-98D6-4CF7BB5288FD}">
            <xm:f>NOT(ISERROR(SEARCH($A$63,P28)))</xm:f>
            <xm:f>$A$63</xm:f>
            <x14:dxf>
              <fill>
                <patternFill>
                  <bgColor rgb="FFFF0000"/>
                </patternFill>
              </fill>
            </x14:dxf>
          </x14:cfRule>
          <x14:cfRule type="containsText" priority="3" operator="containsText" id="{C5735492-ED68-49C5-8796-25F369A18F28}">
            <xm:f>NOT(ISERROR(SEARCH($A$62,P28)))</xm:f>
            <xm:f>$A$62</xm:f>
            <x14:dxf>
              <fill>
                <patternFill>
                  <bgColor rgb="FFFFC000"/>
                </patternFill>
              </fill>
            </x14:dxf>
          </x14:cfRule>
          <x14:cfRule type="containsText" priority="4" operator="containsText" id="{23D88A9A-0FED-4FA1-BE63-E2D40C55A82F}">
            <xm:f>NOT(ISERROR(SEARCH($A$61,P28)))</xm:f>
            <xm:f>$A$61</xm:f>
            <x14:dxf>
              <fill>
                <patternFill>
                  <bgColor theme="8" tint="0.59996337778862885"/>
                </patternFill>
              </fill>
            </x14:dxf>
          </x14:cfRule>
          <x14:cfRule type="containsText" priority="5" operator="containsText" id="{4CBCBB64-AB95-4F04-869A-70470FC9C7BF}">
            <xm:f>NOT(ISERROR(SEARCH($A$60,P28)))</xm:f>
            <xm:f>$A$60</xm:f>
            <x14:dxf>
              <fill>
                <patternFill>
                  <bgColor theme="9" tint="0.39994506668294322"/>
                </patternFill>
              </fill>
            </x14:dxf>
          </x14:cfRule>
          <x14:cfRule type="containsText" priority="6" operator="containsText" id="{7680CD12-F296-43F3-AA11-689C9EC88939}">
            <xm:f>NOT(ISERROR(SEARCH($A$59,P28)))</xm:f>
            <xm:f>$A$59</xm:f>
            <x14:dxf>
              <fill>
                <patternFill>
                  <bgColor theme="0"/>
                </patternFill>
              </fill>
            </x14:dxf>
          </x14:cfRule>
          <xm:sqref>P28</xm:sqref>
        </x14:conditionalFormatting>
        <x14:conditionalFormatting xmlns:xm="http://schemas.microsoft.com/office/excel/2006/main">
          <x14:cfRule type="containsText" priority="9" operator="containsText" id="{B5432EF2-E5A7-4CAE-9219-E4D6E9BFA32A}">
            <xm:f>NOT(ISERROR(SEARCH($A$42,R1)))</xm:f>
            <xm:f>$A$42</xm:f>
            <x14:dxf>
              <fill>
                <patternFill>
                  <bgColor theme="9" tint="0.39994506668294322"/>
                </patternFill>
              </fill>
            </x14:dxf>
          </x14:cfRule>
          <x14:cfRule type="containsText" priority="10" operator="containsText" id="{29DE0323-F92A-4BBE-9FC5-54B9034541CD}">
            <xm:f>NOT(ISERROR(SEARCH($A$41,R1)))</xm:f>
            <xm:f>$A$41</xm:f>
            <x14:dxf>
              <fill>
                <patternFill>
                  <bgColor theme="0"/>
                </patternFill>
              </fill>
            </x14:dxf>
          </x14:cfRule>
          <xm:sqref>R1:R27 R29:R1048576</xm:sqref>
        </x14:conditionalFormatting>
        <x14:conditionalFormatting xmlns:xm="http://schemas.microsoft.com/office/excel/2006/main">
          <x14:cfRule type="containsText" priority="7" operator="containsText" id="{3D2F2F0E-6ED9-48E2-B8F4-0C289F06C7FF}">
            <xm:f>NOT(ISERROR(SEARCH($A$69,R28)))</xm:f>
            <xm:f>$A$69</xm:f>
            <x14:dxf>
              <fill>
                <patternFill>
                  <bgColor theme="9" tint="0.39994506668294322"/>
                </patternFill>
              </fill>
            </x14:dxf>
          </x14:cfRule>
          <x14:cfRule type="containsText" priority="8" operator="containsText" id="{CA68A0EF-0F8C-44BD-9167-5D29517CC2A8}">
            <xm:f>NOT(ISERROR(SEARCH($A$68,R28)))</xm:f>
            <xm:f>$A$68</xm:f>
            <x14:dxf>
              <fill>
                <patternFill>
                  <bgColor theme="0"/>
                </patternFill>
              </fill>
            </x14:dxf>
          </x14:cfRule>
          <xm:sqref>R28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5000000}">
          <x14:formula1>
            <xm:f>'https://adrgov-my.sharepoint.com/Users/maicol.zipamocha/Downloads/[EVI-015_Plan_de_Mejoramiento_Auditoria_FCC.xlsx]Hoja1'!#REF!</xm:f>
          </x14:formula1>
          <xm:sqref>H11:H14 H16:H21 H23:H26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S84"/>
  <sheetViews>
    <sheetView topLeftCell="C67" zoomScale="60" zoomScaleNormal="60" workbookViewId="0">
      <selection activeCell="E139" sqref="E139"/>
    </sheetView>
  </sheetViews>
  <sheetFormatPr baseColWidth="10" defaultColWidth="11.44140625" defaultRowHeight="59.25" customHeight="1" x14ac:dyDescent="0.3"/>
  <cols>
    <col min="1" max="1" width="19.44140625" style="119" customWidth="1"/>
    <col min="2" max="2" width="17.109375" style="119" customWidth="1"/>
    <col min="3" max="3" width="19.6640625" style="119" customWidth="1"/>
    <col min="4" max="4" width="46.6640625" style="119" customWidth="1"/>
    <col min="5" max="5" width="39.44140625" style="119" customWidth="1"/>
    <col min="6" max="6" width="58.6640625" style="119" customWidth="1"/>
    <col min="7" max="8" width="25" style="119" customWidth="1"/>
    <col min="9" max="9" width="30.44140625" style="119" customWidth="1"/>
    <col min="10" max="10" width="20.33203125" style="119" customWidth="1"/>
    <col min="11" max="11" width="15.88671875" style="119" customWidth="1"/>
    <col min="12" max="12" width="17.6640625" style="119" customWidth="1"/>
    <col min="13" max="13" width="29.88671875" style="119" customWidth="1"/>
    <col min="14" max="14" width="155.5546875" style="119" customWidth="1"/>
    <col min="15" max="15" width="31.6640625" style="145" customWidth="1"/>
    <col min="16" max="16" width="42.5546875" style="120" customWidth="1"/>
    <col min="17" max="17" width="146.5546875" style="119" customWidth="1"/>
    <col min="18" max="18" width="34.88671875" style="120" customWidth="1"/>
    <col min="19" max="16384" width="11.44140625" style="119"/>
  </cols>
  <sheetData>
    <row r="1" spans="1:19" ht="59.25" hidden="1" customHeight="1" x14ac:dyDescent="0.3">
      <c r="A1" s="1263"/>
      <c r="B1" s="1264"/>
      <c r="C1" s="1264"/>
      <c r="D1" s="1264"/>
      <c r="E1" s="1264"/>
      <c r="F1" s="1264"/>
      <c r="G1" s="1264"/>
      <c r="H1" s="1265"/>
      <c r="Q1" s="119" t="s">
        <v>71</v>
      </c>
      <c r="R1" s="120" t="s">
        <v>11</v>
      </c>
    </row>
    <row r="2" spans="1:19" ht="59.25" hidden="1" customHeight="1" x14ac:dyDescent="0.3">
      <c r="A2" s="1266"/>
      <c r="B2" s="1267"/>
      <c r="C2" s="1267"/>
      <c r="D2" s="1267"/>
      <c r="E2" s="1267"/>
      <c r="F2" s="1267"/>
      <c r="G2" s="1267"/>
      <c r="H2" s="1268"/>
      <c r="Q2" s="119" t="s">
        <v>72</v>
      </c>
      <c r="R2" s="120" t="s">
        <v>10</v>
      </c>
    </row>
    <row r="3" spans="1:19" ht="59.25" hidden="1" customHeight="1" x14ac:dyDescent="0.3">
      <c r="A3" s="1266"/>
      <c r="B3" s="1267"/>
      <c r="C3" s="1267"/>
      <c r="D3" s="1267"/>
      <c r="E3" s="1267"/>
      <c r="F3" s="1267"/>
      <c r="G3" s="1267"/>
      <c r="H3" s="1268"/>
      <c r="Q3" s="119" t="s">
        <v>73</v>
      </c>
      <c r="R3" s="120" t="s">
        <v>74</v>
      </c>
    </row>
    <row r="4" spans="1:19" ht="59.25" hidden="1" customHeight="1" x14ac:dyDescent="0.3">
      <c r="A4" s="120"/>
      <c r="B4" s="120"/>
      <c r="C4" s="120"/>
      <c r="D4" s="120"/>
      <c r="E4" s="120"/>
      <c r="F4" s="120"/>
      <c r="G4" s="120"/>
      <c r="H4" s="120"/>
      <c r="Q4" s="119" t="s">
        <v>75</v>
      </c>
      <c r="R4" s="120" t="s">
        <v>76</v>
      </c>
    </row>
    <row r="5" spans="1:19" ht="59.25" hidden="1" customHeight="1" x14ac:dyDescent="0.3">
      <c r="A5" s="120"/>
      <c r="B5" s="120"/>
      <c r="C5" s="120"/>
      <c r="D5" s="120"/>
      <c r="E5" s="120"/>
      <c r="F5" s="120"/>
      <c r="G5" s="120"/>
      <c r="H5" s="120"/>
      <c r="Q5" s="119" t="s">
        <v>77</v>
      </c>
    </row>
    <row r="6" spans="1:19" ht="59.25" hidden="1" customHeight="1" x14ac:dyDescent="0.3">
      <c r="A6" s="120"/>
      <c r="B6" s="120"/>
      <c r="C6" s="120"/>
      <c r="D6" s="120"/>
      <c r="E6" s="120"/>
      <c r="F6" s="120"/>
      <c r="G6" s="120"/>
      <c r="H6" s="120"/>
      <c r="Q6" s="119" t="s">
        <v>78</v>
      </c>
    </row>
    <row r="7" spans="1:19" s="121" customFormat="1" ht="57" customHeight="1" x14ac:dyDescent="0.3">
      <c r="A7" s="915"/>
      <c r="B7" s="915"/>
      <c r="C7" s="915"/>
      <c r="D7" s="915"/>
      <c r="E7" s="1313" t="s">
        <v>79</v>
      </c>
      <c r="F7" s="1306"/>
      <c r="G7" s="1306"/>
      <c r="H7" s="1306"/>
      <c r="I7" s="1306"/>
      <c r="J7" s="1306"/>
      <c r="K7" s="1306"/>
      <c r="L7" s="1306"/>
      <c r="M7" s="1306"/>
      <c r="N7" s="1306"/>
      <c r="O7" s="913"/>
      <c r="P7" s="912"/>
      <c r="Q7" s="1306"/>
      <c r="R7" s="913"/>
    </row>
    <row r="8" spans="1:19" s="121" customFormat="1" ht="27.75" customHeight="1" x14ac:dyDescent="0.3">
      <c r="A8" s="910" t="s">
        <v>120</v>
      </c>
      <c r="B8" s="911"/>
      <c r="C8" s="912" t="s">
        <v>121</v>
      </c>
      <c r="D8" s="913"/>
      <c r="E8" s="910" t="s">
        <v>122</v>
      </c>
      <c r="F8" s="914"/>
      <c r="G8" s="914"/>
      <c r="H8" s="914"/>
      <c r="I8" s="911"/>
      <c r="J8" s="915">
        <v>6</v>
      </c>
      <c r="K8" s="915"/>
      <c r="L8" s="915"/>
      <c r="M8" s="915"/>
      <c r="N8" s="910" t="s">
        <v>123</v>
      </c>
      <c r="O8" s="911"/>
      <c r="P8" s="1314" t="s">
        <v>124</v>
      </c>
      <c r="Q8" s="1315"/>
      <c r="R8" s="1316"/>
    </row>
    <row r="9" spans="1:19" ht="59.25" customHeight="1" x14ac:dyDescent="0.3">
      <c r="A9" s="1317" t="s">
        <v>83</v>
      </c>
      <c r="B9" s="1317" t="s">
        <v>84</v>
      </c>
      <c r="C9" s="1317" t="s">
        <v>85</v>
      </c>
      <c r="D9" s="1317" t="s">
        <v>86</v>
      </c>
      <c r="E9" s="1317" t="s">
        <v>87</v>
      </c>
      <c r="F9" s="1317" t="s">
        <v>88</v>
      </c>
      <c r="G9" s="1317" t="s">
        <v>89</v>
      </c>
      <c r="H9" s="1317" t="s">
        <v>90</v>
      </c>
      <c r="I9" s="1317" t="s">
        <v>91</v>
      </c>
      <c r="J9" s="1317" t="s">
        <v>92</v>
      </c>
      <c r="K9" s="1317" t="s">
        <v>93</v>
      </c>
      <c r="L9" s="1318" t="s">
        <v>94</v>
      </c>
      <c r="M9" s="1318"/>
      <c r="N9" s="1318"/>
      <c r="O9" s="1318"/>
      <c r="P9" s="1318"/>
      <c r="Q9" s="1318"/>
      <c r="R9" s="1318"/>
    </row>
    <row r="10" spans="1:19" ht="59.25" customHeight="1" thickBot="1" x14ac:dyDescent="0.35">
      <c r="A10" s="1317"/>
      <c r="B10" s="1317"/>
      <c r="C10" s="1317"/>
      <c r="D10" s="1317"/>
      <c r="E10" s="1317"/>
      <c r="F10" s="1317"/>
      <c r="G10" s="1317"/>
      <c r="H10" s="1317"/>
      <c r="I10" s="1317"/>
      <c r="J10" s="1317"/>
      <c r="K10" s="1317"/>
      <c r="L10" s="247" t="s">
        <v>95</v>
      </c>
      <c r="M10" s="247" t="s">
        <v>96</v>
      </c>
      <c r="N10" s="247" t="s">
        <v>97</v>
      </c>
      <c r="O10" s="247" t="s">
        <v>475</v>
      </c>
      <c r="P10" s="247" t="s">
        <v>99</v>
      </c>
      <c r="Q10" s="247" t="s">
        <v>100</v>
      </c>
      <c r="R10" s="248" t="s">
        <v>101</v>
      </c>
    </row>
    <row r="11" spans="1:19" ht="33" customHeight="1" thickBot="1" x14ac:dyDescent="0.35">
      <c r="A11" s="928" t="s">
        <v>476</v>
      </c>
      <c r="B11" s="929"/>
      <c r="C11" s="929"/>
      <c r="D11" s="929"/>
      <c r="E11" s="929"/>
      <c r="F11" s="929"/>
      <c r="G11" s="929"/>
      <c r="H11" s="929"/>
      <c r="I11" s="929"/>
      <c r="J11" s="929"/>
      <c r="K11" s="929"/>
      <c r="L11" s="929"/>
      <c r="M11" s="929"/>
      <c r="N11" s="929"/>
      <c r="O11" s="929"/>
      <c r="P11" s="929"/>
      <c r="Q11" s="929"/>
      <c r="R11" s="930"/>
    </row>
    <row r="12" spans="1:19" s="251" customFormat="1" ht="89.25" customHeight="1" x14ac:dyDescent="0.3">
      <c r="A12" s="1080" t="s">
        <v>60</v>
      </c>
      <c r="B12" s="1045" t="s">
        <v>477</v>
      </c>
      <c r="C12" s="1080">
        <v>1</v>
      </c>
      <c r="D12" s="1002" t="s">
        <v>478</v>
      </c>
      <c r="E12" s="1002" t="s">
        <v>479</v>
      </c>
      <c r="F12" s="136" t="s">
        <v>480</v>
      </c>
      <c r="G12" s="136" t="s">
        <v>481</v>
      </c>
      <c r="H12" s="249" t="s">
        <v>126</v>
      </c>
      <c r="I12" s="136" t="s">
        <v>482</v>
      </c>
      <c r="J12" s="200">
        <v>43263</v>
      </c>
      <c r="K12" s="200">
        <v>43277</v>
      </c>
      <c r="L12" s="212">
        <v>43369</v>
      </c>
      <c r="M12" s="136" t="s">
        <v>483</v>
      </c>
      <c r="N12" s="234" t="s">
        <v>484</v>
      </c>
      <c r="O12" s="250">
        <v>1</v>
      </c>
      <c r="P12" s="161" t="s">
        <v>72</v>
      </c>
      <c r="Q12" s="137" t="s">
        <v>485</v>
      </c>
      <c r="R12" s="1080" t="s">
        <v>11</v>
      </c>
      <c r="S12" s="251" t="s">
        <v>486</v>
      </c>
    </row>
    <row r="13" spans="1:19" s="251" customFormat="1" ht="294.75" customHeight="1" x14ac:dyDescent="0.3">
      <c r="A13" s="924"/>
      <c r="B13" s="925"/>
      <c r="C13" s="924"/>
      <c r="D13" s="926"/>
      <c r="E13" s="926"/>
      <c r="F13" s="939" t="s">
        <v>487</v>
      </c>
      <c r="G13" s="939" t="s">
        <v>488</v>
      </c>
      <c r="H13" s="931" t="s">
        <v>126</v>
      </c>
      <c r="I13" s="939" t="s">
        <v>482</v>
      </c>
      <c r="J13" s="1326">
        <v>43282</v>
      </c>
      <c r="K13" s="1326">
        <v>43312</v>
      </c>
      <c r="L13" s="1327" t="s">
        <v>489</v>
      </c>
      <c r="M13" s="1329" t="s">
        <v>490</v>
      </c>
      <c r="N13" s="1331" t="s">
        <v>491</v>
      </c>
      <c r="O13" s="1319">
        <v>1</v>
      </c>
      <c r="P13" s="932" t="s">
        <v>75</v>
      </c>
      <c r="Q13" s="1321" t="s">
        <v>492</v>
      </c>
      <c r="R13" s="924"/>
    </row>
    <row r="14" spans="1:19" s="251" customFormat="1" ht="357.75" customHeight="1" x14ac:dyDescent="0.3">
      <c r="A14" s="924"/>
      <c r="B14" s="925"/>
      <c r="C14" s="924"/>
      <c r="D14" s="926"/>
      <c r="E14" s="926"/>
      <c r="F14" s="942"/>
      <c r="G14" s="942"/>
      <c r="H14" s="940"/>
      <c r="I14" s="942"/>
      <c r="J14" s="1064"/>
      <c r="K14" s="1064"/>
      <c r="L14" s="1328"/>
      <c r="M14" s="1330"/>
      <c r="N14" s="1332"/>
      <c r="O14" s="1320"/>
      <c r="P14" s="941"/>
      <c r="Q14" s="1322"/>
      <c r="R14" s="924"/>
    </row>
    <row r="15" spans="1:19" s="251" customFormat="1" ht="105" x14ac:dyDescent="0.3">
      <c r="A15" s="924"/>
      <c r="B15" s="925"/>
      <c r="C15" s="924"/>
      <c r="D15" s="926"/>
      <c r="E15" s="942"/>
      <c r="F15" s="136" t="s">
        <v>493</v>
      </c>
      <c r="G15" s="136" t="s">
        <v>494</v>
      </c>
      <c r="H15" s="249" t="s">
        <v>133</v>
      </c>
      <c r="I15" s="136" t="s">
        <v>482</v>
      </c>
      <c r="J15" s="200">
        <v>43282</v>
      </c>
      <c r="K15" s="200">
        <v>43465</v>
      </c>
      <c r="L15" s="162">
        <v>43965</v>
      </c>
      <c r="M15" s="163" t="s">
        <v>139</v>
      </c>
      <c r="N15" s="127" t="s">
        <v>495</v>
      </c>
      <c r="O15" s="250">
        <v>1</v>
      </c>
      <c r="P15" s="161" t="s">
        <v>72</v>
      </c>
      <c r="Q15" s="137" t="s">
        <v>485</v>
      </c>
      <c r="R15" s="924"/>
    </row>
    <row r="16" spans="1:19" s="251" customFormat="1" ht="60" x14ac:dyDescent="0.3">
      <c r="A16" s="924"/>
      <c r="B16" s="925"/>
      <c r="C16" s="924"/>
      <c r="D16" s="926"/>
      <c r="E16" s="136" t="s">
        <v>496</v>
      </c>
      <c r="F16" s="136" t="s">
        <v>497</v>
      </c>
      <c r="G16" s="136" t="s">
        <v>498</v>
      </c>
      <c r="H16" s="249" t="s">
        <v>133</v>
      </c>
      <c r="I16" s="136" t="s">
        <v>482</v>
      </c>
      <c r="J16" s="200">
        <v>43282</v>
      </c>
      <c r="K16" s="200">
        <v>43373</v>
      </c>
      <c r="L16" s="212">
        <v>43369</v>
      </c>
      <c r="M16" s="136" t="s">
        <v>483</v>
      </c>
      <c r="N16" s="234" t="s">
        <v>499</v>
      </c>
      <c r="O16" s="250">
        <v>1</v>
      </c>
      <c r="P16" s="161" t="s">
        <v>72</v>
      </c>
      <c r="Q16" s="219" t="s">
        <v>500</v>
      </c>
      <c r="R16" s="924"/>
    </row>
    <row r="17" spans="1:18" s="251" customFormat="1" ht="75" x14ac:dyDescent="0.3">
      <c r="A17" s="924"/>
      <c r="B17" s="925"/>
      <c r="C17" s="924"/>
      <c r="D17" s="926"/>
      <c r="E17" s="939" t="s">
        <v>501</v>
      </c>
      <c r="F17" s="136" t="s">
        <v>502</v>
      </c>
      <c r="G17" s="136" t="s">
        <v>503</v>
      </c>
      <c r="H17" s="249" t="s">
        <v>133</v>
      </c>
      <c r="I17" s="136" t="s">
        <v>482</v>
      </c>
      <c r="J17" s="200">
        <v>43263</v>
      </c>
      <c r="K17" s="200">
        <v>43312</v>
      </c>
      <c r="L17" s="212">
        <v>43369</v>
      </c>
      <c r="M17" s="136" t="s">
        <v>483</v>
      </c>
      <c r="N17" s="136" t="s">
        <v>504</v>
      </c>
      <c r="O17" s="250">
        <v>1</v>
      </c>
      <c r="P17" s="161" t="s">
        <v>72</v>
      </c>
      <c r="Q17" s="136" t="s">
        <v>505</v>
      </c>
      <c r="R17" s="924"/>
    </row>
    <row r="18" spans="1:18" s="251" customFormat="1" ht="45.6" thickBot="1" x14ac:dyDescent="0.35">
      <c r="A18" s="960"/>
      <c r="B18" s="1046"/>
      <c r="C18" s="960"/>
      <c r="D18" s="1003"/>
      <c r="E18" s="1003"/>
      <c r="F18" s="166" t="s">
        <v>506</v>
      </c>
      <c r="G18" s="166" t="s">
        <v>494</v>
      </c>
      <c r="H18" s="252" t="s">
        <v>133</v>
      </c>
      <c r="I18" s="166" t="s">
        <v>482</v>
      </c>
      <c r="J18" s="253">
        <v>43263</v>
      </c>
      <c r="K18" s="253">
        <v>43312</v>
      </c>
      <c r="L18" s="254">
        <v>43369</v>
      </c>
      <c r="M18" s="166" t="s">
        <v>483</v>
      </c>
      <c r="N18" s="166" t="s">
        <v>507</v>
      </c>
      <c r="O18" s="255">
        <v>1</v>
      </c>
      <c r="P18" s="150" t="s">
        <v>72</v>
      </c>
      <c r="Q18" s="166" t="s">
        <v>508</v>
      </c>
      <c r="R18" s="960"/>
    </row>
    <row r="19" spans="1:18" s="155" customFormat="1" ht="15" thickBot="1" x14ac:dyDescent="0.35">
      <c r="A19" s="1323"/>
      <c r="B19" s="1324"/>
      <c r="C19" s="1324"/>
      <c r="D19" s="1324"/>
      <c r="E19" s="1324"/>
      <c r="F19" s="1324"/>
      <c r="G19" s="1324"/>
      <c r="H19" s="1324"/>
      <c r="I19" s="1324"/>
      <c r="J19" s="1324"/>
      <c r="K19" s="1324"/>
      <c r="L19" s="1324"/>
      <c r="M19" s="1324"/>
      <c r="N19" s="1324"/>
      <c r="O19" s="1324"/>
      <c r="P19" s="1324"/>
      <c r="Q19" s="1324"/>
      <c r="R19" s="1325"/>
    </row>
    <row r="20" spans="1:18" ht="100.5" hidden="1" customHeight="1" x14ac:dyDescent="0.3">
      <c r="A20" s="1080" t="s">
        <v>60</v>
      </c>
      <c r="B20" s="1045" t="s">
        <v>477</v>
      </c>
      <c r="C20" s="1080">
        <v>2</v>
      </c>
      <c r="D20" s="1002" t="s">
        <v>509</v>
      </c>
      <c r="E20" s="1002" t="s">
        <v>501</v>
      </c>
      <c r="F20" s="158" t="s">
        <v>510</v>
      </c>
      <c r="G20" s="158" t="s">
        <v>511</v>
      </c>
      <c r="H20" s="256" t="s">
        <v>126</v>
      </c>
      <c r="I20" s="158" t="s">
        <v>482</v>
      </c>
      <c r="J20" s="257">
        <v>43264</v>
      </c>
      <c r="K20" s="257">
        <v>43311</v>
      </c>
      <c r="L20" s="206">
        <v>43369</v>
      </c>
      <c r="M20" s="158" t="s">
        <v>483</v>
      </c>
      <c r="N20" s="158" t="s">
        <v>512</v>
      </c>
      <c r="O20" s="258">
        <v>1</v>
      </c>
      <c r="P20" s="157" t="s">
        <v>72</v>
      </c>
      <c r="Q20" s="158" t="s">
        <v>500</v>
      </c>
      <c r="R20" s="1080" t="s">
        <v>10</v>
      </c>
    </row>
    <row r="21" spans="1:18" ht="150" hidden="1" customHeight="1" x14ac:dyDescent="0.3">
      <c r="A21" s="924"/>
      <c r="B21" s="925"/>
      <c r="C21" s="924"/>
      <c r="D21" s="926"/>
      <c r="E21" s="926"/>
      <c r="F21" s="136" t="s">
        <v>513</v>
      </c>
      <c r="G21" s="136" t="s">
        <v>503</v>
      </c>
      <c r="H21" s="249" t="s">
        <v>133</v>
      </c>
      <c r="I21" s="136" t="s">
        <v>482</v>
      </c>
      <c r="J21" s="259">
        <v>43263</v>
      </c>
      <c r="K21" s="259">
        <v>43312</v>
      </c>
      <c r="L21" s="212">
        <v>43322</v>
      </c>
      <c r="M21" s="136" t="s">
        <v>483</v>
      </c>
      <c r="N21" s="136" t="s">
        <v>514</v>
      </c>
      <c r="O21" s="250">
        <v>1</v>
      </c>
      <c r="P21" s="161" t="s">
        <v>72</v>
      </c>
      <c r="Q21" s="219" t="s">
        <v>500</v>
      </c>
      <c r="R21" s="924"/>
    </row>
    <row r="22" spans="1:18" ht="93.75" hidden="1" customHeight="1" x14ac:dyDescent="0.3">
      <c r="A22" s="924"/>
      <c r="B22" s="925"/>
      <c r="C22" s="924"/>
      <c r="D22" s="926"/>
      <c r="E22" s="942"/>
      <c r="F22" s="136" t="s">
        <v>515</v>
      </c>
      <c r="G22" s="136" t="s">
        <v>516</v>
      </c>
      <c r="H22" s="249" t="s">
        <v>133</v>
      </c>
      <c r="I22" s="136" t="s">
        <v>482</v>
      </c>
      <c r="J22" s="259">
        <v>43263</v>
      </c>
      <c r="K22" s="259">
        <v>43312</v>
      </c>
      <c r="L22" s="212">
        <v>43322</v>
      </c>
      <c r="M22" s="136" t="s">
        <v>483</v>
      </c>
      <c r="N22" s="136" t="s">
        <v>517</v>
      </c>
      <c r="O22" s="250">
        <v>1</v>
      </c>
      <c r="P22" s="161" t="s">
        <v>72</v>
      </c>
      <c r="Q22" s="219" t="s">
        <v>508</v>
      </c>
      <c r="R22" s="924"/>
    </row>
    <row r="23" spans="1:18" ht="93.75" hidden="1" customHeight="1" thickBot="1" x14ac:dyDescent="0.35">
      <c r="A23" s="960"/>
      <c r="B23" s="1046"/>
      <c r="C23" s="960"/>
      <c r="D23" s="1003"/>
      <c r="E23" s="136" t="s">
        <v>518</v>
      </c>
      <c r="F23" s="136" t="s">
        <v>519</v>
      </c>
      <c r="G23" s="136" t="s">
        <v>520</v>
      </c>
      <c r="H23" s="249" t="s">
        <v>126</v>
      </c>
      <c r="I23" s="136" t="s">
        <v>482</v>
      </c>
      <c r="J23" s="259">
        <v>43264</v>
      </c>
      <c r="K23" s="259">
        <v>43277</v>
      </c>
      <c r="L23" s="212">
        <v>43322</v>
      </c>
      <c r="M23" s="136" t="s">
        <v>139</v>
      </c>
      <c r="N23" s="136" t="s">
        <v>521</v>
      </c>
      <c r="O23" s="250">
        <v>1</v>
      </c>
      <c r="P23" s="161" t="s">
        <v>72</v>
      </c>
      <c r="Q23" s="219" t="s">
        <v>508</v>
      </c>
      <c r="R23" s="960"/>
    </row>
    <row r="24" spans="1:18" s="155" customFormat="1" ht="15" thickBot="1" x14ac:dyDescent="0.35">
      <c r="A24" s="1323"/>
      <c r="B24" s="1324"/>
      <c r="C24" s="1324"/>
      <c r="D24" s="1324"/>
      <c r="E24" s="1324"/>
      <c r="F24" s="1324"/>
      <c r="G24" s="1324"/>
      <c r="H24" s="1324"/>
      <c r="I24" s="1324"/>
      <c r="J24" s="1324"/>
      <c r="K24" s="1324"/>
      <c r="L24" s="1324"/>
      <c r="M24" s="1324"/>
      <c r="N24" s="1324"/>
      <c r="O24" s="1324"/>
      <c r="P24" s="1324"/>
      <c r="Q24" s="1324"/>
      <c r="R24" s="1325"/>
    </row>
    <row r="25" spans="1:18" ht="90.6" hidden="1" thickBot="1" x14ac:dyDescent="0.35">
      <c r="A25" s="1080" t="s">
        <v>60</v>
      </c>
      <c r="B25" s="1002" t="s">
        <v>477</v>
      </c>
      <c r="C25" s="1080">
        <v>3</v>
      </c>
      <c r="D25" s="1002" t="s">
        <v>522</v>
      </c>
      <c r="E25" s="1002" t="s">
        <v>523</v>
      </c>
      <c r="F25" s="132" t="s">
        <v>524</v>
      </c>
      <c r="G25" s="132" t="s">
        <v>525</v>
      </c>
      <c r="H25" s="249" t="s">
        <v>126</v>
      </c>
      <c r="I25" s="132" t="s">
        <v>526</v>
      </c>
      <c r="J25" s="259">
        <v>43291</v>
      </c>
      <c r="K25" s="259">
        <v>43465</v>
      </c>
      <c r="L25" s="212">
        <v>43679</v>
      </c>
      <c r="M25" s="160" t="s">
        <v>138</v>
      </c>
      <c r="N25" s="132" t="s">
        <v>527</v>
      </c>
      <c r="O25" s="250">
        <v>1</v>
      </c>
      <c r="P25" s="161" t="s">
        <v>72</v>
      </c>
      <c r="Q25" s="136" t="s">
        <v>528</v>
      </c>
      <c r="R25" s="1080" t="s">
        <v>10</v>
      </c>
    </row>
    <row r="26" spans="1:18" ht="105.6" hidden="1" thickBot="1" x14ac:dyDescent="0.35">
      <c r="A26" s="960"/>
      <c r="B26" s="1003"/>
      <c r="C26" s="960"/>
      <c r="D26" s="1003"/>
      <c r="E26" s="1003"/>
      <c r="F26" s="132" t="s">
        <v>529</v>
      </c>
      <c r="G26" s="132" t="s">
        <v>530</v>
      </c>
      <c r="H26" s="249" t="s">
        <v>133</v>
      </c>
      <c r="I26" s="132" t="s">
        <v>526</v>
      </c>
      <c r="J26" s="259">
        <v>43296</v>
      </c>
      <c r="K26" s="259">
        <v>43496</v>
      </c>
      <c r="L26" s="212">
        <v>43679</v>
      </c>
      <c r="M26" s="160" t="s">
        <v>138</v>
      </c>
      <c r="N26" s="132" t="s">
        <v>531</v>
      </c>
      <c r="O26" s="250">
        <v>1</v>
      </c>
      <c r="P26" s="161" t="s">
        <v>72</v>
      </c>
      <c r="Q26" s="136" t="s">
        <v>528</v>
      </c>
      <c r="R26" s="960"/>
    </row>
    <row r="27" spans="1:18" s="155" customFormat="1" ht="15" thickBot="1" x14ac:dyDescent="0.35">
      <c r="A27" s="1323"/>
      <c r="B27" s="1324"/>
      <c r="C27" s="1324"/>
      <c r="D27" s="1324"/>
      <c r="E27" s="1324"/>
      <c r="F27" s="1324"/>
      <c r="G27" s="1324"/>
      <c r="H27" s="1324"/>
      <c r="I27" s="1324"/>
      <c r="J27" s="1324"/>
      <c r="K27" s="1324"/>
      <c r="L27" s="1324"/>
      <c r="M27" s="1324"/>
      <c r="N27" s="1324"/>
      <c r="O27" s="1324"/>
      <c r="P27" s="1324"/>
      <c r="Q27" s="1324"/>
      <c r="R27" s="1325"/>
    </row>
    <row r="28" spans="1:18" ht="76.2" hidden="1" thickBot="1" x14ac:dyDescent="0.35">
      <c r="A28" s="1080" t="s">
        <v>60</v>
      </c>
      <c r="B28" s="1045" t="s">
        <v>477</v>
      </c>
      <c r="C28" s="1080">
        <v>4</v>
      </c>
      <c r="D28" s="1002" t="s">
        <v>532</v>
      </c>
      <c r="E28" s="1002" t="s">
        <v>533</v>
      </c>
      <c r="F28" s="260" t="s">
        <v>534</v>
      </c>
      <c r="G28" s="260" t="s">
        <v>535</v>
      </c>
      <c r="H28" s="249" t="s">
        <v>126</v>
      </c>
      <c r="I28" s="260" t="s">
        <v>536</v>
      </c>
      <c r="J28" s="200">
        <v>43282</v>
      </c>
      <c r="K28" s="200">
        <v>43434</v>
      </c>
      <c r="L28" s="213">
        <v>43679</v>
      </c>
      <c r="M28" s="165" t="s">
        <v>138</v>
      </c>
      <c r="N28" s="137" t="s">
        <v>537</v>
      </c>
      <c r="O28" s="250">
        <v>1</v>
      </c>
      <c r="P28" s="161" t="s">
        <v>72</v>
      </c>
      <c r="Q28" s="165" t="s">
        <v>508</v>
      </c>
      <c r="R28" s="1080" t="s">
        <v>10</v>
      </c>
    </row>
    <row r="29" spans="1:18" ht="60.6" hidden="1" thickBot="1" x14ac:dyDescent="0.35">
      <c r="A29" s="924"/>
      <c r="B29" s="925"/>
      <c r="C29" s="924"/>
      <c r="D29" s="926"/>
      <c r="E29" s="926"/>
      <c r="F29" s="260" t="s">
        <v>538</v>
      </c>
      <c r="G29" s="260" t="s">
        <v>539</v>
      </c>
      <c r="H29" s="249" t="s">
        <v>133</v>
      </c>
      <c r="I29" s="260" t="s">
        <v>536</v>
      </c>
      <c r="J29" s="200">
        <v>43282</v>
      </c>
      <c r="K29" s="200">
        <v>43311</v>
      </c>
      <c r="L29" s="212">
        <v>43369</v>
      </c>
      <c r="M29" s="136" t="s">
        <v>483</v>
      </c>
      <c r="N29" s="136" t="s">
        <v>540</v>
      </c>
      <c r="O29" s="250">
        <v>1</v>
      </c>
      <c r="P29" s="161" t="s">
        <v>72</v>
      </c>
      <c r="Q29" s="136" t="s">
        <v>508</v>
      </c>
      <c r="R29" s="924"/>
    </row>
    <row r="30" spans="1:18" ht="195.6" hidden="1" thickBot="1" x14ac:dyDescent="0.35">
      <c r="A30" s="924"/>
      <c r="B30" s="925"/>
      <c r="C30" s="924"/>
      <c r="D30" s="926"/>
      <c r="E30" s="926"/>
      <c r="F30" s="260" t="s">
        <v>541</v>
      </c>
      <c r="G30" s="260" t="s">
        <v>542</v>
      </c>
      <c r="H30" s="249" t="s">
        <v>133</v>
      </c>
      <c r="I30" s="260" t="s">
        <v>536</v>
      </c>
      <c r="J30" s="200">
        <v>43374</v>
      </c>
      <c r="K30" s="200">
        <v>43465</v>
      </c>
      <c r="L30" s="213">
        <v>44015</v>
      </c>
      <c r="M30" s="163" t="s">
        <v>139</v>
      </c>
      <c r="N30" s="127" t="s">
        <v>543</v>
      </c>
      <c r="O30" s="250">
        <v>1</v>
      </c>
      <c r="P30" s="161" t="s">
        <v>72</v>
      </c>
      <c r="Q30" s="137" t="s">
        <v>544</v>
      </c>
      <c r="R30" s="924"/>
    </row>
    <row r="31" spans="1:18" ht="45.6" hidden="1" thickBot="1" x14ac:dyDescent="0.35">
      <c r="A31" s="924"/>
      <c r="B31" s="925"/>
      <c r="C31" s="924"/>
      <c r="D31" s="926"/>
      <c r="E31" s="942"/>
      <c r="F31" s="260" t="s">
        <v>545</v>
      </c>
      <c r="G31" s="260" t="s">
        <v>546</v>
      </c>
      <c r="H31" s="249" t="s">
        <v>133</v>
      </c>
      <c r="I31" s="260" t="s">
        <v>536</v>
      </c>
      <c r="J31" s="200">
        <v>43466</v>
      </c>
      <c r="K31" s="200">
        <v>43555</v>
      </c>
      <c r="L31" s="213">
        <v>43679</v>
      </c>
      <c r="M31" s="165" t="s">
        <v>138</v>
      </c>
      <c r="N31" s="165" t="s">
        <v>547</v>
      </c>
      <c r="O31" s="250">
        <v>1</v>
      </c>
      <c r="P31" s="161" t="s">
        <v>72</v>
      </c>
      <c r="Q31" s="165" t="s">
        <v>508</v>
      </c>
      <c r="R31" s="924"/>
    </row>
    <row r="32" spans="1:18" ht="75.599999999999994" hidden="1" thickBot="1" x14ac:dyDescent="0.35">
      <c r="A32" s="960"/>
      <c r="B32" s="1046"/>
      <c r="C32" s="960"/>
      <c r="D32" s="1003"/>
      <c r="E32" s="136" t="s">
        <v>548</v>
      </c>
      <c r="F32" s="260" t="s">
        <v>549</v>
      </c>
      <c r="G32" s="260" t="s">
        <v>550</v>
      </c>
      <c r="H32" s="249" t="s">
        <v>126</v>
      </c>
      <c r="I32" s="260" t="s">
        <v>536</v>
      </c>
      <c r="J32" s="200">
        <v>43313</v>
      </c>
      <c r="K32" s="200">
        <v>43343</v>
      </c>
      <c r="L32" s="212">
        <v>43369</v>
      </c>
      <c r="M32" s="136" t="s">
        <v>483</v>
      </c>
      <c r="N32" s="136" t="s">
        <v>551</v>
      </c>
      <c r="O32" s="250">
        <v>1</v>
      </c>
      <c r="P32" s="161" t="s">
        <v>72</v>
      </c>
      <c r="Q32" s="136" t="s">
        <v>508</v>
      </c>
      <c r="R32" s="960"/>
    </row>
    <row r="33" spans="1:18" s="155" customFormat="1" ht="15" thickBot="1" x14ac:dyDescent="0.35">
      <c r="A33" s="1323"/>
      <c r="B33" s="1324"/>
      <c r="C33" s="1324"/>
      <c r="D33" s="1324"/>
      <c r="E33" s="1324"/>
      <c r="F33" s="1324"/>
      <c r="G33" s="1324"/>
      <c r="H33" s="1324"/>
      <c r="I33" s="1324"/>
      <c r="J33" s="1324"/>
      <c r="K33" s="1324"/>
      <c r="L33" s="1324"/>
      <c r="M33" s="1324"/>
      <c r="N33" s="1324"/>
      <c r="O33" s="1324"/>
      <c r="P33" s="1324"/>
      <c r="Q33" s="1324"/>
      <c r="R33" s="1325"/>
    </row>
    <row r="34" spans="1:18" ht="105.6" hidden="1" thickBot="1" x14ac:dyDescent="0.35">
      <c r="A34" s="1045" t="s">
        <v>60</v>
      </c>
      <c r="B34" s="1045" t="s">
        <v>477</v>
      </c>
      <c r="C34" s="1080">
        <v>5</v>
      </c>
      <c r="D34" s="1002" t="s">
        <v>552</v>
      </c>
      <c r="E34" s="1045" t="s">
        <v>553</v>
      </c>
      <c r="F34" s="136" t="s">
        <v>554</v>
      </c>
      <c r="G34" s="136" t="s">
        <v>555</v>
      </c>
      <c r="H34" s="249" t="s">
        <v>133</v>
      </c>
      <c r="I34" s="136" t="s">
        <v>556</v>
      </c>
      <c r="J34" s="259">
        <v>43276</v>
      </c>
      <c r="K34" s="259">
        <v>43465</v>
      </c>
      <c r="L34" s="213">
        <v>43679</v>
      </c>
      <c r="M34" s="165" t="s">
        <v>138</v>
      </c>
      <c r="N34" s="127" t="s">
        <v>557</v>
      </c>
      <c r="O34" s="250">
        <v>1</v>
      </c>
      <c r="P34" s="161" t="s">
        <v>72</v>
      </c>
      <c r="Q34" s="137" t="s">
        <v>508</v>
      </c>
      <c r="R34" s="1080" t="s">
        <v>10</v>
      </c>
    </row>
    <row r="35" spans="1:18" ht="105.6" hidden="1" thickBot="1" x14ac:dyDescent="0.35">
      <c r="A35" s="925"/>
      <c r="B35" s="925"/>
      <c r="C35" s="924"/>
      <c r="D35" s="926"/>
      <c r="E35" s="925"/>
      <c r="F35" s="939" t="s">
        <v>558</v>
      </c>
      <c r="G35" s="939" t="s">
        <v>559</v>
      </c>
      <c r="H35" s="931" t="s">
        <v>126</v>
      </c>
      <c r="I35" s="932" t="s">
        <v>556</v>
      </c>
      <c r="J35" s="1326">
        <v>43277</v>
      </c>
      <c r="K35" s="1326">
        <v>43287</v>
      </c>
      <c r="L35" s="254">
        <v>43413</v>
      </c>
      <c r="M35" s="136" t="s">
        <v>483</v>
      </c>
      <c r="N35" s="136" t="s">
        <v>560</v>
      </c>
      <c r="O35" s="250">
        <v>1</v>
      </c>
      <c r="P35" s="931" t="s">
        <v>72</v>
      </c>
      <c r="Q35" s="136" t="s">
        <v>561</v>
      </c>
      <c r="R35" s="924"/>
    </row>
    <row r="36" spans="1:18" ht="60.6" hidden="1" thickBot="1" x14ac:dyDescent="0.35">
      <c r="A36" s="925"/>
      <c r="B36" s="925"/>
      <c r="C36" s="924"/>
      <c r="D36" s="926"/>
      <c r="E36" s="941"/>
      <c r="F36" s="942"/>
      <c r="G36" s="942"/>
      <c r="H36" s="940"/>
      <c r="I36" s="941"/>
      <c r="J36" s="1064"/>
      <c r="K36" s="1064"/>
      <c r="L36" s="212">
        <v>43679</v>
      </c>
      <c r="M36" s="136" t="s">
        <v>138</v>
      </c>
      <c r="N36" s="136" t="s">
        <v>562</v>
      </c>
      <c r="O36" s="250">
        <v>1</v>
      </c>
      <c r="P36" s="940"/>
      <c r="Q36" s="136" t="s">
        <v>563</v>
      </c>
      <c r="R36" s="924"/>
    </row>
    <row r="37" spans="1:18" ht="150.6" hidden="1" thickBot="1" x14ac:dyDescent="0.35">
      <c r="A37" s="925"/>
      <c r="B37" s="925"/>
      <c r="C37" s="924"/>
      <c r="D37" s="926"/>
      <c r="E37" s="136" t="s">
        <v>553</v>
      </c>
      <c r="F37" s="136" t="s">
        <v>564</v>
      </c>
      <c r="G37" s="136" t="s">
        <v>565</v>
      </c>
      <c r="H37" s="249" t="s">
        <v>133</v>
      </c>
      <c r="I37" s="136" t="s">
        <v>556</v>
      </c>
      <c r="J37" s="259">
        <v>43277</v>
      </c>
      <c r="K37" s="259">
        <v>43465</v>
      </c>
      <c r="L37" s="212">
        <v>43369</v>
      </c>
      <c r="M37" s="136" t="s">
        <v>483</v>
      </c>
      <c r="N37" s="136" t="s">
        <v>566</v>
      </c>
      <c r="O37" s="250">
        <v>1</v>
      </c>
      <c r="P37" s="161" t="s">
        <v>72</v>
      </c>
      <c r="Q37" s="219" t="s">
        <v>508</v>
      </c>
      <c r="R37" s="924"/>
    </row>
    <row r="38" spans="1:18" ht="90.75" hidden="1" customHeight="1" thickBot="1" x14ac:dyDescent="0.35">
      <c r="A38" s="1046"/>
      <c r="B38" s="1046"/>
      <c r="C38" s="960"/>
      <c r="D38" s="1003"/>
      <c r="E38" s="136" t="s">
        <v>567</v>
      </c>
      <c r="F38" s="136" t="s">
        <v>568</v>
      </c>
      <c r="G38" s="136" t="s">
        <v>569</v>
      </c>
      <c r="H38" s="249" t="s">
        <v>133</v>
      </c>
      <c r="I38" s="136" t="s">
        <v>556</v>
      </c>
      <c r="J38" s="259">
        <v>43276</v>
      </c>
      <c r="K38" s="259">
        <v>43465</v>
      </c>
      <c r="L38" s="212">
        <v>43369</v>
      </c>
      <c r="M38" s="136" t="s">
        <v>483</v>
      </c>
      <c r="N38" s="160" t="s">
        <v>570</v>
      </c>
      <c r="O38" s="250">
        <v>1</v>
      </c>
      <c r="P38" s="161" t="s">
        <v>72</v>
      </c>
      <c r="Q38" s="219" t="s">
        <v>508</v>
      </c>
      <c r="R38" s="960"/>
    </row>
    <row r="39" spans="1:18" s="155" customFormat="1" ht="15" thickBot="1" x14ac:dyDescent="0.35">
      <c r="A39" s="1323"/>
      <c r="B39" s="1324"/>
      <c r="C39" s="1324"/>
      <c r="D39" s="1324"/>
      <c r="E39" s="1324"/>
      <c r="F39" s="1324"/>
      <c r="G39" s="1324"/>
      <c r="H39" s="1324"/>
      <c r="I39" s="1324"/>
      <c r="J39" s="1324"/>
      <c r="K39" s="1324"/>
      <c r="L39" s="1324"/>
      <c r="M39" s="1324"/>
      <c r="N39" s="1324"/>
      <c r="O39" s="1324"/>
      <c r="P39" s="1324"/>
      <c r="Q39" s="1324"/>
      <c r="R39" s="1325"/>
    </row>
    <row r="40" spans="1:18" ht="75.599999999999994" hidden="1" thickBot="1" x14ac:dyDescent="0.35">
      <c r="A40" s="1045" t="s">
        <v>60</v>
      </c>
      <c r="B40" s="1045" t="s">
        <v>477</v>
      </c>
      <c r="C40" s="1045">
        <v>6</v>
      </c>
      <c r="D40" s="1002" t="s">
        <v>571</v>
      </c>
      <c r="E40" s="261" t="s">
        <v>572</v>
      </c>
      <c r="F40" s="260" t="s">
        <v>573</v>
      </c>
      <c r="G40" s="260" t="s">
        <v>574</v>
      </c>
      <c r="H40" s="249" t="s">
        <v>126</v>
      </c>
      <c r="I40" s="260" t="s">
        <v>575</v>
      </c>
      <c r="J40" s="200">
        <v>43307</v>
      </c>
      <c r="K40" s="200">
        <v>43465</v>
      </c>
      <c r="L40" s="212">
        <v>43369</v>
      </c>
      <c r="M40" s="136" t="s">
        <v>483</v>
      </c>
      <c r="N40" s="160" t="s">
        <v>576</v>
      </c>
      <c r="O40" s="250">
        <v>1</v>
      </c>
      <c r="P40" s="161" t="s">
        <v>72</v>
      </c>
      <c r="Q40" s="219" t="s">
        <v>508</v>
      </c>
      <c r="R40" s="1080" t="s">
        <v>10</v>
      </c>
    </row>
    <row r="41" spans="1:18" ht="90.6" hidden="1" thickBot="1" x14ac:dyDescent="0.35">
      <c r="A41" s="925"/>
      <c r="B41" s="925"/>
      <c r="C41" s="925"/>
      <c r="D41" s="926"/>
      <c r="E41" s="261" t="s">
        <v>577</v>
      </c>
      <c r="F41" s="260" t="s">
        <v>578</v>
      </c>
      <c r="G41" s="260" t="s">
        <v>579</v>
      </c>
      <c r="H41" s="249" t="s">
        <v>126</v>
      </c>
      <c r="I41" s="260" t="s">
        <v>580</v>
      </c>
      <c r="J41" s="200">
        <v>43307</v>
      </c>
      <c r="K41" s="200">
        <v>43465</v>
      </c>
      <c r="L41" s="213">
        <v>43679</v>
      </c>
      <c r="M41" s="165" t="s">
        <v>581</v>
      </c>
      <c r="N41" s="165" t="s">
        <v>582</v>
      </c>
      <c r="O41" s="250">
        <v>1</v>
      </c>
      <c r="P41" s="161" t="s">
        <v>72</v>
      </c>
      <c r="Q41" s="219" t="s">
        <v>508</v>
      </c>
      <c r="R41" s="924"/>
    </row>
    <row r="42" spans="1:18" ht="75.599999999999994" hidden="1" thickBot="1" x14ac:dyDescent="0.35">
      <c r="A42" s="925"/>
      <c r="B42" s="925"/>
      <c r="C42" s="925"/>
      <c r="D42" s="926"/>
      <c r="E42" s="939" t="s">
        <v>583</v>
      </c>
      <c r="F42" s="260" t="s">
        <v>584</v>
      </c>
      <c r="G42" s="260" t="s">
        <v>585</v>
      </c>
      <c r="H42" s="249" t="s">
        <v>126</v>
      </c>
      <c r="I42" s="260" t="s">
        <v>586</v>
      </c>
      <c r="J42" s="200">
        <v>43270</v>
      </c>
      <c r="K42" s="200">
        <v>43312</v>
      </c>
      <c r="L42" s="212">
        <v>43322</v>
      </c>
      <c r="M42" s="136" t="s">
        <v>139</v>
      </c>
      <c r="N42" s="136" t="s">
        <v>587</v>
      </c>
      <c r="O42" s="250">
        <v>1</v>
      </c>
      <c r="P42" s="161" t="s">
        <v>72</v>
      </c>
      <c r="Q42" s="136" t="s">
        <v>508</v>
      </c>
      <c r="R42" s="924"/>
    </row>
    <row r="43" spans="1:18" ht="210.6" hidden="1" thickBot="1" x14ac:dyDescent="0.35">
      <c r="A43" s="1046"/>
      <c r="B43" s="1046"/>
      <c r="C43" s="1046"/>
      <c r="D43" s="1003"/>
      <c r="E43" s="1003"/>
      <c r="F43" s="260" t="s">
        <v>588</v>
      </c>
      <c r="G43" s="260" t="s">
        <v>589</v>
      </c>
      <c r="H43" s="249" t="s">
        <v>126</v>
      </c>
      <c r="I43" s="260" t="s">
        <v>586</v>
      </c>
      <c r="J43" s="200">
        <v>43307</v>
      </c>
      <c r="K43" s="200">
        <v>43465</v>
      </c>
      <c r="L43" s="162">
        <v>44015</v>
      </c>
      <c r="M43" s="163" t="s">
        <v>139</v>
      </c>
      <c r="N43" s="127" t="s">
        <v>590</v>
      </c>
      <c r="O43" s="250">
        <v>1</v>
      </c>
      <c r="P43" s="161" t="s">
        <v>72</v>
      </c>
      <c r="Q43" s="127" t="s">
        <v>591</v>
      </c>
      <c r="R43" s="960"/>
    </row>
    <row r="44" spans="1:18" s="155" customFormat="1" ht="15" thickBot="1" x14ac:dyDescent="0.35">
      <c r="A44" s="1323"/>
      <c r="B44" s="1324"/>
      <c r="C44" s="1324"/>
      <c r="D44" s="1324"/>
      <c r="E44" s="1324"/>
      <c r="F44" s="1324"/>
      <c r="G44" s="1324"/>
      <c r="H44" s="1324"/>
      <c r="I44" s="1324"/>
      <c r="J44" s="1324"/>
      <c r="K44" s="1324"/>
      <c r="L44" s="1324"/>
      <c r="M44" s="1324"/>
      <c r="N44" s="1324"/>
      <c r="O44" s="1324"/>
      <c r="P44" s="1324"/>
      <c r="Q44" s="1324"/>
      <c r="R44" s="1325"/>
    </row>
    <row r="45" spans="1:18" ht="45" hidden="1" x14ac:dyDescent="0.3">
      <c r="A45" s="1045" t="s">
        <v>60</v>
      </c>
      <c r="B45" s="1045" t="s">
        <v>477</v>
      </c>
      <c r="C45" s="1045">
        <v>7</v>
      </c>
      <c r="D45" s="1002" t="s">
        <v>592</v>
      </c>
      <c r="E45" s="136" t="s">
        <v>593</v>
      </c>
      <c r="F45" s="136" t="s">
        <v>594</v>
      </c>
      <c r="G45" s="136" t="s">
        <v>595</v>
      </c>
      <c r="H45" s="249" t="s">
        <v>133</v>
      </c>
      <c r="I45" s="136" t="s">
        <v>596</v>
      </c>
      <c r="J45" s="200">
        <v>43282</v>
      </c>
      <c r="K45" s="200">
        <v>43465</v>
      </c>
      <c r="L45" s="213">
        <v>43679</v>
      </c>
      <c r="M45" s="165" t="s">
        <v>138</v>
      </c>
      <c r="N45" s="165" t="s">
        <v>597</v>
      </c>
      <c r="O45" s="250">
        <v>1</v>
      </c>
      <c r="P45" s="161" t="s">
        <v>72</v>
      </c>
      <c r="Q45" s="165" t="s">
        <v>141</v>
      </c>
      <c r="R45" s="1080" t="s">
        <v>10</v>
      </c>
    </row>
    <row r="46" spans="1:18" ht="60" hidden="1" customHeight="1" x14ac:dyDescent="0.3">
      <c r="A46" s="925"/>
      <c r="B46" s="925"/>
      <c r="C46" s="925"/>
      <c r="D46" s="926"/>
      <c r="E46" s="939" t="s">
        <v>598</v>
      </c>
      <c r="F46" s="136" t="s">
        <v>599</v>
      </c>
      <c r="G46" s="136" t="s">
        <v>600</v>
      </c>
      <c r="H46" s="249" t="s">
        <v>126</v>
      </c>
      <c r="I46" s="136" t="s">
        <v>601</v>
      </c>
      <c r="J46" s="200">
        <v>43282</v>
      </c>
      <c r="K46" s="200">
        <v>43615</v>
      </c>
      <c r="L46" s="213">
        <v>43679</v>
      </c>
      <c r="M46" s="165" t="s">
        <v>138</v>
      </c>
      <c r="N46" s="165" t="s">
        <v>602</v>
      </c>
      <c r="O46" s="250">
        <v>1</v>
      </c>
      <c r="P46" s="161" t="s">
        <v>72</v>
      </c>
      <c r="Q46" s="165" t="s">
        <v>141</v>
      </c>
      <c r="R46" s="924"/>
    </row>
    <row r="47" spans="1:18" ht="90" hidden="1" x14ac:dyDescent="0.3">
      <c r="A47" s="925"/>
      <c r="B47" s="925"/>
      <c r="C47" s="925"/>
      <c r="D47" s="926"/>
      <c r="E47" s="926"/>
      <c r="F47" s="136" t="s">
        <v>603</v>
      </c>
      <c r="G47" s="136" t="s">
        <v>604</v>
      </c>
      <c r="H47" s="249" t="s">
        <v>133</v>
      </c>
      <c r="I47" s="136" t="s">
        <v>601</v>
      </c>
      <c r="J47" s="200">
        <v>43282</v>
      </c>
      <c r="K47" s="200">
        <v>43615</v>
      </c>
      <c r="L47" s="162">
        <v>43964</v>
      </c>
      <c r="M47" s="163" t="s">
        <v>139</v>
      </c>
      <c r="N47" s="127" t="s">
        <v>605</v>
      </c>
      <c r="O47" s="250">
        <v>1</v>
      </c>
      <c r="P47" s="161" t="s">
        <v>72</v>
      </c>
      <c r="Q47" s="165" t="s">
        <v>141</v>
      </c>
      <c r="R47" s="924"/>
    </row>
    <row r="48" spans="1:18" ht="60" hidden="1" x14ac:dyDescent="0.3">
      <c r="A48" s="941"/>
      <c r="B48" s="941"/>
      <c r="C48" s="941"/>
      <c r="D48" s="942"/>
      <c r="E48" s="942"/>
      <c r="F48" s="136" t="s">
        <v>606</v>
      </c>
      <c r="G48" s="136" t="s">
        <v>607</v>
      </c>
      <c r="H48" s="249" t="s">
        <v>126</v>
      </c>
      <c r="I48" s="136" t="s">
        <v>608</v>
      </c>
      <c r="J48" s="200">
        <v>43282</v>
      </c>
      <c r="K48" s="200">
        <v>43677</v>
      </c>
      <c r="L48" s="213">
        <v>43679</v>
      </c>
      <c r="M48" s="165" t="s">
        <v>138</v>
      </c>
      <c r="N48" s="165" t="s">
        <v>609</v>
      </c>
      <c r="O48" s="250">
        <v>1</v>
      </c>
      <c r="P48" s="161" t="s">
        <v>72</v>
      </c>
      <c r="Q48" s="165" t="s">
        <v>141</v>
      </c>
      <c r="R48" s="940"/>
    </row>
    <row r="49" spans="1:18" s="155" customFormat="1" ht="15" thickBot="1" x14ac:dyDescent="0.35">
      <c r="A49" s="1333"/>
      <c r="B49" s="1334"/>
      <c r="C49" s="1334"/>
      <c r="D49" s="1334"/>
      <c r="E49" s="1334"/>
      <c r="F49" s="1334"/>
      <c r="G49" s="1334"/>
      <c r="H49" s="1334"/>
      <c r="I49" s="1334"/>
      <c r="J49" s="1334"/>
      <c r="K49" s="1334"/>
      <c r="L49" s="1334"/>
      <c r="M49" s="1334"/>
      <c r="N49" s="1334"/>
      <c r="O49" s="1334"/>
      <c r="P49" s="1334"/>
      <c r="Q49" s="1334"/>
      <c r="R49" s="1335"/>
    </row>
    <row r="50" spans="1:18" ht="33" customHeight="1" thickBot="1" x14ac:dyDescent="0.35">
      <c r="A50" s="1336" t="s">
        <v>610</v>
      </c>
      <c r="B50" s="1337"/>
      <c r="C50" s="1337"/>
      <c r="D50" s="1337"/>
      <c r="E50" s="1337"/>
      <c r="F50" s="1337"/>
      <c r="G50" s="1337"/>
      <c r="H50" s="1337"/>
      <c r="I50" s="1337"/>
      <c r="J50" s="1337"/>
      <c r="K50" s="1337"/>
      <c r="L50" s="1338"/>
      <c r="M50" s="1338"/>
      <c r="N50" s="1338"/>
      <c r="O50" s="1338"/>
      <c r="P50" s="1338"/>
      <c r="Q50" s="1338"/>
      <c r="R50" s="1339"/>
    </row>
    <row r="51" spans="1:18" ht="206.25" customHeight="1" thickBot="1" x14ac:dyDescent="0.35">
      <c r="A51" s="249" t="s">
        <v>61</v>
      </c>
      <c r="B51" s="128" t="s">
        <v>611</v>
      </c>
      <c r="C51" s="161">
        <v>1</v>
      </c>
      <c r="D51" s="136" t="s">
        <v>612</v>
      </c>
      <c r="E51" s="136" t="s">
        <v>613</v>
      </c>
      <c r="F51" s="136" t="s">
        <v>614</v>
      </c>
      <c r="G51" s="136" t="s">
        <v>615</v>
      </c>
      <c r="H51" s="126" t="s">
        <v>107</v>
      </c>
      <c r="I51" s="128" t="s">
        <v>616</v>
      </c>
      <c r="J51" s="199">
        <v>45292</v>
      </c>
      <c r="K51" s="199">
        <v>46022</v>
      </c>
      <c r="L51" s="262">
        <v>45637</v>
      </c>
      <c r="M51" s="161" t="s">
        <v>617</v>
      </c>
      <c r="N51" s="263" t="s">
        <v>618</v>
      </c>
      <c r="O51" s="264">
        <v>0</v>
      </c>
      <c r="P51" s="128" t="s">
        <v>71</v>
      </c>
      <c r="Q51" s="230" t="s">
        <v>619</v>
      </c>
      <c r="R51" s="150" t="s">
        <v>11</v>
      </c>
    </row>
    <row r="52" spans="1:18" s="155" customFormat="1" ht="15.6" thickBot="1" x14ac:dyDescent="0.35">
      <c r="A52" s="1069"/>
      <c r="B52" s="1053"/>
      <c r="C52" s="1053"/>
      <c r="D52" s="1053"/>
      <c r="E52" s="1053"/>
      <c r="F52" s="1053"/>
      <c r="G52" s="1053"/>
      <c r="H52" s="1053"/>
      <c r="I52" s="1053"/>
      <c r="J52" s="1053"/>
      <c r="K52" s="1053"/>
      <c r="L52" s="1053"/>
      <c r="M52" s="1053"/>
      <c r="N52" s="1053"/>
      <c r="O52" s="1053"/>
      <c r="P52" s="1053"/>
      <c r="Q52" s="1053"/>
      <c r="R52" s="1054"/>
    </row>
    <row r="53" spans="1:18" ht="183.6" thickBot="1" x14ac:dyDescent="0.35">
      <c r="A53" s="249" t="s">
        <v>61</v>
      </c>
      <c r="B53" s="128" t="s">
        <v>611</v>
      </c>
      <c r="C53" s="161">
        <v>2</v>
      </c>
      <c r="D53" s="136" t="s">
        <v>620</v>
      </c>
      <c r="E53" s="136" t="s">
        <v>621</v>
      </c>
      <c r="F53" s="136" t="s">
        <v>622</v>
      </c>
      <c r="G53" s="136" t="s">
        <v>623</v>
      </c>
      <c r="H53" s="126" t="s">
        <v>107</v>
      </c>
      <c r="I53" s="128" t="s">
        <v>624</v>
      </c>
      <c r="J53" s="199">
        <v>45262</v>
      </c>
      <c r="K53" s="199">
        <v>46022</v>
      </c>
      <c r="L53" s="262">
        <v>45637</v>
      </c>
      <c r="M53" s="161" t="s">
        <v>617</v>
      </c>
      <c r="N53" s="265" t="s">
        <v>625</v>
      </c>
      <c r="O53" s="264">
        <v>0</v>
      </c>
      <c r="P53" s="128" t="s">
        <v>71</v>
      </c>
      <c r="Q53" s="230" t="s">
        <v>626</v>
      </c>
      <c r="R53" s="266" t="s">
        <v>11</v>
      </c>
    </row>
    <row r="54" spans="1:18" s="155" customFormat="1" ht="15.6" thickBot="1" x14ac:dyDescent="0.35">
      <c r="A54" s="1069"/>
      <c r="B54" s="1053"/>
      <c r="C54" s="1053"/>
      <c r="D54" s="1053"/>
      <c r="E54" s="1053"/>
      <c r="F54" s="1053"/>
      <c r="G54" s="1053"/>
      <c r="H54" s="1053"/>
      <c r="I54" s="1053"/>
      <c r="J54" s="1053"/>
      <c r="K54" s="1053"/>
      <c r="L54" s="1053"/>
      <c r="M54" s="1053"/>
      <c r="N54" s="1340"/>
      <c r="O54" s="1053"/>
      <c r="P54" s="1053"/>
      <c r="Q54" s="1053"/>
      <c r="R54" s="1054"/>
    </row>
    <row r="55" spans="1:18" ht="183.6" x14ac:dyDescent="0.3">
      <c r="A55" s="249" t="s">
        <v>61</v>
      </c>
      <c r="B55" s="128" t="s">
        <v>611</v>
      </c>
      <c r="C55" s="161">
        <v>3</v>
      </c>
      <c r="D55" s="136" t="s">
        <v>627</v>
      </c>
      <c r="E55" s="136" t="s">
        <v>628</v>
      </c>
      <c r="F55" s="136" t="s">
        <v>629</v>
      </c>
      <c r="G55" s="136" t="s">
        <v>630</v>
      </c>
      <c r="H55" s="126" t="s">
        <v>107</v>
      </c>
      <c r="I55" s="128" t="s">
        <v>631</v>
      </c>
      <c r="J55" s="199">
        <v>45231</v>
      </c>
      <c r="K55" s="199">
        <v>46022</v>
      </c>
      <c r="L55" s="262">
        <v>45642</v>
      </c>
      <c r="M55" s="161" t="s">
        <v>617</v>
      </c>
      <c r="N55" s="265" t="s">
        <v>632</v>
      </c>
      <c r="O55" s="264">
        <v>0</v>
      </c>
      <c r="P55" s="161" t="s">
        <v>71</v>
      </c>
      <c r="Q55" s="230" t="s">
        <v>633</v>
      </c>
      <c r="R55" s="1080" t="s">
        <v>11</v>
      </c>
    </row>
    <row r="56" spans="1:18" ht="323.25" customHeight="1" thickBot="1" x14ac:dyDescent="0.35">
      <c r="A56" s="249" t="s">
        <v>61</v>
      </c>
      <c r="B56" s="128" t="s">
        <v>611</v>
      </c>
      <c r="C56" s="161">
        <v>3</v>
      </c>
      <c r="D56" s="136" t="s">
        <v>627</v>
      </c>
      <c r="E56" s="136" t="s">
        <v>634</v>
      </c>
      <c r="F56" s="136" t="s">
        <v>635</v>
      </c>
      <c r="G56" s="136" t="s">
        <v>636</v>
      </c>
      <c r="H56" s="126" t="s">
        <v>107</v>
      </c>
      <c r="I56" s="128" t="s">
        <v>637</v>
      </c>
      <c r="J56" s="199">
        <v>45200</v>
      </c>
      <c r="K56" s="199">
        <v>45382</v>
      </c>
      <c r="L56" s="199" t="s">
        <v>638</v>
      </c>
      <c r="M56" s="128" t="s">
        <v>639</v>
      </c>
      <c r="N56" s="263" t="s">
        <v>640</v>
      </c>
      <c r="O56" s="264">
        <v>1</v>
      </c>
      <c r="P56" s="161" t="s">
        <v>75</v>
      </c>
      <c r="Q56" s="267" t="s">
        <v>641</v>
      </c>
      <c r="R56" s="924"/>
    </row>
    <row r="57" spans="1:18" s="155" customFormat="1" ht="15.6" thickBot="1" x14ac:dyDescent="0.35">
      <c r="A57" s="1069"/>
      <c r="B57" s="1053"/>
      <c r="C57" s="1053"/>
      <c r="D57" s="1053"/>
      <c r="E57" s="1053"/>
      <c r="F57" s="1053"/>
      <c r="G57" s="1053"/>
      <c r="H57" s="1053"/>
      <c r="I57" s="1053"/>
      <c r="J57" s="1053"/>
      <c r="K57" s="1053"/>
      <c r="L57" s="1053"/>
      <c r="M57" s="1053"/>
      <c r="N57" s="1053"/>
      <c r="O57" s="1053"/>
      <c r="P57" s="1053"/>
      <c r="Q57" s="1053"/>
      <c r="R57" s="1054"/>
    </row>
    <row r="58" spans="1:18" ht="409.6" customHeight="1" x14ac:dyDescent="0.3">
      <c r="A58" s="249" t="s">
        <v>61</v>
      </c>
      <c r="B58" s="128" t="s">
        <v>611</v>
      </c>
      <c r="C58" s="161">
        <v>4</v>
      </c>
      <c r="D58" s="136" t="s">
        <v>642</v>
      </c>
      <c r="E58" s="1010" t="s">
        <v>643</v>
      </c>
      <c r="F58" s="136" t="s">
        <v>644</v>
      </c>
      <c r="G58" s="136" t="s">
        <v>645</v>
      </c>
      <c r="H58" s="126" t="s">
        <v>107</v>
      </c>
      <c r="I58" s="128" t="s">
        <v>646</v>
      </c>
      <c r="J58" s="199">
        <v>45194</v>
      </c>
      <c r="K58" s="199">
        <v>45291</v>
      </c>
      <c r="L58" s="199" t="s">
        <v>647</v>
      </c>
      <c r="M58" s="128" t="s">
        <v>648</v>
      </c>
      <c r="N58" s="204" t="s">
        <v>649</v>
      </c>
      <c r="O58" s="264">
        <v>0</v>
      </c>
      <c r="P58" s="161" t="s">
        <v>73</v>
      </c>
      <c r="Q58" s="268" t="s">
        <v>650</v>
      </c>
      <c r="R58" s="1080" t="s">
        <v>11</v>
      </c>
    </row>
    <row r="59" spans="1:18" ht="409.6" customHeight="1" thickBot="1" x14ac:dyDescent="0.35">
      <c r="A59" s="249" t="s">
        <v>61</v>
      </c>
      <c r="B59" s="128" t="s">
        <v>611</v>
      </c>
      <c r="C59" s="161">
        <v>4</v>
      </c>
      <c r="D59" s="136" t="s">
        <v>642</v>
      </c>
      <c r="E59" s="1012"/>
      <c r="F59" s="136" t="s">
        <v>651</v>
      </c>
      <c r="G59" s="136" t="s">
        <v>652</v>
      </c>
      <c r="H59" s="126" t="s">
        <v>107</v>
      </c>
      <c r="I59" s="128" t="s">
        <v>646</v>
      </c>
      <c r="J59" s="199">
        <v>45194</v>
      </c>
      <c r="K59" s="199">
        <v>45291</v>
      </c>
      <c r="L59" s="199" t="s">
        <v>647</v>
      </c>
      <c r="M59" s="128" t="s">
        <v>648</v>
      </c>
      <c r="N59" s="92" t="s">
        <v>653</v>
      </c>
      <c r="O59" s="264">
        <v>1</v>
      </c>
      <c r="P59" s="161" t="s">
        <v>75</v>
      </c>
      <c r="Q59" s="269" t="s">
        <v>654</v>
      </c>
      <c r="R59" s="924"/>
    </row>
    <row r="60" spans="1:18" s="155" customFormat="1" ht="15.6" thickBot="1" x14ac:dyDescent="0.35">
      <c r="A60" s="1069"/>
      <c r="B60" s="1053"/>
      <c r="C60" s="1053"/>
      <c r="D60" s="1053"/>
      <c r="E60" s="1053"/>
      <c r="F60" s="1053"/>
      <c r="G60" s="1053"/>
      <c r="H60" s="1053"/>
      <c r="I60" s="1053"/>
      <c r="J60" s="1053"/>
      <c r="K60" s="1053"/>
      <c r="L60" s="1053"/>
      <c r="M60" s="1053"/>
      <c r="N60" s="1053"/>
      <c r="O60" s="1053"/>
      <c r="P60" s="1053"/>
      <c r="Q60" s="1053"/>
      <c r="R60" s="1054"/>
    </row>
    <row r="61" spans="1:18" ht="271.8" thickBot="1" x14ac:dyDescent="0.35">
      <c r="A61" s="249" t="s">
        <v>61</v>
      </c>
      <c r="B61" s="128" t="s">
        <v>611</v>
      </c>
      <c r="C61" s="161">
        <v>5</v>
      </c>
      <c r="D61" s="136" t="s">
        <v>655</v>
      </c>
      <c r="E61" s="136" t="s">
        <v>656</v>
      </c>
      <c r="F61" s="136" t="s">
        <v>657</v>
      </c>
      <c r="G61" s="136" t="s">
        <v>658</v>
      </c>
      <c r="H61" s="126" t="s">
        <v>107</v>
      </c>
      <c r="I61" s="128" t="s">
        <v>659</v>
      </c>
      <c r="J61" s="199">
        <v>45200</v>
      </c>
      <c r="K61" s="199">
        <v>46022</v>
      </c>
      <c r="L61" s="262">
        <v>45642</v>
      </c>
      <c r="M61" s="161" t="s">
        <v>617</v>
      </c>
      <c r="N61" s="270" t="s">
        <v>660</v>
      </c>
      <c r="O61" s="161"/>
      <c r="P61" s="161" t="s">
        <v>71</v>
      </c>
      <c r="Q61" s="230" t="s">
        <v>661</v>
      </c>
      <c r="R61" s="150" t="s">
        <v>11</v>
      </c>
    </row>
    <row r="62" spans="1:18" s="155" customFormat="1" ht="15.6" thickBot="1" x14ac:dyDescent="0.35">
      <c r="A62" s="1069"/>
      <c r="B62" s="1053"/>
      <c r="C62" s="1053"/>
      <c r="D62" s="1053"/>
      <c r="E62" s="1053"/>
      <c r="F62" s="1052"/>
      <c r="G62" s="1053"/>
      <c r="H62" s="1053"/>
      <c r="I62" s="1052"/>
      <c r="J62" s="1053"/>
      <c r="K62" s="1053"/>
      <c r="L62" s="1053"/>
      <c r="M62" s="1053"/>
      <c r="N62" s="1053"/>
      <c r="O62" s="1053"/>
      <c r="P62" s="1053"/>
      <c r="Q62" s="1053"/>
      <c r="R62" s="1054"/>
    </row>
    <row r="63" spans="1:18" ht="168.6" x14ac:dyDescent="0.3">
      <c r="A63" s="1080" t="s">
        <v>61</v>
      </c>
      <c r="B63" s="1045" t="s">
        <v>611</v>
      </c>
      <c r="C63" s="1080">
        <v>6</v>
      </c>
      <c r="D63" s="136" t="s">
        <v>662</v>
      </c>
      <c r="E63" s="136" t="s">
        <v>663</v>
      </c>
      <c r="F63" s="136" t="s">
        <v>664</v>
      </c>
      <c r="G63" s="136" t="s">
        <v>665</v>
      </c>
      <c r="H63" s="126" t="s">
        <v>107</v>
      </c>
      <c r="I63" s="128" t="s">
        <v>666</v>
      </c>
      <c r="J63" s="199">
        <v>45231</v>
      </c>
      <c r="K63" s="199">
        <v>46022</v>
      </c>
      <c r="L63" s="262">
        <v>45642</v>
      </c>
      <c r="M63" s="161" t="s">
        <v>617</v>
      </c>
      <c r="N63" s="270" t="s">
        <v>667</v>
      </c>
      <c r="O63" s="161"/>
      <c r="P63" s="161" t="s">
        <v>71</v>
      </c>
      <c r="Q63" s="230" t="s">
        <v>668</v>
      </c>
      <c r="R63" s="1080" t="s">
        <v>11</v>
      </c>
    </row>
    <row r="64" spans="1:18" ht="229.5" customHeight="1" thickBot="1" x14ac:dyDescent="0.35">
      <c r="A64" s="960"/>
      <c r="B64" s="1046"/>
      <c r="C64" s="960"/>
      <c r="D64" s="136" t="s">
        <v>662</v>
      </c>
      <c r="E64" s="136" t="s">
        <v>669</v>
      </c>
      <c r="F64" s="136" t="s">
        <v>670</v>
      </c>
      <c r="G64" s="136" t="s">
        <v>671</v>
      </c>
      <c r="H64" s="126" t="s">
        <v>107</v>
      </c>
      <c r="I64" s="128" t="s">
        <v>672</v>
      </c>
      <c r="J64" s="199">
        <v>45261</v>
      </c>
      <c r="K64" s="199">
        <v>45565</v>
      </c>
      <c r="L64" s="262">
        <v>45853</v>
      </c>
      <c r="M64" s="128" t="s">
        <v>469</v>
      </c>
      <c r="N64" s="271" t="s">
        <v>673</v>
      </c>
      <c r="O64" s="250">
        <v>1</v>
      </c>
      <c r="P64" s="161" t="s">
        <v>75</v>
      </c>
      <c r="Q64" s="269" t="s">
        <v>674</v>
      </c>
      <c r="R64" s="924"/>
    </row>
    <row r="65" spans="1:18" s="155" customFormat="1" ht="15.6" thickBot="1" x14ac:dyDescent="0.35">
      <c r="A65" s="1069"/>
      <c r="B65" s="1053"/>
      <c r="C65" s="1053"/>
      <c r="D65" s="1053"/>
      <c r="E65" s="1053"/>
      <c r="F65" s="1050"/>
      <c r="G65" s="1053"/>
      <c r="H65" s="1053"/>
      <c r="I65" s="1050"/>
      <c r="J65" s="1053"/>
      <c r="K65" s="1053"/>
      <c r="L65" s="1053"/>
      <c r="M65" s="1053"/>
      <c r="N65" s="1053"/>
      <c r="O65" s="1053"/>
      <c r="P65" s="1053"/>
      <c r="Q65" s="1053"/>
      <c r="R65" s="1054"/>
    </row>
    <row r="66" spans="1:18" ht="198.6" thickBot="1" x14ac:dyDescent="0.35">
      <c r="A66" s="249" t="s">
        <v>61</v>
      </c>
      <c r="B66" s="128" t="s">
        <v>611</v>
      </c>
      <c r="C66" s="161">
        <v>7</v>
      </c>
      <c r="D66" s="136" t="s">
        <v>675</v>
      </c>
      <c r="E66" s="136" t="s">
        <v>676</v>
      </c>
      <c r="F66" s="136" t="s">
        <v>677</v>
      </c>
      <c r="G66" s="136" t="s">
        <v>678</v>
      </c>
      <c r="H66" s="126" t="s">
        <v>107</v>
      </c>
      <c r="I66" s="128" t="s">
        <v>616</v>
      </c>
      <c r="J66" s="199">
        <v>45261</v>
      </c>
      <c r="K66" s="199">
        <v>46022</v>
      </c>
      <c r="L66" s="262">
        <v>45642</v>
      </c>
      <c r="M66" s="161" t="s">
        <v>617</v>
      </c>
      <c r="N66" s="270" t="s">
        <v>679</v>
      </c>
      <c r="O66" s="161"/>
      <c r="P66" s="161" t="s">
        <v>71</v>
      </c>
      <c r="Q66" s="230" t="s">
        <v>668</v>
      </c>
      <c r="R66" s="266" t="s">
        <v>11</v>
      </c>
    </row>
    <row r="67" spans="1:18" s="155" customFormat="1" ht="15" thickBot="1" x14ac:dyDescent="0.35">
      <c r="A67" s="1341"/>
      <c r="B67" s="1342"/>
      <c r="C67" s="1342"/>
      <c r="D67" s="1342"/>
      <c r="E67" s="1342"/>
      <c r="F67" s="1342"/>
      <c r="G67" s="1342"/>
      <c r="H67" s="1342"/>
      <c r="I67" s="1342"/>
      <c r="J67" s="1342"/>
      <c r="K67" s="1342"/>
      <c r="L67" s="1342"/>
      <c r="M67" s="1342"/>
      <c r="N67" s="1342"/>
      <c r="O67" s="1342"/>
      <c r="P67" s="1342"/>
      <c r="Q67" s="1342"/>
      <c r="R67" s="1343"/>
    </row>
    <row r="69" spans="1:18" ht="59.25" customHeight="1" x14ac:dyDescent="0.3">
      <c r="F69" s="119" t="s">
        <v>680</v>
      </c>
    </row>
    <row r="71" spans="1:18" ht="59.25" customHeight="1" thickBot="1" x14ac:dyDescent="0.35"/>
    <row r="72" spans="1:18" ht="59.25" customHeight="1" x14ac:dyDescent="0.3">
      <c r="A72" s="1087" t="s">
        <v>127</v>
      </c>
      <c r="B72" s="1087"/>
      <c r="C72" s="272"/>
      <c r="D72" s="1090" t="s">
        <v>681</v>
      </c>
      <c r="E72" s="1091"/>
      <c r="F72" s="1090" t="s">
        <v>682</v>
      </c>
      <c r="G72" s="1091"/>
    </row>
    <row r="73" spans="1:18" ht="27" customHeight="1" x14ac:dyDescent="0.3">
      <c r="A73" s="273" t="s">
        <v>71</v>
      </c>
      <c r="B73" s="274">
        <f>+COUNTIF($P$6:$P$98,"ABIERTA")</f>
        <v>6</v>
      </c>
      <c r="C73" s="272"/>
      <c r="D73" s="275" t="s">
        <v>71</v>
      </c>
      <c r="E73" s="276">
        <f>+COUNTIF($P$12:$P$48,"ABIERTA")</f>
        <v>0</v>
      </c>
      <c r="F73" s="275" t="s">
        <v>71</v>
      </c>
      <c r="G73" s="276">
        <f>+COUNTIF($P$51:$P$66,"ABIERTA")</f>
        <v>6</v>
      </c>
    </row>
    <row r="74" spans="1:18" ht="27" customHeight="1" x14ac:dyDescent="0.3">
      <c r="A74" s="273" t="s">
        <v>72</v>
      </c>
      <c r="B74" s="274">
        <f>+COUNTIF($P$6:$P$98,"CUMPLIDA - EFECTIVA")</f>
        <v>28</v>
      </c>
      <c r="C74" s="272"/>
      <c r="D74" s="275" t="s">
        <v>72</v>
      </c>
      <c r="E74" s="276">
        <f>+COUNTIF($P$12:$P$48,"CUMPLIDA - EFECTIVA")</f>
        <v>28</v>
      </c>
      <c r="F74" s="275" t="s">
        <v>72</v>
      </c>
      <c r="G74" s="276">
        <f>+COUNTIF($P$51:$P$66,"CUMPLIDA - EFECTIVA")</f>
        <v>0</v>
      </c>
    </row>
    <row r="75" spans="1:18" ht="27" customHeight="1" x14ac:dyDescent="0.3">
      <c r="A75" s="273" t="s">
        <v>75</v>
      </c>
      <c r="B75" s="274">
        <f>+COUNTIF($P$6:$P$98,"CUMPLIDA - PENDIENTE EFECTIVIDAD")</f>
        <v>4</v>
      </c>
      <c r="C75" s="272"/>
      <c r="D75" s="275" t="s">
        <v>128</v>
      </c>
      <c r="E75" s="276">
        <f>+COUNTIF($P$12:$P$48,"CUMPLIDA - PENDIENTE EFECTIVIDAD")</f>
        <v>1</v>
      </c>
      <c r="F75" s="275" t="s">
        <v>128</v>
      </c>
      <c r="G75" s="276">
        <f>+COUNTIF($P$51:$P$66,"CUMPLIDA - PENDIENTE EFECTIVIDAD")</f>
        <v>3</v>
      </c>
    </row>
    <row r="76" spans="1:18" ht="27" customHeight="1" x14ac:dyDescent="0.3">
      <c r="A76" s="273" t="s">
        <v>129</v>
      </c>
      <c r="B76" s="274">
        <f>+COUNTIF($P$6:$P$98,"CUMPLIDA - INEFECTIVA")</f>
        <v>0</v>
      </c>
      <c r="C76" s="272"/>
      <c r="D76" s="275" t="s">
        <v>129</v>
      </c>
      <c r="E76" s="276">
        <f>+COUNTIF($P$12:$P$48,"CUMPLIDA - INEFECTIVA")</f>
        <v>0</v>
      </c>
      <c r="F76" s="275" t="s">
        <v>129</v>
      </c>
      <c r="G76" s="276">
        <f>+COUNTIF($P$51:$P$66,"CUMPLIDA - INEFECTIVA")</f>
        <v>0</v>
      </c>
    </row>
    <row r="77" spans="1:18" ht="27" customHeight="1" x14ac:dyDescent="0.3">
      <c r="A77" s="273" t="s">
        <v>73</v>
      </c>
      <c r="B77" s="274">
        <f>+COUNTIF($P$6:$P$98,"INCUMPLIDA - VENCIDA")</f>
        <v>1</v>
      </c>
      <c r="C77" s="272"/>
      <c r="D77" s="275" t="s">
        <v>73</v>
      </c>
      <c r="E77" s="276">
        <f>+COUNTIF($P$12:$P$48,"INCUMPLIDA - VENCIDA")</f>
        <v>0</v>
      </c>
      <c r="F77" s="275" t="s">
        <v>73</v>
      </c>
      <c r="G77" s="276">
        <f>+COUNTIF($P$51:$P$66,"INCUMPLIDA - VENCIDA")</f>
        <v>1</v>
      </c>
    </row>
    <row r="78" spans="1:18" ht="27" customHeight="1" x14ac:dyDescent="0.3">
      <c r="A78" s="273" t="s">
        <v>78</v>
      </c>
      <c r="B78" s="274">
        <f>+COUNTIF($P$6:$P$98,"INCALIFICABLE")</f>
        <v>0</v>
      </c>
      <c r="C78" s="272"/>
      <c r="D78" s="275" t="s">
        <v>78</v>
      </c>
      <c r="E78" s="276">
        <f>+COUNTIF($P$12:$P$48,"INCALIFICABLE")</f>
        <v>0</v>
      </c>
      <c r="F78" s="275" t="s">
        <v>78</v>
      </c>
      <c r="G78" s="276">
        <f>+COUNTIF($P$51:$P$66,"INCALIFICABLE")</f>
        <v>0</v>
      </c>
    </row>
    <row r="79" spans="1:18" ht="27" customHeight="1" x14ac:dyDescent="0.3">
      <c r="A79" s="273" t="s">
        <v>130</v>
      </c>
      <c r="B79" s="274">
        <f>SUM(B73:B78)</f>
        <v>39</v>
      </c>
      <c r="C79" s="272"/>
      <c r="D79" s="275" t="s">
        <v>130</v>
      </c>
      <c r="E79" s="276">
        <f>SUM(E73:E78)</f>
        <v>29</v>
      </c>
      <c r="F79" s="275" t="s">
        <v>130</v>
      </c>
      <c r="G79" s="276">
        <f>SUM(G73:G78)</f>
        <v>10</v>
      </c>
    </row>
    <row r="80" spans="1:18" ht="59.25" customHeight="1" x14ac:dyDescent="0.3">
      <c r="A80" s="245"/>
      <c r="B80" s="245"/>
      <c r="C80" s="272"/>
      <c r="D80" s="277"/>
      <c r="E80" s="278"/>
      <c r="F80" s="279"/>
      <c r="G80" s="280"/>
    </row>
    <row r="81" spans="1:7" ht="59.25" customHeight="1" x14ac:dyDescent="0.3">
      <c r="A81" s="1087" t="s">
        <v>131</v>
      </c>
      <c r="B81" s="1087"/>
      <c r="C81" s="272"/>
      <c r="D81" s="1088" t="s">
        <v>132</v>
      </c>
      <c r="E81" s="1089"/>
      <c r="F81" s="1088" t="s">
        <v>132</v>
      </c>
      <c r="G81" s="1089"/>
    </row>
    <row r="82" spans="1:7" ht="29.25" customHeight="1" x14ac:dyDescent="0.3">
      <c r="A82" s="274" t="s">
        <v>11</v>
      </c>
      <c r="B82" s="274">
        <f>+COUNTIF($R$6:$R$98,"ABIERTO")</f>
        <v>8</v>
      </c>
      <c r="C82" s="272"/>
      <c r="D82" s="281" t="s">
        <v>11</v>
      </c>
      <c r="E82" s="276">
        <f>+COUNTIF($R$12:$R$48,"ABIERTO")</f>
        <v>1</v>
      </c>
      <c r="F82" s="281" t="s">
        <v>11</v>
      </c>
      <c r="G82" s="276">
        <f>+COUNTIF($R$51:$R$66,"ABIERTO")</f>
        <v>7</v>
      </c>
    </row>
    <row r="83" spans="1:7" ht="29.25" customHeight="1" x14ac:dyDescent="0.3">
      <c r="A83" s="274" t="s">
        <v>10</v>
      </c>
      <c r="B83" s="274">
        <f>+COUNTIF($R$6:$R71,"CERRADO")</f>
        <v>6</v>
      </c>
      <c r="C83" s="272"/>
      <c r="D83" s="281" t="s">
        <v>10</v>
      </c>
      <c r="E83" s="276">
        <f>+COUNTIF($R$12:$R48,"CERRADO")</f>
        <v>6</v>
      </c>
      <c r="F83" s="281" t="s">
        <v>10</v>
      </c>
      <c r="G83" s="276">
        <f>+COUNTIF($R$51:$R66,"CERRADO")</f>
        <v>0</v>
      </c>
    </row>
    <row r="84" spans="1:7" ht="29.25" customHeight="1" thickBot="1" x14ac:dyDescent="0.35">
      <c r="A84" s="282" t="s">
        <v>130</v>
      </c>
      <c r="B84" s="282">
        <f>B82+B83</f>
        <v>14</v>
      </c>
      <c r="C84" s="272"/>
      <c r="D84" s="283" t="s">
        <v>130</v>
      </c>
      <c r="E84" s="284">
        <f>SUM(E82:E83)</f>
        <v>7</v>
      </c>
      <c r="F84" s="283" t="s">
        <v>130</v>
      </c>
      <c r="G84" s="284">
        <f>SUM(G82:G83)</f>
        <v>7</v>
      </c>
    </row>
  </sheetData>
  <mergeCells count="113">
    <mergeCell ref="A65:R65"/>
    <mergeCell ref="A67:R67"/>
    <mergeCell ref="A72:B72"/>
    <mergeCell ref="D72:E72"/>
    <mergeCell ref="F72:G72"/>
    <mergeCell ref="A81:B81"/>
    <mergeCell ref="D81:E81"/>
    <mergeCell ref="F81:G81"/>
    <mergeCell ref="E58:E59"/>
    <mergeCell ref="R58:R59"/>
    <mergeCell ref="A60:R60"/>
    <mergeCell ref="A62:R62"/>
    <mergeCell ref="A63:A64"/>
    <mergeCell ref="B63:B64"/>
    <mergeCell ref="C63:C64"/>
    <mergeCell ref="R63:R64"/>
    <mergeCell ref="A54:R54"/>
    <mergeCell ref="R55:R56"/>
    <mergeCell ref="A57:R57"/>
    <mergeCell ref="E42:E43"/>
    <mergeCell ref="A44:R44"/>
    <mergeCell ref="A45:A48"/>
    <mergeCell ref="B45:B48"/>
    <mergeCell ref="C45:C48"/>
    <mergeCell ref="D45:D48"/>
    <mergeCell ref="R45:R48"/>
    <mergeCell ref="E46:E48"/>
    <mergeCell ref="A39:R39"/>
    <mergeCell ref="A40:A43"/>
    <mergeCell ref="B40:B43"/>
    <mergeCell ref="C40:C43"/>
    <mergeCell ref="D40:D43"/>
    <mergeCell ref="R40:R43"/>
    <mergeCell ref="A49:R49"/>
    <mergeCell ref="A50:R50"/>
    <mergeCell ref="A52:R52"/>
    <mergeCell ref="A33:R33"/>
    <mergeCell ref="A34:A38"/>
    <mergeCell ref="B34:B38"/>
    <mergeCell ref="C34:C38"/>
    <mergeCell ref="D34:D38"/>
    <mergeCell ref="E34:E36"/>
    <mergeCell ref="R34:R38"/>
    <mergeCell ref="F35:F36"/>
    <mergeCell ref="G35:G36"/>
    <mergeCell ref="H35:H36"/>
    <mergeCell ref="I35:I36"/>
    <mergeCell ref="J35:J36"/>
    <mergeCell ref="K35:K36"/>
    <mergeCell ref="P35:P36"/>
    <mergeCell ref="A27:R27"/>
    <mergeCell ref="A28:A32"/>
    <mergeCell ref="B28:B32"/>
    <mergeCell ref="C28:C32"/>
    <mergeCell ref="D28:D32"/>
    <mergeCell ref="E28:E31"/>
    <mergeCell ref="R28:R32"/>
    <mergeCell ref="R20:R23"/>
    <mergeCell ref="A24:R24"/>
    <mergeCell ref="A25:A26"/>
    <mergeCell ref="B25:B26"/>
    <mergeCell ref="C25:C26"/>
    <mergeCell ref="D25:D26"/>
    <mergeCell ref="E25:E26"/>
    <mergeCell ref="R25:R26"/>
    <mergeCell ref="A19:R19"/>
    <mergeCell ref="A20:A23"/>
    <mergeCell ref="B20:B23"/>
    <mergeCell ref="C20:C23"/>
    <mergeCell ref="D20:D23"/>
    <mergeCell ref="E20:E22"/>
    <mergeCell ref="I13:I14"/>
    <mergeCell ref="J13:J14"/>
    <mergeCell ref="K13:K14"/>
    <mergeCell ref="L13:L14"/>
    <mergeCell ref="M13:M14"/>
    <mergeCell ref="N13:N14"/>
    <mergeCell ref="A11:R11"/>
    <mergeCell ref="A12:A18"/>
    <mergeCell ref="B12:B18"/>
    <mergeCell ref="C12:C18"/>
    <mergeCell ref="D12:D18"/>
    <mergeCell ref="E12:E15"/>
    <mergeCell ref="R12:R18"/>
    <mergeCell ref="F13:F14"/>
    <mergeCell ref="G13:G14"/>
    <mergeCell ref="H13:H14"/>
    <mergeCell ref="O13:O14"/>
    <mergeCell ref="P13:P14"/>
    <mergeCell ref="Q13:Q14"/>
    <mergeCell ref="E17:E18"/>
    <mergeCell ref="G9:G10"/>
    <mergeCell ref="H9:H10"/>
    <mergeCell ref="I9:I10"/>
    <mergeCell ref="J9:J10"/>
    <mergeCell ref="K9:K10"/>
    <mergeCell ref="L9:R9"/>
    <mergeCell ref="A9:A10"/>
    <mergeCell ref="B9:B10"/>
    <mergeCell ref="C9:C10"/>
    <mergeCell ref="D9:D10"/>
    <mergeCell ref="E9:E10"/>
    <mergeCell ref="F9:F10"/>
    <mergeCell ref="A1:H3"/>
    <mergeCell ref="A7:D7"/>
    <mergeCell ref="E7:O7"/>
    <mergeCell ref="P7:R7"/>
    <mergeCell ref="A8:B8"/>
    <mergeCell ref="C8:D8"/>
    <mergeCell ref="E8:I8"/>
    <mergeCell ref="J8:M8"/>
    <mergeCell ref="N8:O8"/>
    <mergeCell ref="P8:R8"/>
  </mergeCells>
  <dataValidations count="4">
    <dataValidation type="list" allowBlank="1" showInputMessage="1" showErrorMessage="1" sqref="H68:H71 F80 H85:H1048576" xr:uid="{00000000-0002-0000-0B00-000000000000}">
      <formula1>#REF!</formula1>
    </dataValidation>
    <dataValidation type="list" allowBlank="1" showInputMessage="1" showErrorMessage="1" sqref="H34:H35 H15:H18 H20:H23 H25:H26 H28:H32 H37:H38 H40:H43 H12:H13 H45:H48" xr:uid="{00000000-0002-0000-0B00-000001000000}">
      <formula1>$P$1:$P$3</formula1>
    </dataValidation>
    <dataValidation type="list" allowBlank="1" showInputMessage="1" showErrorMessage="1" sqref="P15:P18 P45:P48 P20:P23 P25:P26 P28:P32 P40:P43 P12:P13 P34:P35 P37:P38 P51 P53 P55:P56 P58:P59 P61 P63:P64 P66" xr:uid="{00000000-0002-0000-0B00-000002000000}">
      <formula1>$Q$1:$Q$6</formula1>
    </dataValidation>
    <dataValidation type="list" allowBlank="1" showInputMessage="1" showErrorMessage="1" sqref="R20 R45 R40 R34 R28 R25 R12" xr:uid="{00000000-0002-0000-0B00-000003000000}">
      <formula1>$R$1:$R$4</formula1>
    </dataValidation>
  </dataValidations>
  <pageMargins left="0.39370078740157483" right="0.39370078740157483" top="0.39370078740157483" bottom="0.39370078740157483" header="0.31496062992125984" footer="0.31496062992125984"/>
  <pageSetup scale="33" fitToHeight="0" orientation="landscape" verticalDpi="599"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3BB11323-0D09-4868-91B2-96A6CB6557C0}">
            <xm:f>NOT(ISERROR(SEARCH($A$78,P1)))</xm:f>
            <xm:f>$A$78</xm:f>
            <x14:dxf>
              <fill>
                <patternFill>
                  <bgColor rgb="FFFF0000"/>
                </patternFill>
              </fill>
            </x14:dxf>
          </x14:cfRule>
          <x14:cfRule type="containsText" priority="4" operator="containsText" id="{0B5D5464-D554-47C8-BA09-C28A66646170}">
            <xm:f>NOT(ISERROR(SEARCH($A$77,P1)))</xm:f>
            <xm:f>$A$77</xm:f>
            <x14:dxf>
              <fill>
                <patternFill>
                  <bgColor rgb="FFFF0000"/>
                </patternFill>
              </fill>
            </x14:dxf>
          </x14:cfRule>
          <x14:cfRule type="containsText" priority="5" operator="containsText" id="{D3679D6D-5257-4B1C-92E6-486E4329D1ED}">
            <xm:f>NOT(ISERROR(SEARCH($A$76,P1)))</xm:f>
            <xm:f>$A$76</xm:f>
            <x14:dxf>
              <fill>
                <patternFill>
                  <bgColor rgb="FFFFC000"/>
                </patternFill>
              </fill>
            </x14:dxf>
          </x14:cfRule>
          <x14:cfRule type="containsText" priority="6" operator="containsText" id="{A4E9D6CE-C143-4A3E-9AFE-BD93AAF4DC45}">
            <xm:f>NOT(ISERROR(SEARCH($A$75,P1)))</xm:f>
            <xm:f>$A$75</xm:f>
            <x14:dxf>
              <fill>
                <patternFill>
                  <bgColor theme="8" tint="0.39994506668294322"/>
                </patternFill>
              </fill>
            </x14:dxf>
          </x14:cfRule>
          <x14:cfRule type="containsText" priority="7" operator="containsText" id="{9BE4072C-210B-4DD0-B17C-CB7B7984C3F0}">
            <xm:f>NOT(ISERROR(SEARCH($A$74,P1)))</xm:f>
            <xm:f>$A$74</xm:f>
            <x14:dxf>
              <fill>
                <patternFill>
                  <bgColor theme="9" tint="0.39994506668294322"/>
                </patternFill>
              </fill>
            </x14:dxf>
          </x14:cfRule>
          <x14:cfRule type="containsText" priority="8" operator="containsText" id="{85DD3503-E099-47B6-AA78-2D110067D4BC}">
            <xm:f>NOT(ISERROR(SEARCH($A$73,P1)))</xm:f>
            <xm:f>$A$73</xm:f>
            <x14:dxf>
              <fill>
                <patternFill>
                  <bgColor theme="0"/>
                </patternFill>
              </fill>
            </x14:dxf>
          </x14:cfRule>
          <xm:sqref>P1:P1048576</xm:sqref>
        </x14:conditionalFormatting>
        <x14:conditionalFormatting xmlns:xm="http://schemas.microsoft.com/office/excel/2006/main">
          <x14:cfRule type="containsText" priority="1" operator="containsText" id="{CEB4F945-0E0E-4E1A-AA8A-E266960FCC27}">
            <xm:f>NOT(ISERROR(SEARCH($A$83,R1)))</xm:f>
            <xm:f>$A$83</xm:f>
            <x14:dxf>
              <fill>
                <patternFill>
                  <bgColor theme="9" tint="0.39994506668294322"/>
                </patternFill>
              </fill>
            </x14:dxf>
          </x14:cfRule>
          <x14:cfRule type="containsText" priority="2" operator="containsText" id="{2202C647-0365-4748-AEBE-CA7BBEA4855E}">
            <xm:f>NOT(ISERROR(SEARCH($A$82,R1)))</xm:f>
            <xm:f>$A$82</xm:f>
            <x14:dxf>
              <fill>
                <patternFill>
                  <bgColor theme="0"/>
                </patternFill>
              </fill>
            </x14:dxf>
          </x14:cfRule>
          <xm:sqref>R1:R1048576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'https://adrgov-my.sharepoint.com/Users/maicol.zipamocha/Downloads/[C07-EVI-015_Plan_de_Mejoramiento_Suscrito_GTH.xlsx]Hoja1'!#REF!</xm:f>
          </x14:formula1>
          <xm:sqref>H51 H53 H63:H64 H55:H56 H58:H59 H61 H66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DM120"/>
  <sheetViews>
    <sheetView topLeftCell="C84" zoomScale="70" zoomScaleNormal="70" workbookViewId="0">
      <selection activeCell="E139" sqref="E139"/>
    </sheetView>
  </sheetViews>
  <sheetFormatPr baseColWidth="10" defaultColWidth="11.44140625" defaultRowHeight="14.4" outlineLevelRow="1" x14ac:dyDescent="0.3"/>
  <cols>
    <col min="1" max="1" width="47.44140625" style="190" customWidth="1"/>
    <col min="2" max="2" width="28.88671875" style="190" customWidth="1"/>
    <col min="3" max="3" width="14.44140625" style="190" customWidth="1"/>
    <col min="4" max="4" width="51.109375" customWidth="1"/>
    <col min="5" max="5" width="52.44140625" customWidth="1"/>
    <col min="6" max="6" width="56.44140625" customWidth="1"/>
    <col min="7" max="7" width="31.33203125" customWidth="1"/>
    <col min="8" max="8" width="18" customWidth="1"/>
    <col min="9" max="9" width="40.44140625" customWidth="1"/>
    <col min="10" max="10" width="17.33203125" customWidth="1"/>
    <col min="11" max="11" width="32.44140625" customWidth="1"/>
    <col min="12" max="12" width="31.33203125" customWidth="1"/>
    <col min="13" max="13" width="19.88671875" customWidth="1"/>
    <col min="14" max="14" width="166.44140625" customWidth="1"/>
    <col min="15" max="15" width="26.6640625" customWidth="1"/>
    <col min="16" max="16" width="33.44140625" customWidth="1"/>
    <col min="17" max="17" width="210" customWidth="1"/>
    <col min="18" max="18" width="34.33203125" customWidth="1"/>
    <col min="19" max="19" width="38.6640625" customWidth="1"/>
    <col min="20" max="20" width="38.33203125" customWidth="1"/>
  </cols>
  <sheetData>
    <row r="1" spans="1:117" s="119" customFormat="1" ht="24.75" hidden="1" customHeight="1" x14ac:dyDescent="0.3">
      <c r="A1" s="1263"/>
      <c r="B1" s="1264"/>
      <c r="C1" s="1264"/>
      <c r="D1" s="1264"/>
      <c r="E1" s="1264"/>
      <c r="F1" s="1264"/>
      <c r="G1" s="1264"/>
      <c r="H1" s="1265"/>
      <c r="N1" s="119" t="s">
        <v>126</v>
      </c>
      <c r="Q1" s="119" t="s">
        <v>71</v>
      </c>
      <c r="R1" s="119" t="s">
        <v>11</v>
      </c>
    </row>
    <row r="2" spans="1:117" s="119" customFormat="1" ht="27" hidden="1" customHeight="1" x14ac:dyDescent="0.3">
      <c r="A2" s="1266"/>
      <c r="B2" s="1267"/>
      <c r="C2" s="1267"/>
      <c r="D2" s="1267"/>
      <c r="E2" s="1267"/>
      <c r="F2" s="1267"/>
      <c r="G2" s="1267"/>
      <c r="H2" s="1268"/>
      <c r="N2" s="119" t="s">
        <v>133</v>
      </c>
      <c r="Q2" s="119" t="s">
        <v>134</v>
      </c>
      <c r="R2" s="119" t="s">
        <v>10</v>
      </c>
    </row>
    <row r="3" spans="1:117" s="119" customFormat="1" ht="32.25" hidden="1" customHeight="1" x14ac:dyDescent="0.3">
      <c r="A3" s="1266"/>
      <c r="B3" s="1267"/>
      <c r="C3" s="1267"/>
      <c r="D3" s="1267"/>
      <c r="E3" s="1267"/>
      <c r="F3" s="1267"/>
      <c r="G3" s="1267"/>
      <c r="H3" s="1268"/>
      <c r="N3" s="119" t="s">
        <v>135</v>
      </c>
      <c r="Q3" s="119" t="s">
        <v>136</v>
      </c>
    </row>
    <row r="4" spans="1:117" s="105" customFormat="1" ht="59.25" customHeight="1" x14ac:dyDescent="0.25">
      <c r="A4" s="915"/>
      <c r="B4" s="915"/>
      <c r="C4" s="915"/>
      <c r="D4" s="915"/>
      <c r="E4" s="904" t="s">
        <v>79</v>
      </c>
      <c r="F4" s="905"/>
      <c r="G4" s="905"/>
      <c r="H4" s="905"/>
      <c r="I4" s="905"/>
      <c r="J4" s="905"/>
      <c r="K4" s="905"/>
      <c r="L4" s="905"/>
      <c r="M4" s="905"/>
      <c r="N4" s="905"/>
      <c r="O4" s="906"/>
      <c r="P4" s="912"/>
      <c r="Q4" s="1306"/>
      <c r="R4" s="913"/>
      <c r="DM4" s="144" t="s">
        <v>71</v>
      </c>
    </row>
    <row r="5" spans="1:117" s="121" customFormat="1" ht="21" customHeight="1" x14ac:dyDescent="0.3">
      <c r="A5" s="910" t="s">
        <v>120</v>
      </c>
      <c r="B5" s="911"/>
      <c r="C5" s="912" t="s">
        <v>121</v>
      </c>
      <c r="D5" s="913"/>
      <c r="E5" s="910" t="s">
        <v>122</v>
      </c>
      <c r="F5" s="914"/>
      <c r="G5" s="914"/>
      <c r="H5" s="911"/>
      <c r="I5" s="912">
        <v>6</v>
      </c>
      <c r="J5" s="1306"/>
      <c r="K5" s="1306"/>
      <c r="L5" s="1306"/>
      <c r="M5" s="1306"/>
      <c r="N5" s="913"/>
      <c r="O5" s="910" t="s">
        <v>123</v>
      </c>
      <c r="P5" s="911"/>
      <c r="Q5" s="1344" t="s">
        <v>124</v>
      </c>
      <c r="R5" s="1344"/>
    </row>
    <row r="6" spans="1:117" s="119" customFormat="1" ht="30" customHeight="1" x14ac:dyDescent="0.3">
      <c r="A6" s="991" t="s">
        <v>83</v>
      </c>
      <c r="B6" s="991" t="s">
        <v>84</v>
      </c>
      <c r="C6" s="991" t="s">
        <v>85</v>
      </c>
      <c r="D6" s="991" t="s">
        <v>86</v>
      </c>
      <c r="E6" s="991" t="s">
        <v>87</v>
      </c>
      <c r="F6" s="991" t="s">
        <v>88</v>
      </c>
      <c r="G6" s="991" t="s">
        <v>89</v>
      </c>
      <c r="H6" s="991" t="s">
        <v>90</v>
      </c>
      <c r="I6" s="991" t="s">
        <v>91</v>
      </c>
      <c r="J6" s="991" t="s">
        <v>92</v>
      </c>
      <c r="K6" s="991" t="s">
        <v>93</v>
      </c>
      <c r="L6" s="1026" t="s">
        <v>94</v>
      </c>
      <c r="M6" s="1346"/>
      <c r="N6" s="1346"/>
      <c r="O6" s="1346"/>
      <c r="P6" s="1346"/>
      <c r="Q6" s="1346"/>
      <c r="R6" s="1347"/>
      <c r="DM6" s="145" t="s">
        <v>73</v>
      </c>
    </row>
    <row r="7" spans="1:117" s="119" customFormat="1" ht="66" customHeight="1" thickBot="1" x14ac:dyDescent="0.35">
      <c r="A7" s="1345"/>
      <c r="B7" s="1345"/>
      <c r="C7" s="1345"/>
      <c r="D7" s="1345"/>
      <c r="E7" s="1345"/>
      <c r="F7" s="1345"/>
      <c r="G7" s="1345"/>
      <c r="H7" s="1345"/>
      <c r="I7" s="1345"/>
      <c r="J7" s="1345"/>
      <c r="K7" s="1345"/>
      <c r="L7" s="146" t="s">
        <v>2367</v>
      </c>
      <c r="M7" s="146" t="s">
        <v>96</v>
      </c>
      <c r="N7" s="146" t="s">
        <v>97</v>
      </c>
      <c r="O7" s="740" t="s">
        <v>137</v>
      </c>
      <c r="P7" s="146" t="s">
        <v>99</v>
      </c>
      <c r="Q7" s="146" t="s">
        <v>100</v>
      </c>
      <c r="R7" s="147" t="s">
        <v>101</v>
      </c>
      <c r="DM7" s="145" t="s">
        <v>75</v>
      </c>
    </row>
    <row r="8" spans="1:117" s="119" customFormat="1" ht="31.5" customHeight="1" thickBot="1" x14ac:dyDescent="0.35">
      <c r="A8" s="1348" t="s">
        <v>2368</v>
      </c>
      <c r="B8" s="1349"/>
      <c r="C8" s="1349"/>
      <c r="D8" s="1349"/>
      <c r="E8" s="1349"/>
      <c r="F8" s="1349"/>
      <c r="G8" s="1349"/>
      <c r="H8" s="1349"/>
      <c r="I8" s="1349"/>
      <c r="J8" s="1349"/>
      <c r="K8" s="1349"/>
      <c r="L8" s="1349"/>
      <c r="M8" s="1349"/>
      <c r="N8" s="1349"/>
      <c r="O8" s="1349"/>
      <c r="P8" s="1349"/>
      <c r="Q8" s="1349"/>
      <c r="R8" s="1350"/>
    </row>
    <row r="9" spans="1:117" s="119" customFormat="1" ht="399.75" hidden="1" customHeight="1" x14ac:dyDescent="0.3">
      <c r="A9" s="1351" t="s">
        <v>2369</v>
      </c>
      <c r="B9" s="1080" t="s">
        <v>2370</v>
      </c>
      <c r="C9" s="1080">
        <v>1</v>
      </c>
      <c r="D9" s="1045" t="s">
        <v>2371</v>
      </c>
      <c r="E9" s="1045" t="s">
        <v>2372</v>
      </c>
      <c r="F9" s="1045" t="s">
        <v>2373</v>
      </c>
      <c r="G9" s="1045" t="s">
        <v>2374</v>
      </c>
      <c r="H9" s="1080" t="s">
        <v>126</v>
      </c>
      <c r="I9" s="1045" t="s">
        <v>2370</v>
      </c>
      <c r="J9" s="1365">
        <v>45000</v>
      </c>
      <c r="K9" s="1365">
        <v>45107</v>
      </c>
      <c r="L9" s="1368" t="s">
        <v>2375</v>
      </c>
      <c r="M9" s="1084" t="s">
        <v>2376</v>
      </c>
      <c r="N9" s="1010" t="s">
        <v>2377</v>
      </c>
      <c r="O9" s="1371">
        <v>1</v>
      </c>
      <c r="P9" s="1353" t="s">
        <v>72</v>
      </c>
      <c r="Q9" s="1356" t="s">
        <v>2378</v>
      </c>
      <c r="R9" s="946" t="s">
        <v>10</v>
      </c>
    </row>
    <row r="10" spans="1:117" s="119" customFormat="1" ht="409.5" hidden="1" customHeight="1" x14ac:dyDescent="0.3">
      <c r="A10" s="1094"/>
      <c r="B10" s="924"/>
      <c r="C10" s="924"/>
      <c r="D10" s="925"/>
      <c r="E10" s="925"/>
      <c r="F10" s="925"/>
      <c r="G10" s="925"/>
      <c r="H10" s="924"/>
      <c r="I10" s="925"/>
      <c r="J10" s="1366"/>
      <c r="K10" s="1366"/>
      <c r="L10" s="1369"/>
      <c r="M10" s="927"/>
      <c r="N10" s="1011"/>
      <c r="O10" s="1372"/>
      <c r="P10" s="1354"/>
      <c r="Q10" s="1357"/>
      <c r="R10" s="946"/>
    </row>
    <row r="11" spans="1:117" s="148" customFormat="1" ht="381.75" hidden="1" customHeight="1" outlineLevel="1" x14ac:dyDescent="0.3">
      <c r="A11" s="1094"/>
      <c r="B11" s="924"/>
      <c r="C11" s="924"/>
      <c r="D11" s="925"/>
      <c r="E11" s="925"/>
      <c r="F11" s="941"/>
      <c r="G11" s="941"/>
      <c r="H11" s="940"/>
      <c r="I11" s="941"/>
      <c r="J11" s="1367"/>
      <c r="K11" s="1367"/>
      <c r="L11" s="1370"/>
      <c r="M11" s="943"/>
      <c r="N11" s="965"/>
      <c r="O11" s="1373"/>
      <c r="P11" s="1355"/>
      <c r="Q11" s="1357"/>
      <c r="R11" s="946"/>
      <c r="DM11" s="149" t="s">
        <v>77</v>
      </c>
    </row>
    <row r="12" spans="1:117" s="148" customFormat="1" ht="348.75" hidden="1" customHeight="1" outlineLevel="1" thickBot="1" x14ac:dyDescent="0.35">
      <c r="A12" s="1352"/>
      <c r="B12" s="960"/>
      <c r="C12" s="960"/>
      <c r="D12" s="1046"/>
      <c r="E12" s="1046"/>
      <c r="F12" s="746" t="s">
        <v>2379</v>
      </c>
      <c r="G12" s="746" t="s">
        <v>2380</v>
      </c>
      <c r="H12" s="150" t="s">
        <v>126</v>
      </c>
      <c r="I12" s="151" t="s">
        <v>2370</v>
      </c>
      <c r="J12" s="741">
        <v>45000</v>
      </c>
      <c r="K12" s="741">
        <v>45107</v>
      </c>
      <c r="L12" s="152" t="s">
        <v>2381</v>
      </c>
      <c r="M12" s="153" t="s">
        <v>2382</v>
      </c>
      <c r="N12" s="747" t="s">
        <v>2383</v>
      </c>
      <c r="O12" s="154">
        <v>1</v>
      </c>
      <c r="P12" s="745" t="s">
        <v>72</v>
      </c>
      <c r="Q12" s="1358"/>
      <c r="R12" s="946"/>
      <c r="DM12" s="149" t="s">
        <v>78</v>
      </c>
    </row>
    <row r="13" spans="1:117" s="155" customFormat="1" ht="15.6" collapsed="1" thickBot="1" x14ac:dyDescent="0.35">
      <c r="A13" s="1359">
        <v>2</v>
      </c>
      <c r="B13" s="1360"/>
      <c r="C13" s="1360"/>
      <c r="D13" s="1360"/>
      <c r="E13" s="1360"/>
      <c r="F13" s="1360"/>
      <c r="G13" s="1360"/>
      <c r="H13" s="1360"/>
      <c r="I13" s="1360"/>
      <c r="J13" s="1360"/>
      <c r="K13" s="1360"/>
      <c r="L13" s="1360"/>
      <c r="M13" s="1360"/>
      <c r="N13" s="1360"/>
      <c r="O13" s="1360"/>
      <c r="P13" s="1360"/>
      <c r="Q13" s="1360"/>
      <c r="R13" s="1361"/>
    </row>
    <row r="14" spans="1:117" s="148" customFormat="1" ht="135" hidden="1" customHeight="1" outlineLevel="1" x14ac:dyDescent="0.3">
      <c r="A14" s="924" t="s">
        <v>2369</v>
      </c>
      <c r="B14" s="924" t="s">
        <v>2370</v>
      </c>
      <c r="C14" s="924">
        <v>2</v>
      </c>
      <c r="D14" s="1362" t="s">
        <v>2384</v>
      </c>
      <c r="E14" s="1362" t="s">
        <v>2385</v>
      </c>
      <c r="F14" s="156" t="s">
        <v>2386</v>
      </c>
      <c r="G14" s="156" t="s">
        <v>2387</v>
      </c>
      <c r="H14" s="157" t="s">
        <v>126</v>
      </c>
      <c r="I14" s="158" t="s">
        <v>2388</v>
      </c>
      <c r="J14" s="159">
        <v>43626</v>
      </c>
      <c r="K14" s="159">
        <v>43677</v>
      </c>
      <c r="L14" s="749">
        <v>43689</v>
      </c>
      <c r="M14" s="750" t="s">
        <v>138</v>
      </c>
      <c r="N14" s="751" t="s">
        <v>2389</v>
      </c>
      <c r="O14" s="752">
        <v>1</v>
      </c>
      <c r="P14" s="745" t="s">
        <v>72</v>
      </c>
      <c r="Q14" s="710" t="s">
        <v>2390</v>
      </c>
      <c r="R14" s="1364" t="s">
        <v>10</v>
      </c>
    </row>
    <row r="15" spans="1:117" s="148" customFormat="1" ht="237" hidden="1" customHeight="1" outlineLevel="1" x14ac:dyDescent="0.3">
      <c r="A15" s="924"/>
      <c r="B15" s="924"/>
      <c r="C15" s="924"/>
      <c r="D15" s="1362"/>
      <c r="E15" s="1362"/>
      <c r="F15" s="160" t="s">
        <v>2391</v>
      </c>
      <c r="G15" s="160" t="s">
        <v>2392</v>
      </c>
      <c r="H15" s="161" t="s">
        <v>126</v>
      </c>
      <c r="I15" s="136" t="s">
        <v>2388</v>
      </c>
      <c r="J15" s="754">
        <v>43678</v>
      </c>
      <c r="K15" s="754">
        <v>43707</v>
      </c>
      <c r="L15" s="162">
        <v>43977</v>
      </c>
      <c r="M15" s="163" t="s">
        <v>139</v>
      </c>
      <c r="N15" s="132" t="s">
        <v>2393</v>
      </c>
      <c r="O15" s="164">
        <v>1</v>
      </c>
      <c r="P15" s="755" t="s">
        <v>72</v>
      </c>
      <c r="Q15" s="127" t="s">
        <v>2390</v>
      </c>
      <c r="R15" s="1364"/>
    </row>
    <row r="16" spans="1:117" s="148" customFormat="1" ht="90.6" hidden="1" outlineLevel="1" thickBot="1" x14ac:dyDescent="0.35">
      <c r="A16" s="924"/>
      <c r="B16" s="924"/>
      <c r="C16" s="924"/>
      <c r="D16" s="1362"/>
      <c r="E16" s="1362"/>
      <c r="F16" s="160" t="s">
        <v>2394</v>
      </c>
      <c r="G16" s="160" t="s">
        <v>2395</v>
      </c>
      <c r="H16" s="161" t="s">
        <v>133</v>
      </c>
      <c r="I16" s="136" t="s">
        <v>2396</v>
      </c>
      <c r="J16" s="754">
        <v>43626</v>
      </c>
      <c r="K16" s="754">
        <v>43677</v>
      </c>
      <c r="L16" s="756">
        <v>43689</v>
      </c>
      <c r="M16" s="165" t="s">
        <v>138</v>
      </c>
      <c r="N16" s="165" t="s">
        <v>2397</v>
      </c>
      <c r="O16" s="757">
        <v>1</v>
      </c>
      <c r="P16" s="755" t="s">
        <v>72</v>
      </c>
      <c r="Q16" s="127" t="s">
        <v>2390</v>
      </c>
      <c r="R16" s="1364"/>
    </row>
    <row r="17" spans="1:18" s="148" customFormat="1" ht="240.75" hidden="1" customHeight="1" outlineLevel="1" x14ac:dyDescent="0.3">
      <c r="A17" s="924"/>
      <c r="B17" s="924"/>
      <c r="C17" s="924"/>
      <c r="D17" s="1362"/>
      <c r="E17" s="1363"/>
      <c r="F17" s="160" t="s">
        <v>2398</v>
      </c>
      <c r="G17" s="160" t="s">
        <v>2399</v>
      </c>
      <c r="H17" s="161" t="s">
        <v>126</v>
      </c>
      <c r="I17" s="136" t="s">
        <v>2388</v>
      </c>
      <c r="J17" s="754">
        <v>43678</v>
      </c>
      <c r="K17" s="754">
        <v>43707</v>
      </c>
      <c r="L17" s="162">
        <v>43977</v>
      </c>
      <c r="M17" s="163" t="s">
        <v>139</v>
      </c>
      <c r="N17" s="136" t="s">
        <v>2400</v>
      </c>
      <c r="O17" s="757">
        <v>1</v>
      </c>
      <c r="P17" s="755" t="s">
        <v>72</v>
      </c>
      <c r="Q17" s="127" t="s">
        <v>2390</v>
      </c>
      <c r="R17" s="1364"/>
    </row>
    <row r="18" spans="1:18" s="148" customFormat="1" ht="121.8" hidden="1" outlineLevel="1" thickBot="1" x14ac:dyDescent="0.35">
      <c r="A18" s="924"/>
      <c r="B18" s="924"/>
      <c r="C18" s="924"/>
      <c r="D18" s="1362"/>
      <c r="E18" s="746" t="s">
        <v>2401</v>
      </c>
      <c r="F18" s="746" t="s">
        <v>2402</v>
      </c>
      <c r="G18" s="746" t="s">
        <v>2403</v>
      </c>
      <c r="H18" s="150" t="s">
        <v>126</v>
      </c>
      <c r="I18" s="166" t="s">
        <v>2404</v>
      </c>
      <c r="J18" s="167">
        <v>43678</v>
      </c>
      <c r="K18" s="167">
        <v>43738</v>
      </c>
      <c r="L18" s="758">
        <v>43977</v>
      </c>
      <c r="M18" s="759" t="s">
        <v>139</v>
      </c>
      <c r="N18" s="747" t="s">
        <v>2405</v>
      </c>
      <c r="O18" s="760">
        <v>1</v>
      </c>
      <c r="P18" s="168" t="s">
        <v>72</v>
      </c>
      <c r="Q18" s="709" t="s">
        <v>2390</v>
      </c>
      <c r="R18" s="1364"/>
    </row>
    <row r="19" spans="1:18" s="155" customFormat="1" ht="15.6" collapsed="1" thickBot="1" x14ac:dyDescent="0.35">
      <c r="A19" s="1359"/>
      <c r="B19" s="1360"/>
      <c r="C19" s="1360"/>
      <c r="D19" s="1360"/>
      <c r="E19" s="1360"/>
      <c r="F19" s="1360"/>
      <c r="G19" s="1360"/>
      <c r="H19" s="1360"/>
      <c r="I19" s="1360"/>
      <c r="J19" s="1360"/>
      <c r="K19" s="1360"/>
      <c r="L19" s="1360"/>
      <c r="M19" s="1360"/>
      <c r="N19" s="1360"/>
      <c r="O19" s="1360"/>
      <c r="P19" s="1360"/>
      <c r="Q19" s="1360"/>
      <c r="R19" s="1374"/>
    </row>
    <row r="20" spans="1:18" s="148" customFormat="1" ht="294.75" hidden="1" customHeight="1" outlineLevel="1" x14ac:dyDescent="0.3">
      <c r="A20" s="924" t="s">
        <v>2369</v>
      </c>
      <c r="B20" s="924" t="s">
        <v>2370</v>
      </c>
      <c r="C20" s="924">
        <v>3</v>
      </c>
      <c r="D20" s="926" t="s">
        <v>2406</v>
      </c>
      <c r="E20" s="748" t="s">
        <v>2407</v>
      </c>
      <c r="F20" s="169" t="s">
        <v>2408</v>
      </c>
      <c r="G20" s="169" t="s">
        <v>2409</v>
      </c>
      <c r="H20" s="170" t="s">
        <v>126</v>
      </c>
      <c r="I20" s="707" t="s">
        <v>2370</v>
      </c>
      <c r="J20" s="171">
        <v>45000</v>
      </c>
      <c r="K20" s="171">
        <v>45046</v>
      </c>
      <c r="L20" s="172" t="s">
        <v>2410</v>
      </c>
      <c r="M20" s="173" t="s">
        <v>2411</v>
      </c>
      <c r="N20" s="761" t="s">
        <v>2412</v>
      </c>
      <c r="O20" s="743">
        <v>1</v>
      </c>
      <c r="P20" s="168" t="s">
        <v>72</v>
      </c>
      <c r="Q20" s="822" t="s">
        <v>2413</v>
      </c>
      <c r="R20" s="924" t="s">
        <v>10</v>
      </c>
    </row>
    <row r="21" spans="1:18" s="148" customFormat="1" ht="108.75" hidden="1" customHeight="1" outlineLevel="1" x14ac:dyDescent="0.3">
      <c r="A21" s="924"/>
      <c r="B21" s="924"/>
      <c r="C21" s="924"/>
      <c r="D21" s="926"/>
      <c r="E21" s="939" t="s">
        <v>2414</v>
      </c>
      <c r="F21" s="160" t="s">
        <v>2415</v>
      </c>
      <c r="G21" s="160" t="s">
        <v>2416</v>
      </c>
      <c r="H21" s="161" t="s">
        <v>126</v>
      </c>
      <c r="I21" s="136" t="s">
        <v>2417</v>
      </c>
      <c r="J21" s="754">
        <v>43668</v>
      </c>
      <c r="K21" s="762" t="s">
        <v>2418</v>
      </c>
      <c r="L21" s="162">
        <v>43977</v>
      </c>
      <c r="M21" s="163" t="s">
        <v>139</v>
      </c>
      <c r="N21" s="132" t="s">
        <v>2419</v>
      </c>
      <c r="O21" s="164">
        <v>1</v>
      </c>
      <c r="P21" s="168" t="s">
        <v>72</v>
      </c>
      <c r="Q21" s="1375"/>
      <c r="R21" s="924"/>
    </row>
    <row r="22" spans="1:18" s="148" customFormat="1" ht="82.5" hidden="1" customHeight="1" outlineLevel="1" x14ac:dyDescent="0.3">
      <c r="A22" s="924"/>
      <c r="B22" s="924"/>
      <c r="C22" s="924"/>
      <c r="D22" s="926"/>
      <c r="E22" s="942"/>
      <c r="F22" s="160" t="s">
        <v>2420</v>
      </c>
      <c r="G22" s="160" t="s">
        <v>2421</v>
      </c>
      <c r="H22" s="161" t="s">
        <v>126</v>
      </c>
      <c r="I22" s="136" t="s">
        <v>2417</v>
      </c>
      <c r="J22" s="754">
        <v>43678</v>
      </c>
      <c r="K22" s="754">
        <v>43738</v>
      </c>
      <c r="L22" s="162">
        <v>43977</v>
      </c>
      <c r="M22" s="163" t="s">
        <v>139</v>
      </c>
      <c r="N22" s="135" t="s">
        <v>2422</v>
      </c>
      <c r="O22" s="164">
        <v>1</v>
      </c>
      <c r="P22" s="168" t="s">
        <v>72</v>
      </c>
      <c r="Q22" s="1375"/>
      <c r="R22" s="924"/>
    </row>
    <row r="23" spans="1:18" s="148" customFormat="1" ht="90" hidden="1" customHeight="1" outlineLevel="1" x14ac:dyDescent="0.3">
      <c r="A23" s="924"/>
      <c r="B23" s="924"/>
      <c r="C23" s="924"/>
      <c r="D23" s="926"/>
      <c r="E23" s="160" t="s">
        <v>2423</v>
      </c>
      <c r="F23" s="160" t="s">
        <v>2424</v>
      </c>
      <c r="G23" s="160" t="s">
        <v>2425</v>
      </c>
      <c r="H23" s="161" t="s">
        <v>126</v>
      </c>
      <c r="I23" s="136" t="s">
        <v>2426</v>
      </c>
      <c r="J23" s="754">
        <v>43641</v>
      </c>
      <c r="K23" s="762" t="s">
        <v>2427</v>
      </c>
      <c r="L23" s="162">
        <v>43977</v>
      </c>
      <c r="M23" s="163" t="s">
        <v>139</v>
      </c>
      <c r="N23" s="163" t="s">
        <v>2428</v>
      </c>
      <c r="O23" s="164">
        <v>1</v>
      </c>
      <c r="P23" s="168" t="s">
        <v>72</v>
      </c>
      <c r="Q23" s="1375"/>
      <c r="R23" s="924"/>
    </row>
    <row r="24" spans="1:18" s="148" customFormat="1" ht="120" hidden="1" customHeight="1" outlineLevel="1" x14ac:dyDescent="0.3">
      <c r="A24" s="924"/>
      <c r="B24" s="924"/>
      <c r="C24" s="924"/>
      <c r="D24" s="926"/>
      <c r="E24" s="1376" t="s">
        <v>2429</v>
      </c>
      <c r="F24" s="160" t="s">
        <v>2430</v>
      </c>
      <c r="G24" s="160" t="s">
        <v>2421</v>
      </c>
      <c r="H24" s="161" t="s">
        <v>126</v>
      </c>
      <c r="I24" s="136" t="s">
        <v>2417</v>
      </c>
      <c r="J24" s="754">
        <v>43678</v>
      </c>
      <c r="K24" s="754">
        <v>43738</v>
      </c>
      <c r="L24" s="162">
        <v>43977</v>
      </c>
      <c r="M24" s="163" t="s">
        <v>139</v>
      </c>
      <c r="N24" s="132" t="s">
        <v>2431</v>
      </c>
      <c r="O24" s="164">
        <v>1</v>
      </c>
      <c r="P24" s="168" t="s">
        <v>72</v>
      </c>
      <c r="Q24" s="1375"/>
      <c r="R24" s="924"/>
    </row>
    <row r="25" spans="1:18" s="148" customFormat="1" ht="178.5" hidden="1" customHeight="1" outlineLevel="1" thickBot="1" x14ac:dyDescent="0.35">
      <c r="A25" s="924"/>
      <c r="B25" s="924"/>
      <c r="C25" s="924"/>
      <c r="D25" s="926"/>
      <c r="E25" s="1362"/>
      <c r="F25" s="746" t="s">
        <v>2432</v>
      </c>
      <c r="G25" s="746" t="s">
        <v>2433</v>
      </c>
      <c r="H25" s="150" t="s">
        <v>133</v>
      </c>
      <c r="I25" s="166" t="s">
        <v>2417</v>
      </c>
      <c r="J25" s="167">
        <v>43633</v>
      </c>
      <c r="K25" s="167">
        <v>43637</v>
      </c>
      <c r="L25" s="763" t="s">
        <v>2434</v>
      </c>
      <c r="M25" s="709" t="s">
        <v>2435</v>
      </c>
      <c r="N25" s="709" t="s">
        <v>2436</v>
      </c>
      <c r="O25" s="154">
        <v>1</v>
      </c>
      <c r="P25" s="168" t="s">
        <v>72</v>
      </c>
      <c r="Q25" s="831"/>
      <c r="R25" s="924"/>
    </row>
    <row r="26" spans="1:18" s="155" customFormat="1" ht="15.6" hidden="1" thickBot="1" x14ac:dyDescent="0.35">
      <c r="A26" s="1359"/>
      <c r="B26" s="1360"/>
      <c r="C26" s="1360"/>
      <c r="D26" s="1360"/>
      <c r="E26" s="1360"/>
      <c r="F26" s="1360"/>
      <c r="G26" s="1360"/>
      <c r="H26" s="1360"/>
      <c r="I26" s="1360"/>
      <c r="J26" s="1360"/>
      <c r="K26" s="1360"/>
      <c r="L26" s="1360"/>
      <c r="M26" s="1360"/>
      <c r="N26" s="1360"/>
      <c r="O26" s="1360"/>
      <c r="P26" s="1360"/>
      <c r="Q26" s="1360"/>
      <c r="R26" s="1374"/>
    </row>
    <row r="27" spans="1:18" s="148" customFormat="1" ht="142.5" hidden="1" customHeight="1" outlineLevel="1" x14ac:dyDescent="0.3">
      <c r="A27" s="924" t="s">
        <v>2369</v>
      </c>
      <c r="B27" s="924" t="s">
        <v>2370</v>
      </c>
      <c r="C27" s="924">
        <v>4</v>
      </c>
      <c r="D27" s="926" t="s">
        <v>2437</v>
      </c>
      <c r="E27" s="1362" t="s">
        <v>2438</v>
      </c>
      <c r="F27" s="156" t="s">
        <v>2439</v>
      </c>
      <c r="G27" s="156" t="s">
        <v>2440</v>
      </c>
      <c r="H27" s="157" t="s">
        <v>126</v>
      </c>
      <c r="I27" s="158" t="s">
        <v>2441</v>
      </c>
      <c r="J27" s="159">
        <v>43633</v>
      </c>
      <c r="K27" s="159">
        <v>43677</v>
      </c>
      <c r="L27" s="764">
        <v>43987</v>
      </c>
      <c r="M27" s="765" t="s">
        <v>139</v>
      </c>
      <c r="N27" s="710" t="s">
        <v>2442</v>
      </c>
      <c r="O27" s="713">
        <v>1</v>
      </c>
      <c r="P27" s="745" t="s">
        <v>72</v>
      </c>
      <c r="Q27" s="158" t="s">
        <v>2390</v>
      </c>
      <c r="R27" s="1364" t="s">
        <v>10</v>
      </c>
    </row>
    <row r="28" spans="1:18" s="148" customFormat="1" ht="408.9" hidden="1" customHeight="1" outlineLevel="1" x14ac:dyDescent="0.3">
      <c r="A28" s="924"/>
      <c r="B28" s="924"/>
      <c r="C28" s="924"/>
      <c r="D28" s="926"/>
      <c r="E28" s="1362"/>
      <c r="F28" s="160" t="s">
        <v>2443</v>
      </c>
      <c r="G28" s="160" t="s">
        <v>2444</v>
      </c>
      <c r="H28" s="161" t="s">
        <v>126</v>
      </c>
      <c r="I28" s="136" t="s">
        <v>2445</v>
      </c>
      <c r="J28" s="754">
        <v>43633</v>
      </c>
      <c r="K28" s="762" t="s">
        <v>2446</v>
      </c>
      <c r="L28" s="766" t="s">
        <v>2447</v>
      </c>
      <c r="M28" s="127" t="s">
        <v>2448</v>
      </c>
      <c r="N28" s="127" t="s">
        <v>2449</v>
      </c>
      <c r="O28" s="757">
        <v>1</v>
      </c>
      <c r="P28" s="755" t="s">
        <v>72</v>
      </c>
      <c r="Q28" s="136" t="s">
        <v>2450</v>
      </c>
      <c r="R28" s="1364"/>
    </row>
    <row r="29" spans="1:18" s="148" customFormat="1" ht="120" hidden="1" outlineLevel="1" x14ac:dyDescent="0.3">
      <c r="A29" s="924"/>
      <c r="B29" s="924"/>
      <c r="C29" s="924"/>
      <c r="D29" s="926"/>
      <c r="E29" s="1363"/>
      <c r="F29" s="160" t="s">
        <v>2451</v>
      </c>
      <c r="G29" s="160" t="s">
        <v>2452</v>
      </c>
      <c r="H29" s="161" t="s">
        <v>133</v>
      </c>
      <c r="I29" s="136" t="s">
        <v>2453</v>
      </c>
      <c r="J29" s="754">
        <v>43633</v>
      </c>
      <c r="K29" s="754">
        <v>43677</v>
      </c>
      <c r="L29" s="756">
        <v>43689</v>
      </c>
      <c r="M29" s="163" t="s">
        <v>138</v>
      </c>
      <c r="N29" s="127" t="s">
        <v>2454</v>
      </c>
      <c r="O29" s="164">
        <v>1</v>
      </c>
      <c r="P29" s="755" t="s">
        <v>72</v>
      </c>
      <c r="Q29" s="136" t="s">
        <v>2390</v>
      </c>
      <c r="R29" s="1364"/>
    </row>
    <row r="30" spans="1:18" s="148" customFormat="1" ht="120" hidden="1" outlineLevel="1" x14ac:dyDescent="0.3">
      <c r="A30" s="924"/>
      <c r="B30" s="924"/>
      <c r="C30" s="924"/>
      <c r="D30" s="926"/>
      <c r="E30" s="160" t="s">
        <v>2455</v>
      </c>
      <c r="F30" s="160" t="s">
        <v>2456</v>
      </c>
      <c r="G30" s="160" t="s">
        <v>2425</v>
      </c>
      <c r="H30" s="161" t="s">
        <v>126</v>
      </c>
      <c r="I30" s="136" t="s">
        <v>2457</v>
      </c>
      <c r="J30" s="754">
        <v>43641</v>
      </c>
      <c r="K30" s="762" t="s">
        <v>2427</v>
      </c>
      <c r="L30" s="767">
        <v>43987</v>
      </c>
      <c r="M30" s="163" t="s">
        <v>139</v>
      </c>
      <c r="N30" s="132" t="s">
        <v>2458</v>
      </c>
      <c r="O30" s="164">
        <v>1</v>
      </c>
      <c r="P30" s="755" t="s">
        <v>72</v>
      </c>
      <c r="Q30" s="136" t="s">
        <v>2390</v>
      </c>
      <c r="R30" s="1364"/>
    </row>
    <row r="31" spans="1:18" s="148" customFormat="1" ht="408.75" hidden="1" customHeight="1" outlineLevel="1" x14ac:dyDescent="0.3">
      <c r="A31" s="924"/>
      <c r="B31" s="924"/>
      <c r="C31" s="924"/>
      <c r="D31" s="926"/>
      <c r="E31" s="160" t="s">
        <v>2459</v>
      </c>
      <c r="F31" s="160" t="s">
        <v>2460</v>
      </c>
      <c r="G31" s="136" t="s">
        <v>2461</v>
      </c>
      <c r="H31" s="161" t="s">
        <v>133</v>
      </c>
      <c r="I31" s="136" t="s">
        <v>2462</v>
      </c>
      <c r="J31" s="754">
        <v>43633</v>
      </c>
      <c r="K31" s="762" t="s">
        <v>2427</v>
      </c>
      <c r="L31" s="768" t="s">
        <v>2463</v>
      </c>
      <c r="M31" s="127" t="s">
        <v>2448</v>
      </c>
      <c r="N31" s="132" t="s">
        <v>2464</v>
      </c>
      <c r="O31" s="164">
        <v>1</v>
      </c>
      <c r="P31" s="755" t="s">
        <v>72</v>
      </c>
      <c r="Q31" s="136" t="s">
        <v>2465</v>
      </c>
      <c r="R31" s="1364"/>
    </row>
    <row r="32" spans="1:18" s="148" customFormat="1" ht="105" hidden="1" outlineLevel="1" x14ac:dyDescent="0.3">
      <c r="A32" s="924"/>
      <c r="B32" s="924"/>
      <c r="C32" s="924"/>
      <c r="D32" s="926"/>
      <c r="E32" s="1376" t="s">
        <v>2466</v>
      </c>
      <c r="F32" s="160" t="s">
        <v>2467</v>
      </c>
      <c r="G32" s="160" t="s">
        <v>2468</v>
      </c>
      <c r="H32" s="161" t="s">
        <v>133</v>
      </c>
      <c r="I32" s="136" t="s">
        <v>2469</v>
      </c>
      <c r="J32" s="754">
        <v>43648</v>
      </c>
      <c r="K32" s="754">
        <v>43830</v>
      </c>
      <c r="L32" s="767">
        <v>43987</v>
      </c>
      <c r="M32" s="163" t="s">
        <v>139</v>
      </c>
      <c r="N32" s="135" t="s">
        <v>2470</v>
      </c>
      <c r="O32" s="164">
        <v>1</v>
      </c>
      <c r="P32" s="755" t="s">
        <v>72</v>
      </c>
      <c r="Q32" s="136" t="s">
        <v>2471</v>
      </c>
      <c r="R32" s="1364"/>
    </row>
    <row r="33" spans="1:20" s="148" customFormat="1" ht="110.1" hidden="1" customHeight="1" outlineLevel="1" x14ac:dyDescent="0.3">
      <c r="A33" s="924"/>
      <c r="B33" s="924"/>
      <c r="C33" s="924"/>
      <c r="D33" s="926"/>
      <c r="E33" s="1363"/>
      <c r="F33" s="160" t="s">
        <v>2472</v>
      </c>
      <c r="G33" s="160" t="s">
        <v>2473</v>
      </c>
      <c r="H33" s="161" t="s">
        <v>126</v>
      </c>
      <c r="I33" s="160" t="s">
        <v>2474</v>
      </c>
      <c r="J33" s="754">
        <v>43648</v>
      </c>
      <c r="K33" s="762" t="s">
        <v>2427</v>
      </c>
      <c r="L33" s="767">
        <v>43987</v>
      </c>
      <c r="M33" s="163" t="s">
        <v>139</v>
      </c>
      <c r="N33" s="135" t="s">
        <v>2475</v>
      </c>
      <c r="O33" s="164">
        <v>1</v>
      </c>
      <c r="P33" s="755" t="s">
        <v>72</v>
      </c>
      <c r="Q33" s="136" t="s">
        <v>2471</v>
      </c>
      <c r="R33" s="1364"/>
    </row>
    <row r="34" spans="1:20" s="148" customFormat="1" ht="315.89999999999998" hidden="1" customHeight="1" outlineLevel="1" x14ac:dyDescent="0.3">
      <c r="A34" s="924"/>
      <c r="B34" s="924"/>
      <c r="C34" s="924"/>
      <c r="D34" s="926"/>
      <c r="E34" s="136" t="s">
        <v>2476</v>
      </c>
      <c r="F34" s="136" t="s">
        <v>2477</v>
      </c>
      <c r="G34" s="136" t="s">
        <v>2478</v>
      </c>
      <c r="H34" s="161" t="s">
        <v>126</v>
      </c>
      <c r="I34" s="92" t="s">
        <v>2370</v>
      </c>
      <c r="J34" s="174">
        <v>45000</v>
      </c>
      <c r="K34" s="174">
        <v>45046</v>
      </c>
      <c r="L34" s="175">
        <v>45061</v>
      </c>
      <c r="M34" s="136" t="s">
        <v>140</v>
      </c>
      <c r="N34" s="136" t="s">
        <v>2479</v>
      </c>
      <c r="O34" s="757">
        <v>1</v>
      </c>
      <c r="P34" s="755" t="s">
        <v>72</v>
      </c>
      <c r="Q34" s="136" t="s">
        <v>2480</v>
      </c>
      <c r="R34" s="1364"/>
      <c r="T34" s="9"/>
    </row>
    <row r="35" spans="1:20" s="148" customFormat="1" ht="120" hidden="1" outlineLevel="1" x14ac:dyDescent="0.3">
      <c r="A35" s="924"/>
      <c r="B35" s="924"/>
      <c r="C35" s="924"/>
      <c r="D35" s="926"/>
      <c r="E35" s="166" t="s">
        <v>2476</v>
      </c>
      <c r="F35" s="160" t="s">
        <v>2481</v>
      </c>
      <c r="G35" s="160" t="s">
        <v>2482</v>
      </c>
      <c r="H35" s="161" t="s">
        <v>126</v>
      </c>
      <c r="I35" s="136" t="s">
        <v>2483</v>
      </c>
      <c r="J35" s="754">
        <v>43648</v>
      </c>
      <c r="K35" s="762" t="s">
        <v>2427</v>
      </c>
      <c r="L35" s="767">
        <v>44040</v>
      </c>
      <c r="M35" s="163" t="s">
        <v>139</v>
      </c>
      <c r="N35" s="132" t="s">
        <v>2484</v>
      </c>
      <c r="O35" s="164">
        <v>1</v>
      </c>
      <c r="P35" s="755" t="s">
        <v>72</v>
      </c>
      <c r="Q35" s="136" t="s">
        <v>2471</v>
      </c>
      <c r="R35" s="1364"/>
    </row>
    <row r="36" spans="1:20" s="148" customFormat="1" ht="195" hidden="1" outlineLevel="1" x14ac:dyDescent="0.3">
      <c r="A36" s="924"/>
      <c r="B36" s="924"/>
      <c r="C36" s="924"/>
      <c r="D36" s="926"/>
      <c r="E36" s="746" t="s">
        <v>2476</v>
      </c>
      <c r="F36" s="746" t="s">
        <v>2485</v>
      </c>
      <c r="G36" s="746" t="s">
        <v>2486</v>
      </c>
      <c r="H36" s="150" t="s">
        <v>126</v>
      </c>
      <c r="I36" s="166" t="s">
        <v>2487</v>
      </c>
      <c r="J36" s="167">
        <v>43648</v>
      </c>
      <c r="K36" s="167">
        <v>43830</v>
      </c>
      <c r="L36" s="769">
        <v>43987</v>
      </c>
      <c r="M36" s="759" t="s">
        <v>139</v>
      </c>
      <c r="N36" s="176" t="s">
        <v>2488</v>
      </c>
      <c r="O36" s="154">
        <v>1</v>
      </c>
      <c r="P36" s="168" t="s">
        <v>72</v>
      </c>
      <c r="Q36" s="166" t="s">
        <v>2471</v>
      </c>
      <c r="R36" s="1364"/>
    </row>
    <row r="37" spans="1:20" s="155" customFormat="1" ht="15.6" hidden="1" collapsed="1" thickBot="1" x14ac:dyDescent="0.35">
      <c r="A37" s="1359"/>
      <c r="B37" s="1360"/>
      <c r="C37" s="1360"/>
      <c r="D37" s="1360"/>
      <c r="E37" s="1360"/>
      <c r="F37" s="1360"/>
      <c r="G37" s="1360"/>
      <c r="H37" s="1360"/>
      <c r="I37" s="1360"/>
      <c r="J37" s="1360"/>
      <c r="K37" s="1360"/>
      <c r="L37" s="1360"/>
      <c r="M37" s="1360"/>
      <c r="N37" s="1360"/>
      <c r="O37" s="1360"/>
      <c r="P37" s="1360"/>
      <c r="Q37" s="1360"/>
      <c r="R37" s="1374"/>
    </row>
    <row r="38" spans="1:20" s="148" customFormat="1" ht="249" hidden="1" customHeight="1" outlineLevel="1" x14ac:dyDescent="0.3">
      <c r="A38" s="940" t="s">
        <v>2369</v>
      </c>
      <c r="B38" s="940" t="s">
        <v>2370</v>
      </c>
      <c r="C38" s="940">
        <v>5</v>
      </c>
      <c r="D38" s="942" t="s">
        <v>2489</v>
      </c>
      <c r="E38" s="942" t="s">
        <v>2490</v>
      </c>
      <c r="F38" s="158" t="s">
        <v>2491</v>
      </c>
      <c r="G38" s="158" t="s">
        <v>2492</v>
      </c>
      <c r="H38" s="157" t="s">
        <v>126</v>
      </c>
      <c r="I38" s="770" t="s">
        <v>2493</v>
      </c>
      <c r="J38" s="159">
        <v>43721</v>
      </c>
      <c r="K38" s="159">
        <v>43762</v>
      </c>
      <c r="L38" s="764">
        <v>43987</v>
      </c>
      <c r="M38" s="765" t="s">
        <v>139</v>
      </c>
      <c r="N38" s="177" t="s">
        <v>2494</v>
      </c>
      <c r="O38" s="713">
        <v>1</v>
      </c>
      <c r="P38" s="745" t="s">
        <v>72</v>
      </c>
      <c r="Q38" s="771" t="s">
        <v>2495</v>
      </c>
      <c r="R38" s="1364" t="s">
        <v>10</v>
      </c>
    </row>
    <row r="39" spans="1:20" s="148" customFormat="1" ht="105" hidden="1" outlineLevel="1" x14ac:dyDescent="0.3">
      <c r="A39" s="931"/>
      <c r="B39" s="931"/>
      <c r="C39" s="931"/>
      <c r="D39" s="939"/>
      <c r="E39" s="939"/>
      <c r="F39" s="166" t="s">
        <v>2496</v>
      </c>
      <c r="G39" s="166" t="s">
        <v>2492</v>
      </c>
      <c r="H39" s="150" t="s">
        <v>126</v>
      </c>
      <c r="I39" s="178" t="s">
        <v>2493</v>
      </c>
      <c r="J39" s="167">
        <v>43759</v>
      </c>
      <c r="K39" s="167">
        <v>43763</v>
      </c>
      <c r="L39" s="769">
        <v>43987</v>
      </c>
      <c r="M39" s="759" t="s">
        <v>139</v>
      </c>
      <c r="N39" s="176" t="s">
        <v>2497</v>
      </c>
      <c r="O39" s="154">
        <v>1</v>
      </c>
      <c r="P39" s="168" t="s">
        <v>72</v>
      </c>
      <c r="Q39" s="772" t="s">
        <v>2495</v>
      </c>
      <c r="R39" s="1364"/>
    </row>
    <row r="40" spans="1:20" s="155" customFormat="1" ht="15.6" hidden="1" collapsed="1" thickBot="1" x14ac:dyDescent="0.35">
      <c r="A40" s="1359"/>
      <c r="B40" s="1360"/>
      <c r="C40" s="1360"/>
      <c r="D40" s="1360"/>
      <c r="E40" s="1360"/>
      <c r="F40" s="1360"/>
      <c r="G40" s="1360"/>
      <c r="H40" s="1360"/>
      <c r="I40" s="1360"/>
      <c r="J40" s="1360"/>
      <c r="K40" s="1360"/>
      <c r="L40" s="1360"/>
      <c r="M40" s="1360"/>
      <c r="N40" s="1360"/>
      <c r="O40" s="1360"/>
      <c r="P40" s="1360"/>
      <c r="Q40" s="1360"/>
      <c r="R40" s="1374"/>
    </row>
    <row r="41" spans="1:20" s="148" customFormat="1" ht="105" hidden="1" customHeight="1" outlineLevel="1" x14ac:dyDescent="0.3">
      <c r="A41" s="924" t="s">
        <v>2369</v>
      </c>
      <c r="B41" s="924" t="s">
        <v>2370</v>
      </c>
      <c r="C41" s="924">
        <v>6</v>
      </c>
      <c r="D41" s="1362" t="s">
        <v>2498</v>
      </c>
      <c r="E41" s="1362" t="s">
        <v>2499</v>
      </c>
      <c r="F41" s="156" t="s">
        <v>2500</v>
      </c>
      <c r="G41" s="156" t="s">
        <v>2501</v>
      </c>
      <c r="H41" s="157" t="s">
        <v>126</v>
      </c>
      <c r="I41" s="156" t="s">
        <v>2502</v>
      </c>
      <c r="J41" s="159">
        <v>43621</v>
      </c>
      <c r="K41" s="159">
        <v>43644</v>
      </c>
      <c r="L41" s="749">
        <v>43689</v>
      </c>
      <c r="M41" s="750" t="s">
        <v>138</v>
      </c>
      <c r="N41" s="750" t="s">
        <v>2503</v>
      </c>
      <c r="O41" s="752">
        <v>1</v>
      </c>
      <c r="P41" s="745" t="s">
        <v>72</v>
      </c>
      <c r="Q41" s="750" t="s">
        <v>2504</v>
      </c>
      <c r="R41" s="1364" t="s">
        <v>10</v>
      </c>
    </row>
    <row r="42" spans="1:20" s="148" customFormat="1" ht="102.75" hidden="1" customHeight="1" outlineLevel="1" thickBot="1" x14ac:dyDescent="0.35">
      <c r="A42" s="924"/>
      <c r="B42" s="924"/>
      <c r="C42" s="924"/>
      <c r="D42" s="1362"/>
      <c r="E42" s="1362"/>
      <c r="F42" s="746" t="s">
        <v>2505</v>
      </c>
      <c r="G42" s="746" t="s">
        <v>2506</v>
      </c>
      <c r="H42" s="150" t="s">
        <v>126</v>
      </c>
      <c r="I42" s="746" t="s">
        <v>2502</v>
      </c>
      <c r="J42" s="167">
        <v>43621</v>
      </c>
      <c r="K42" s="167">
        <v>43644</v>
      </c>
      <c r="L42" s="773">
        <v>43689</v>
      </c>
      <c r="M42" s="774" t="s">
        <v>138</v>
      </c>
      <c r="N42" s="774" t="s">
        <v>2507</v>
      </c>
      <c r="O42" s="760">
        <v>1</v>
      </c>
      <c r="P42" s="168" t="s">
        <v>72</v>
      </c>
      <c r="Q42" s="774" t="s">
        <v>2504</v>
      </c>
      <c r="R42" s="1364"/>
    </row>
    <row r="43" spans="1:20" s="155" customFormat="1" ht="15.6" hidden="1" collapsed="1" thickBot="1" x14ac:dyDescent="0.35">
      <c r="A43" s="1359"/>
      <c r="B43" s="1360"/>
      <c r="C43" s="1360"/>
      <c r="D43" s="1360"/>
      <c r="E43" s="1360"/>
      <c r="F43" s="1360"/>
      <c r="G43" s="1360"/>
      <c r="H43" s="1360"/>
      <c r="I43" s="1360"/>
      <c r="J43" s="1360"/>
      <c r="K43" s="1360"/>
      <c r="L43" s="1360"/>
      <c r="M43" s="1360"/>
      <c r="N43" s="1360"/>
      <c r="O43" s="1360"/>
      <c r="P43" s="1360"/>
      <c r="Q43" s="1360"/>
      <c r="R43" s="1374"/>
    </row>
    <row r="44" spans="1:20" s="148" customFormat="1" ht="120" hidden="1" customHeight="1" outlineLevel="1" x14ac:dyDescent="0.3">
      <c r="A44" s="924" t="s">
        <v>2369</v>
      </c>
      <c r="B44" s="924" t="s">
        <v>2370</v>
      </c>
      <c r="C44" s="924">
        <v>7</v>
      </c>
      <c r="D44" s="926" t="s">
        <v>2508</v>
      </c>
      <c r="E44" s="926" t="s">
        <v>2509</v>
      </c>
      <c r="F44" s="156" t="s">
        <v>2510</v>
      </c>
      <c r="G44" s="156" t="s">
        <v>2511</v>
      </c>
      <c r="H44" s="157" t="s">
        <v>126</v>
      </c>
      <c r="I44" s="158" t="s">
        <v>2512</v>
      </c>
      <c r="J44" s="159">
        <v>43620</v>
      </c>
      <c r="K44" s="159">
        <v>43644</v>
      </c>
      <c r="L44" s="764">
        <v>43689</v>
      </c>
      <c r="M44" s="765" t="s">
        <v>138</v>
      </c>
      <c r="N44" s="710" t="s">
        <v>2513</v>
      </c>
      <c r="O44" s="713">
        <v>1</v>
      </c>
      <c r="P44" s="745" t="s">
        <v>72</v>
      </c>
      <c r="Q44" s="765" t="s">
        <v>141</v>
      </c>
      <c r="R44" s="1364" t="s">
        <v>10</v>
      </c>
    </row>
    <row r="45" spans="1:20" s="148" customFormat="1" ht="60" hidden="1" outlineLevel="1" x14ac:dyDescent="0.3">
      <c r="A45" s="924"/>
      <c r="B45" s="924"/>
      <c r="C45" s="924"/>
      <c r="D45" s="926"/>
      <c r="E45" s="926"/>
      <c r="F45" s="160" t="s">
        <v>2514</v>
      </c>
      <c r="G45" s="160" t="s">
        <v>142</v>
      </c>
      <c r="H45" s="161" t="s">
        <v>126</v>
      </c>
      <c r="I45" s="136" t="s">
        <v>2388</v>
      </c>
      <c r="J45" s="754">
        <v>43620</v>
      </c>
      <c r="K45" s="754">
        <v>43677</v>
      </c>
      <c r="L45" s="767">
        <v>43987</v>
      </c>
      <c r="M45" s="163" t="s">
        <v>139</v>
      </c>
      <c r="N45" s="127" t="s">
        <v>2515</v>
      </c>
      <c r="O45" s="164">
        <v>1</v>
      </c>
      <c r="P45" s="755" t="s">
        <v>72</v>
      </c>
      <c r="Q45" s="163" t="s">
        <v>141</v>
      </c>
      <c r="R45" s="1364"/>
    </row>
    <row r="46" spans="1:20" s="148" customFormat="1" ht="60.75" hidden="1" customHeight="1" outlineLevel="1" thickBot="1" x14ac:dyDescent="0.35">
      <c r="A46" s="924"/>
      <c r="B46" s="924"/>
      <c r="C46" s="924"/>
      <c r="D46" s="926"/>
      <c r="E46" s="926"/>
      <c r="F46" s="746" t="s">
        <v>2516</v>
      </c>
      <c r="G46" s="166" t="s">
        <v>2517</v>
      </c>
      <c r="H46" s="150" t="s">
        <v>126</v>
      </c>
      <c r="I46" s="166" t="s">
        <v>2518</v>
      </c>
      <c r="J46" s="167">
        <v>43620</v>
      </c>
      <c r="K46" s="167">
        <v>43677</v>
      </c>
      <c r="L46" s="769">
        <v>43987</v>
      </c>
      <c r="M46" s="759" t="s">
        <v>139</v>
      </c>
      <c r="N46" s="709" t="s">
        <v>2515</v>
      </c>
      <c r="O46" s="154">
        <v>1</v>
      </c>
      <c r="P46" s="168" t="s">
        <v>72</v>
      </c>
      <c r="Q46" s="759" t="s">
        <v>141</v>
      </c>
      <c r="R46" s="1364"/>
    </row>
    <row r="47" spans="1:20" s="148" customFormat="1" ht="15.6" hidden="1" collapsed="1" thickBot="1" x14ac:dyDescent="0.35">
      <c r="A47" s="1377"/>
      <c r="B47" s="1378"/>
      <c r="C47" s="1378"/>
      <c r="D47" s="1378"/>
      <c r="E47" s="1378"/>
      <c r="F47" s="1378"/>
      <c r="G47" s="1378"/>
      <c r="H47" s="1378"/>
      <c r="I47" s="1378"/>
      <c r="J47" s="1378"/>
      <c r="K47" s="1378"/>
      <c r="L47" s="1378"/>
      <c r="M47" s="1378"/>
      <c r="N47" s="1378"/>
      <c r="O47" s="1378"/>
      <c r="P47" s="1378"/>
      <c r="Q47" s="1378"/>
      <c r="R47" s="1379"/>
    </row>
    <row r="48" spans="1:20" s="119" customFormat="1" ht="31.5" customHeight="1" thickBot="1" x14ac:dyDescent="0.35">
      <c r="A48" s="1380" t="s">
        <v>2519</v>
      </c>
      <c r="B48" s="1381"/>
      <c r="C48" s="1381"/>
      <c r="D48" s="1381"/>
      <c r="E48" s="1381"/>
      <c r="F48" s="1381"/>
      <c r="G48" s="1381"/>
      <c r="H48" s="1381"/>
      <c r="I48" s="1381"/>
      <c r="J48" s="1381"/>
      <c r="K48" s="1381"/>
      <c r="L48" s="1381"/>
      <c r="M48" s="1381"/>
      <c r="N48" s="1381"/>
      <c r="O48" s="1381"/>
      <c r="P48" s="1381"/>
      <c r="Q48" s="1381"/>
      <c r="R48" s="1382"/>
    </row>
    <row r="49" spans="1:18" s="119" customFormat="1" ht="30" customHeight="1" x14ac:dyDescent="0.3">
      <c r="A49" s="1383" t="s">
        <v>83</v>
      </c>
      <c r="B49" s="1383" t="s">
        <v>84</v>
      </c>
      <c r="C49" s="1383" t="s">
        <v>85</v>
      </c>
      <c r="D49" s="1383" t="s">
        <v>86</v>
      </c>
      <c r="E49" s="1383" t="s">
        <v>87</v>
      </c>
      <c r="F49" s="1383" t="s">
        <v>88</v>
      </c>
      <c r="G49" s="1383" t="s">
        <v>89</v>
      </c>
      <c r="H49" s="1383" t="s">
        <v>90</v>
      </c>
      <c r="I49" s="1383" t="s">
        <v>91</v>
      </c>
      <c r="J49" s="1383" t="s">
        <v>92</v>
      </c>
      <c r="K49" s="1383" t="s">
        <v>93</v>
      </c>
      <c r="L49" s="1384" t="s">
        <v>94</v>
      </c>
      <c r="M49" s="1385"/>
      <c r="N49" s="1385"/>
      <c r="O49" s="1385"/>
      <c r="P49" s="1385"/>
      <c r="Q49" s="1385"/>
      <c r="R49" s="1386"/>
    </row>
    <row r="50" spans="1:18" s="119" customFormat="1" ht="66" customHeight="1" x14ac:dyDescent="0.3">
      <c r="A50" s="1345"/>
      <c r="B50" s="1345"/>
      <c r="C50" s="1345"/>
      <c r="D50" s="1345"/>
      <c r="E50" s="1345"/>
      <c r="F50" s="1345"/>
      <c r="G50" s="1345"/>
      <c r="H50" s="1345"/>
      <c r="I50" s="1345"/>
      <c r="J50" s="1345"/>
      <c r="K50" s="1345"/>
      <c r="L50" s="146" t="s">
        <v>2367</v>
      </c>
      <c r="M50" s="146" t="s">
        <v>96</v>
      </c>
      <c r="N50" s="146" t="s">
        <v>97</v>
      </c>
      <c r="O50" s="740" t="s">
        <v>137</v>
      </c>
      <c r="P50" s="146" t="s">
        <v>99</v>
      </c>
      <c r="Q50" s="146" t="s">
        <v>100</v>
      </c>
      <c r="R50" s="147" t="s">
        <v>101</v>
      </c>
    </row>
    <row r="51" spans="1:18" s="119" customFormat="1" ht="238.5" hidden="1" customHeight="1" x14ac:dyDescent="0.3">
      <c r="A51" s="935" t="s">
        <v>2363</v>
      </c>
      <c r="B51" s="1387" t="s">
        <v>2370</v>
      </c>
      <c r="C51" s="1387">
        <v>1</v>
      </c>
      <c r="D51" s="932" t="s">
        <v>2520</v>
      </c>
      <c r="E51" s="932" t="s">
        <v>2372</v>
      </c>
      <c r="F51" s="932" t="s">
        <v>2373</v>
      </c>
      <c r="G51" s="932" t="s">
        <v>2374</v>
      </c>
      <c r="H51" s="931" t="s">
        <v>126</v>
      </c>
      <c r="I51" s="932" t="s">
        <v>2370</v>
      </c>
      <c r="J51" s="1394">
        <v>45000</v>
      </c>
      <c r="K51" s="1394">
        <v>45107</v>
      </c>
      <c r="L51" s="1395" t="s">
        <v>2521</v>
      </c>
      <c r="M51" s="935" t="s">
        <v>2522</v>
      </c>
      <c r="N51" s="1010" t="s">
        <v>2377</v>
      </c>
      <c r="O51" s="1371">
        <v>1</v>
      </c>
      <c r="P51" s="1353" t="s">
        <v>72</v>
      </c>
      <c r="Q51" s="1356" t="s">
        <v>2378</v>
      </c>
      <c r="R51" s="931" t="s">
        <v>10</v>
      </c>
    </row>
    <row r="52" spans="1:18" s="119" customFormat="1" ht="228.75" hidden="1" customHeight="1" x14ac:dyDescent="0.3">
      <c r="A52" s="927"/>
      <c r="B52" s="1388"/>
      <c r="C52" s="1388"/>
      <c r="D52" s="925"/>
      <c r="E52" s="925"/>
      <c r="F52" s="925"/>
      <c r="G52" s="925"/>
      <c r="H52" s="924"/>
      <c r="I52" s="925"/>
      <c r="J52" s="1366"/>
      <c r="K52" s="1366"/>
      <c r="L52" s="1369"/>
      <c r="M52" s="927"/>
      <c r="N52" s="1011"/>
      <c r="O52" s="1372"/>
      <c r="P52" s="1354"/>
      <c r="Q52" s="1357"/>
      <c r="R52" s="924"/>
    </row>
    <row r="53" spans="1:18" s="145" customFormat="1" ht="409.6" hidden="1" customHeight="1" x14ac:dyDescent="0.3">
      <c r="A53" s="927"/>
      <c r="B53" s="1388"/>
      <c r="C53" s="1388"/>
      <c r="D53" s="925"/>
      <c r="E53" s="925"/>
      <c r="F53" s="941"/>
      <c r="G53" s="941"/>
      <c r="H53" s="940"/>
      <c r="I53" s="941"/>
      <c r="J53" s="1367"/>
      <c r="K53" s="1367"/>
      <c r="L53" s="1370"/>
      <c r="M53" s="943"/>
      <c r="N53" s="965"/>
      <c r="O53" s="1373"/>
      <c r="P53" s="1355"/>
      <c r="Q53" s="1357"/>
      <c r="R53" s="924"/>
    </row>
    <row r="54" spans="1:18" s="149" customFormat="1" ht="409.5" customHeight="1" thickBot="1" x14ac:dyDescent="0.35">
      <c r="A54" s="1085"/>
      <c r="B54" s="1389"/>
      <c r="C54" s="1389"/>
      <c r="D54" s="1046"/>
      <c r="E54" s="1046"/>
      <c r="F54" s="746" t="s">
        <v>2379</v>
      </c>
      <c r="G54" s="746" t="s">
        <v>2380</v>
      </c>
      <c r="H54" s="150" t="s">
        <v>126</v>
      </c>
      <c r="I54" s="179" t="s">
        <v>2370</v>
      </c>
      <c r="J54" s="741">
        <v>45000</v>
      </c>
      <c r="K54" s="741">
        <v>45107</v>
      </c>
      <c r="L54" s="152" t="s">
        <v>2523</v>
      </c>
      <c r="M54" s="153" t="s">
        <v>2522</v>
      </c>
      <c r="N54" s="747" t="s">
        <v>2383</v>
      </c>
      <c r="O54" s="154">
        <v>1</v>
      </c>
      <c r="P54" s="168" t="s">
        <v>72</v>
      </c>
      <c r="Q54" s="1358"/>
      <c r="R54" s="960"/>
    </row>
    <row r="55" spans="1:18" s="149" customFormat="1" ht="15.6" thickBot="1" x14ac:dyDescent="0.35">
      <c r="A55" s="1390"/>
      <c r="B55" s="1391"/>
      <c r="C55" s="1391"/>
      <c r="D55" s="1391"/>
      <c r="E55" s="1391"/>
      <c r="F55" s="1391"/>
      <c r="G55" s="1391"/>
      <c r="H55" s="1391"/>
      <c r="I55" s="1391"/>
      <c r="J55" s="1391"/>
      <c r="K55" s="1391"/>
      <c r="L55" s="1391"/>
      <c r="M55" s="1391"/>
      <c r="N55" s="1391"/>
      <c r="O55" s="1391"/>
      <c r="P55" s="1391"/>
      <c r="Q55" s="1391"/>
      <c r="R55" s="1392"/>
    </row>
    <row r="56" spans="1:18" s="149" customFormat="1" ht="409.5" hidden="1" customHeight="1" x14ac:dyDescent="0.3">
      <c r="A56" s="1393" t="s">
        <v>2363</v>
      </c>
      <c r="B56" s="1393" t="s">
        <v>2370</v>
      </c>
      <c r="C56" s="940">
        <v>2</v>
      </c>
      <c r="D56" s="942" t="s">
        <v>2524</v>
      </c>
      <c r="E56" s="942" t="s">
        <v>2525</v>
      </c>
      <c r="F56" s="158" t="s">
        <v>2526</v>
      </c>
      <c r="G56" s="158" t="s">
        <v>2527</v>
      </c>
      <c r="H56" s="157" t="s">
        <v>126</v>
      </c>
      <c r="I56" s="180" t="s">
        <v>2528</v>
      </c>
      <c r="J56" s="775">
        <v>44440</v>
      </c>
      <c r="K56" s="775">
        <v>44531</v>
      </c>
      <c r="L56" s="181" t="s">
        <v>2529</v>
      </c>
      <c r="M56" s="180" t="s">
        <v>140</v>
      </c>
      <c r="N56" s="177" t="s">
        <v>2530</v>
      </c>
      <c r="O56" s="182">
        <v>1</v>
      </c>
      <c r="P56" s="745" t="s">
        <v>72</v>
      </c>
      <c r="Q56" s="926" t="s">
        <v>2531</v>
      </c>
      <c r="R56" s="1364" t="s">
        <v>10</v>
      </c>
    </row>
    <row r="57" spans="1:18" s="149" customFormat="1" ht="362.1" hidden="1" customHeight="1" thickBot="1" x14ac:dyDescent="0.35">
      <c r="A57" s="1387"/>
      <c r="B57" s="1387"/>
      <c r="C57" s="931"/>
      <c r="D57" s="939"/>
      <c r="E57" s="939"/>
      <c r="F57" s="166" t="s">
        <v>2532</v>
      </c>
      <c r="G57" s="166" t="s">
        <v>2533</v>
      </c>
      <c r="H57" s="150" t="s">
        <v>126</v>
      </c>
      <c r="I57" s="183" t="s">
        <v>2528</v>
      </c>
      <c r="J57" s="776">
        <v>44440</v>
      </c>
      <c r="K57" s="776">
        <v>44531</v>
      </c>
      <c r="L57" s="184" t="s">
        <v>2529</v>
      </c>
      <c r="M57" s="183" t="s">
        <v>140</v>
      </c>
      <c r="N57" s="166" t="s">
        <v>2534</v>
      </c>
      <c r="O57" s="777">
        <v>1</v>
      </c>
      <c r="P57" s="168" t="s">
        <v>72</v>
      </c>
      <c r="Q57" s="926"/>
      <c r="R57" s="1364"/>
    </row>
    <row r="58" spans="1:18" s="149" customFormat="1" ht="15.6" thickBot="1" x14ac:dyDescent="0.35">
      <c r="A58" s="1390"/>
      <c r="B58" s="1391"/>
      <c r="C58" s="1391"/>
      <c r="D58" s="1391"/>
      <c r="E58" s="1391"/>
      <c r="F58" s="1391"/>
      <c r="G58" s="1391"/>
      <c r="H58" s="1391"/>
      <c r="I58" s="1391"/>
      <c r="J58" s="1391"/>
      <c r="K58" s="1391"/>
      <c r="L58" s="1391"/>
      <c r="M58" s="1391"/>
      <c r="N58" s="1391"/>
      <c r="O58" s="1391"/>
      <c r="P58" s="1391"/>
      <c r="Q58" s="1391"/>
      <c r="R58" s="1392"/>
    </row>
    <row r="59" spans="1:18" s="149" customFormat="1" ht="324.75" customHeight="1" thickBot="1" x14ac:dyDescent="0.35">
      <c r="A59" s="712" t="s">
        <v>2363</v>
      </c>
      <c r="B59" s="712" t="s">
        <v>2370</v>
      </c>
      <c r="C59" s="170">
        <v>3</v>
      </c>
      <c r="D59" s="708" t="s">
        <v>2535</v>
      </c>
      <c r="E59" s="169" t="s">
        <v>2407</v>
      </c>
      <c r="F59" s="169" t="s">
        <v>2408</v>
      </c>
      <c r="G59" s="169" t="s">
        <v>2409</v>
      </c>
      <c r="H59" s="151" t="s">
        <v>126</v>
      </c>
      <c r="I59" s="151" t="s">
        <v>2370</v>
      </c>
      <c r="J59" s="171">
        <v>45000</v>
      </c>
      <c r="K59" s="171">
        <v>45046</v>
      </c>
      <c r="L59" s="742" t="s">
        <v>2523</v>
      </c>
      <c r="M59" s="185" t="s">
        <v>2536</v>
      </c>
      <c r="N59" s="707" t="s">
        <v>2537</v>
      </c>
      <c r="O59" s="743">
        <v>1</v>
      </c>
      <c r="P59" s="168" t="s">
        <v>72</v>
      </c>
      <c r="Q59" s="761" t="s">
        <v>2538</v>
      </c>
      <c r="R59" s="170" t="s">
        <v>10</v>
      </c>
    </row>
    <row r="60" spans="1:18" s="149" customFormat="1" ht="15.6" thickBot="1" x14ac:dyDescent="0.35">
      <c r="A60" s="1390"/>
      <c r="B60" s="1391"/>
      <c r="C60" s="1391"/>
      <c r="D60" s="1391"/>
      <c r="E60" s="1391"/>
      <c r="F60" s="1391"/>
      <c r="G60" s="1391"/>
      <c r="H60" s="1396"/>
      <c r="I60" s="1396"/>
      <c r="J60" s="1396"/>
      <c r="K60" s="1396"/>
      <c r="L60" s="1396"/>
      <c r="M60" s="1396"/>
      <c r="N60" s="1396"/>
      <c r="O60" s="1396"/>
      <c r="P60" s="1396"/>
      <c r="Q60" s="1396"/>
      <c r="R60" s="1397"/>
    </row>
    <row r="61" spans="1:18" s="149" customFormat="1" ht="409.6" customHeight="1" x14ac:dyDescent="0.3">
      <c r="A61" s="1398" t="s">
        <v>2363</v>
      </c>
      <c r="B61" s="1084" t="s">
        <v>2370</v>
      </c>
      <c r="C61" s="1045">
        <v>4</v>
      </c>
      <c r="D61" s="1042" t="s">
        <v>2539</v>
      </c>
      <c r="E61" s="1042" t="s">
        <v>2540</v>
      </c>
      <c r="F61" s="1045" t="s">
        <v>2541</v>
      </c>
      <c r="G61" s="1045" t="s">
        <v>2542</v>
      </c>
      <c r="H61" s="932" t="s">
        <v>126</v>
      </c>
      <c r="I61" s="932" t="s">
        <v>2370</v>
      </c>
      <c r="J61" s="1409">
        <v>45000</v>
      </c>
      <c r="K61" s="1409">
        <v>45291</v>
      </c>
      <c r="L61" s="1395" t="s">
        <v>2543</v>
      </c>
      <c r="M61" s="935" t="s">
        <v>2382</v>
      </c>
      <c r="N61" s="1331" t="s">
        <v>2544</v>
      </c>
      <c r="O61" s="1401">
        <v>0</v>
      </c>
      <c r="P61" s="1404" t="s">
        <v>72</v>
      </c>
      <c r="Q61" s="1406" t="s">
        <v>2545</v>
      </c>
      <c r="R61" s="932" t="s">
        <v>10</v>
      </c>
    </row>
    <row r="62" spans="1:18" s="149" customFormat="1" ht="409.6" customHeight="1" x14ac:dyDescent="0.3">
      <c r="A62" s="1399"/>
      <c r="B62" s="927"/>
      <c r="C62" s="925"/>
      <c r="D62" s="1043"/>
      <c r="E62" s="1043"/>
      <c r="F62" s="925"/>
      <c r="G62" s="925"/>
      <c r="H62" s="925"/>
      <c r="I62" s="925"/>
      <c r="J62" s="1410"/>
      <c r="K62" s="1410"/>
      <c r="L62" s="1369"/>
      <c r="M62" s="927"/>
      <c r="N62" s="1413"/>
      <c r="O62" s="1402"/>
      <c r="P62" s="1354"/>
      <c r="Q62" s="1407"/>
      <c r="R62" s="925"/>
    </row>
    <row r="63" spans="1:18" s="149" customFormat="1" ht="383.25" customHeight="1" x14ac:dyDescent="0.3">
      <c r="A63" s="1399"/>
      <c r="B63" s="927"/>
      <c r="C63" s="925"/>
      <c r="D63" s="1043"/>
      <c r="E63" s="1043"/>
      <c r="F63" s="925"/>
      <c r="G63" s="925"/>
      <c r="H63" s="925"/>
      <c r="I63" s="925"/>
      <c r="J63" s="1410"/>
      <c r="K63" s="1410"/>
      <c r="L63" s="1369"/>
      <c r="M63" s="927"/>
      <c r="N63" s="1413"/>
      <c r="O63" s="1402"/>
      <c r="P63" s="1354"/>
      <c r="Q63" s="1407"/>
      <c r="R63" s="925"/>
    </row>
    <row r="64" spans="1:18" s="149" customFormat="1" ht="262.5" customHeight="1" thickBot="1" x14ac:dyDescent="0.35">
      <c r="A64" s="1400"/>
      <c r="B64" s="1085"/>
      <c r="C64" s="1046"/>
      <c r="D64" s="1044"/>
      <c r="E64" s="1044"/>
      <c r="F64" s="1046"/>
      <c r="G64" s="1046"/>
      <c r="H64" s="1046"/>
      <c r="I64" s="1046"/>
      <c r="J64" s="1411"/>
      <c r="K64" s="1411"/>
      <c r="L64" s="1412"/>
      <c r="M64" s="1085"/>
      <c r="N64" s="1414"/>
      <c r="O64" s="1403"/>
      <c r="P64" s="1405"/>
      <c r="Q64" s="1408"/>
      <c r="R64" s="1046"/>
    </row>
    <row r="65" spans="1:18" s="149" customFormat="1" ht="15.6" thickBot="1" x14ac:dyDescent="0.35">
      <c r="A65" s="1390"/>
      <c r="B65" s="1391"/>
      <c r="C65" s="1391"/>
      <c r="D65" s="1391"/>
      <c r="E65" s="1391"/>
      <c r="F65" s="1391"/>
      <c r="G65" s="1391"/>
      <c r="H65" s="1391"/>
      <c r="I65" s="1391"/>
      <c r="J65" s="1391"/>
      <c r="K65" s="1391"/>
      <c r="L65" s="1391"/>
      <c r="M65" s="1391"/>
      <c r="N65" s="1391"/>
      <c r="O65" s="1391"/>
      <c r="P65" s="1391"/>
      <c r="Q65" s="1391"/>
      <c r="R65" s="1392"/>
    </row>
    <row r="66" spans="1:18" s="149" customFormat="1" ht="398.25" customHeight="1" thickBot="1" x14ac:dyDescent="0.35">
      <c r="A66" s="712" t="s">
        <v>2363</v>
      </c>
      <c r="B66" s="712" t="s">
        <v>2370</v>
      </c>
      <c r="C66" s="170">
        <v>5</v>
      </c>
      <c r="D66" s="708" t="s">
        <v>2546</v>
      </c>
      <c r="E66" s="169" t="s">
        <v>2547</v>
      </c>
      <c r="F66" s="169" t="s">
        <v>2548</v>
      </c>
      <c r="G66" s="170" t="s">
        <v>2549</v>
      </c>
      <c r="H66" s="151" t="s">
        <v>126</v>
      </c>
      <c r="I66" s="151" t="s">
        <v>2370</v>
      </c>
      <c r="J66" s="741">
        <v>45000</v>
      </c>
      <c r="K66" s="741">
        <v>45382</v>
      </c>
      <c r="L66" s="742" t="s">
        <v>2550</v>
      </c>
      <c r="M66" s="185" t="s">
        <v>2551</v>
      </c>
      <c r="N66" s="778" t="s">
        <v>2552</v>
      </c>
      <c r="O66" s="743">
        <v>0</v>
      </c>
      <c r="P66" s="779" t="s">
        <v>73</v>
      </c>
      <c r="Q66" s="169" t="s">
        <v>2553</v>
      </c>
      <c r="R66" s="170" t="s">
        <v>11</v>
      </c>
    </row>
    <row r="67" spans="1:18" s="149" customFormat="1" ht="15.6" thickBot="1" x14ac:dyDescent="0.35">
      <c r="A67" s="1390"/>
      <c r="B67" s="1391"/>
      <c r="C67" s="1391"/>
      <c r="D67" s="1391"/>
      <c r="E67" s="1391"/>
      <c r="F67" s="1391"/>
      <c r="G67" s="1391"/>
      <c r="H67" s="1391"/>
      <c r="I67" s="1391"/>
      <c r="J67" s="1391"/>
      <c r="K67" s="1391"/>
      <c r="L67" s="1391"/>
      <c r="M67" s="1391"/>
      <c r="N67" s="1391"/>
      <c r="O67" s="1391"/>
      <c r="P67" s="1391"/>
      <c r="Q67" s="1391"/>
      <c r="R67" s="1392"/>
    </row>
    <row r="68" spans="1:18" ht="224.25" hidden="1" customHeight="1" thickBot="1" x14ac:dyDescent="0.35">
      <c r="A68" s="712" t="s">
        <v>2363</v>
      </c>
      <c r="B68" s="712" t="s">
        <v>2370</v>
      </c>
      <c r="C68" s="170">
        <v>6</v>
      </c>
      <c r="D68" s="169" t="s">
        <v>2554</v>
      </c>
      <c r="E68" s="169" t="s">
        <v>2555</v>
      </c>
      <c r="F68" s="169" t="s">
        <v>2556</v>
      </c>
      <c r="G68" s="748" t="s">
        <v>2557</v>
      </c>
      <c r="H68" s="170" t="s">
        <v>126</v>
      </c>
      <c r="I68" s="151" t="s">
        <v>2528</v>
      </c>
      <c r="J68" s="780">
        <v>44440</v>
      </c>
      <c r="K68" s="780">
        <v>44531</v>
      </c>
      <c r="L68" s="781" t="s">
        <v>2529</v>
      </c>
      <c r="M68" s="151" t="s">
        <v>140</v>
      </c>
      <c r="N68" s="169" t="s">
        <v>2558</v>
      </c>
      <c r="O68" s="186">
        <v>1</v>
      </c>
      <c r="P68" s="744" t="s">
        <v>72</v>
      </c>
      <c r="Q68" s="169" t="s">
        <v>2559</v>
      </c>
      <c r="R68" s="753" t="s">
        <v>10</v>
      </c>
    </row>
    <row r="69" spans="1:18" s="149" customFormat="1" ht="15.6" thickBot="1" x14ac:dyDescent="0.35">
      <c r="A69" s="1390"/>
      <c r="B69" s="1391"/>
      <c r="C69" s="1391"/>
      <c r="D69" s="1391"/>
      <c r="E69" s="1391"/>
      <c r="F69" s="1391"/>
      <c r="G69" s="1391"/>
      <c r="H69" s="1391"/>
      <c r="I69" s="1391"/>
      <c r="J69" s="1391"/>
      <c r="K69" s="1391"/>
      <c r="L69" s="1391"/>
      <c r="M69" s="1391"/>
      <c r="N69" s="1391"/>
      <c r="O69" s="1391"/>
      <c r="P69" s="1391"/>
      <c r="Q69" s="1391"/>
      <c r="R69" s="1392"/>
    </row>
    <row r="70" spans="1:18" ht="111.75" hidden="1" customHeight="1" x14ac:dyDescent="0.3">
      <c r="A70" s="1393" t="s">
        <v>2363</v>
      </c>
      <c r="B70" s="1393" t="s">
        <v>2370</v>
      </c>
      <c r="C70" s="940">
        <v>7</v>
      </c>
      <c r="D70" s="942" t="s">
        <v>2560</v>
      </c>
      <c r="E70" s="158" t="s">
        <v>2561</v>
      </c>
      <c r="F70" s="942" t="s">
        <v>2562</v>
      </c>
      <c r="G70" s="1363" t="s">
        <v>2563</v>
      </c>
      <c r="H70" s="940" t="s">
        <v>126</v>
      </c>
      <c r="I70" s="941" t="s">
        <v>2528</v>
      </c>
      <c r="J70" s="1416">
        <v>44440</v>
      </c>
      <c r="K70" s="1421">
        <v>44531</v>
      </c>
      <c r="L70" s="1423" t="s">
        <v>2529</v>
      </c>
      <c r="M70" s="925" t="s">
        <v>140</v>
      </c>
      <c r="N70" s="926" t="s">
        <v>2564</v>
      </c>
      <c r="O70" s="1113">
        <v>1</v>
      </c>
      <c r="P70" s="1364" t="s">
        <v>72</v>
      </c>
      <c r="Q70" s="942" t="s">
        <v>2565</v>
      </c>
      <c r="R70" s="1418" t="s">
        <v>10</v>
      </c>
    </row>
    <row r="71" spans="1:18" ht="227.25" hidden="1" customHeight="1" x14ac:dyDescent="0.3">
      <c r="A71" s="1415"/>
      <c r="B71" s="1415"/>
      <c r="C71" s="946"/>
      <c r="D71" s="947"/>
      <c r="E71" s="160" t="s">
        <v>2566</v>
      </c>
      <c r="F71" s="947"/>
      <c r="G71" s="1034"/>
      <c r="H71" s="946"/>
      <c r="I71" s="959"/>
      <c r="J71" s="1417"/>
      <c r="K71" s="1422"/>
      <c r="L71" s="1424"/>
      <c r="M71" s="941"/>
      <c r="N71" s="942"/>
      <c r="O71" s="1108"/>
      <c r="P71" s="1418"/>
      <c r="Q71" s="947"/>
      <c r="R71" s="1419"/>
    </row>
    <row r="72" spans="1:18" ht="15" x14ac:dyDescent="0.3">
      <c r="A72" s="1420"/>
      <c r="B72" s="1420"/>
      <c r="C72" s="1420"/>
      <c r="D72" s="1420"/>
      <c r="E72" s="1420"/>
      <c r="F72" s="1420"/>
      <c r="G72" s="1420"/>
      <c r="H72" s="1420"/>
      <c r="I72" s="1420"/>
      <c r="J72" s="1420"/>
      <c r="K72" s="1420"/>
      <c r="L72" s="1420"/>
      <c r="M72" s="1420"/>
      <c r="N72" s="1420"/>
      <c r="O72" s="1420"/>
      <c r="P72" s="1420"/>
      <c r="Q72" s="1420"/>
      <c r="R72" s="1420"/>
    </row>
    <row r="73" spans="1:18" ht="23.4" thickBot="1" x14ac:dyDescent="0.35">
      <c r="A73" s="1380" t="s">
        <v>2567</v>
      </c>
      <c r="B73" s="1381"/>
      <c r="C73" s="1381"/>
      <c r="D73" s="1381"/>
      <c r="E73" s="1381"/>
      <c r="F73" s="1381"/>
      <c r="G73" s="1381"/>
      <c r="H73" s="1381"/>
      <c r="I73" s="1381"/>
      <c r="J73" s="1381"/>
      <c r="K73" s="1381"/>
      <c r="L73" s="1381"/>
      <c r="M73" s="1381"/>
      <c r="N73" s="1381"/>
      <c r="O73" s="1381"/>
      <c r="P73" s="1381"/>
      <c r="Q73" s="1381"/>
      <c r="R73" s="1382"/>
    </row>
    <row r="74" spans="1:18" ht="15.6" x14ac:dyDescent="0.3">
      <c r="A74" s="1383" t="s">
        <v>83</v>
      </c>
      <c r="B74" s="1383" t="s">
        <v>84</v>
      </c>
      <c r="C74" s="1383" t="s">
        <v>85</v>
      </c>
      <c r="D74" s="1383" t="s">
        <v>86</v>
      </c>
      <c r="E74" s="1383" t="s">
        <v>87</v>
      </c>
      <c r="F74" s="1383" t="s">
        <v>88</v>
      </c>
      <c r="G74" s="1383" t="s">
        <v>89</v>
      </c>
      <c r="H74" s="1383" t="s">
        <v>90</v>
      </c>
      <c r="I74" s="1383" t="s">
        <v>91</v>
      </c>
      <c r="J74" s="1383" t="s">
        <v>92</v>
      </c>
      <c r="K74" s="1383" t="s">
        <v>93</v>
      </c>
      <c r="L74" s="1384" t="s">
        <v>94</v>
      </c>
      <c r="M74" s="1385"/>
      <c r="N74" s="1385"/>
      <c r="O74" s="1385"/>
      <c r="P74" s="1385"/>
      <c r="Q74" s="1385"/>
      <c r="R74" s="1386"/>
    </row>
    <row r="75" spans="1:18" ht="46.8" x14ac:dyDescent="0.3">
      <c r="A75" s="1345"/>
      <c r="B75" s="1345"/>
      <c r="C75" s="1345"/>
      <c r="D75" s="1345"/>
      <c r="E75" s="1345"/>
      <c r="F75" s="1345"/>
      <c r="G75" s="1345"/>
      <c r="H75" s="1345"/>
      <c r="I75" s="1345"/>
      <c r="J75" s="1345"/>
      <c r="K75" s="1345"/>
      <c r="L75" s="146" t="s">
        <v>2367</v>
      </c>
      <c r="M75" s="146" t="s">
        <v>96</v>
      </c>
      <c r="N75" s="146" t="s">
        <v>97</v>
      </c>
      <c r="O75" s="740" t="s">
        <v>137</v>
      </c>
      <c r="P75" s="146" t="s">
        <v>99</v>
      </c>
      <c r="Q75" s="146" t="s">
        <v>100</v>
      </c>
      <c r="R75" s="147" t="s">
        <v>101</v>
      </c>
    </row>
    <row r="76" spans="1:18" ht="43.2" x14ac:dyDescent="0.3">
      <c r="A76" s="1426" t="s">
        <v>2364</v>
      </c>
      <c r="B76" s="1426" t="s">
        <v>2370</v>
      </c>
      <c r="C76" s="1426">
        <v>1</v>
      </c>
      <c r="D76" s="967" t="s">
        <v>2568</v>
      </c>
      <c r="E76" s="782" t="s">
        <v>2569</v>
      </c>
      <c r="F76" s="782" t="s">
        <v>2570</v>
      </c>
      <c r="G76" s="783" t="s">
        <v>2571</v>
      </c>
      <c r="H76" s="783" t="s">
        <v>143</v>
      </c>
      <c r="I76" s="783" t="s">
        <v>2572</v>
      </c>
      <c r="J76" s="784">
        <v>45658</v>
      </c>
      <c r="K76" s="784">
        <v>46022</v>
      </c>
      <c r="L76" s="785"/>
      <c r="M76" s="785"/>
      <c r="N76" s="785"/>
      <c r="O76" s="786">
        <v>0</v>
      </c>
      <c r="P76" s="187" t="s">
        <v>71</v>
      </c>
      <c r="Q76" s="785"/>
      <c r="R76" s="1427" t="s">
        <v>11</v>
      </c>
    </row>
    <row r="77" spans="1:18" ht="28.8" x14ac:dyDescent="0.3">
      <c r="A77" s="1426"/>
      <c r="B77" s="1426"/>
      <c r="C77" s="1426"/>
      <c r="D77" s="967"/>
      <c r="E77" s="967" t="s">
        <v>2573</v>
      </c>
      <c r="F77" s="782" t="s">
        <v>2574</v>
      </c>
      <c r="G77" s="187" t="s">
        <v>2575</v>
      </c>
      <c r="H77" s="1426" t="s">
        <v>143</v>
      </c>
      <c r="I77" s="1426" t="s">
        <v>2576</v>
      </c>
      <c r="J77" s="1430">
        <v>45658</v>
      </c>
      <c r="K77" s="1430">
        <v>46022</v>
      </c>
      <c r="L77" s="785"/>
      <c r="M77" s="785"/>
      <c r="N77" s="785"/>
      <c r="O77" s="786">
        <v>0</v>
      </c>
      <c r="P77" s="187" t="s">
        <v>71</v>
      </c>
      <c r="Q77" s="785"/>
      <c r="R77" s="1429"/>
    </row>
    <row r="78" spans="1:18" ht="72.599999999999994" thickBot="1" x14ac:dyDescent="0.35">
      <c r="A78" s="1426"/>
      <c r="B78" s="1426"/>
      <c r="C78" s="1426"/>
      <c r="D78" s="967"/>
      <c r="E78" s="967"/>
      <c r="F78" s="787" t="s">
        <v>2577</v>
      </c>
      <c r="G78" s="783" t="s">
        <v>2578</v>
      </c>
      <c r="H78" s="1426"/>
      <c r="I78" s="1426"/>
      <c r="J78" s="1430"/>
      <c r="K78" s="1430"/>
      <c r="L78" s="785"/>
      <c r="M78" s="785"/>
      <c r="N78" s="785"/>
      <c r="O78" s="786">
        <v>0</v>
      </c>
      <c r="P78" s="187" t="s">
        <v>71</v>
      </c>
      <c r="Q78" s="785"/>
      <c r="R78" s="1428"/>
    </row>
    <row r="79" spans="1:18" ht="15" x14ac:dyDescent="0.3">
      <c r="A79" s="1425"/>
      <c r="B79" s="1396"/>
      <c r="C79" s="1396"/>
      <c r="D79" s="1396"/>
      <c r="E79" s="1396"/>
      <c r="F79" s="1396"/>
      <c r="G79" s="1396"/>
      <c r="H79" s="1396"/>
      <c r="I79" s="1396"/>
      <c r="J79" s="1396"/>
      <c r="K79" s="1396"/>
      <c r="L79" s="1396"/>
      <c r="M79" s="1396"/>
      <c r="N79" s="1396"/>
      <c r="O79" s="1396"/>
      <c r="P79" s="1396"/>
      <c r="Q79" s="1396"/>
      <c r="R79" s="1397"/>
    </row>
    <row r="80" spans="1:18" ht="28.8" x14ac:dyDescent="0.3">
      <c r="A80" s="1426" t="s">
        <v>2364</v>
      </c>
      <c r="B80" s="1426" t="s">
        <v>2370</v>
      </c>
      <c r="C80" s="1426">
        <v>2</v>
      </c>
      <c r="D80" s="967" t="s">
        <v>2579</v>
      </c>
      <c r="E80" s="967" t="s">
        <v>2580</v>
      </c>
      <c r="F80" s="188" t="s">
        <v>2581</v>
      </c>
      <c r="G80" s="189" t="s">
        <v>2582</v>
      </c>
      <c r="H80" s="189" t="s">
        <v>143</v>
      </c>
      <c r="I80" s="189" t="s">
        <v>2370</v>
      </c>
      <c r="J80" s="784">
        <v>45658</v>
      </c>
      <c r="K80" s="784">
        <v>46022</v>
      </c>
      <c r="L80" s="788"/>
      <c r="M80" s="788"/>
      <c r="N80" s="788"/>
      <c r="O80" s="786">
        <v>0</v>
      </c>
      <c r="P80" s="187" t="s">
        <v>71</v>
      </c>
      <c r="Q80" s="788"/>
      <c r="R80" s="1427" t="s">
        <v>11</v>
      </c>
    </row>
    <row r="81" spans="1:18" ht="43.8" thickBot="1" x14ac:dyDescent="0.35">
      <c r="A81" s="1426"/>
      <c r="B81" s="1426"/>
      <c r="C81" s="1426"/>
      <c r="D81" s="967"/>
      <c r="E81" s="967"/>
      <c r="F81" s="188" t="s">
        <v>2583</v>
      </c>
      <c r="G81" s="187" t="s">
        <v>2584</v>
      </c>
      <c r="H81" s="187" t="s">
        <v>144</v>
      </c>
      <c r="I81" s="187" t="s">
        <v>2370</v>
      </c>
      <c r="J81" s="784">
        <v>45658</v>
      </c>
      <c r="K81" s="784">
        <v>46022</v>
      </c>
      <c r="L81" s="788"/>
      <c r="M81" s="788"/>
      <c r="N81" s="788"/>
      <c r="O81" s="786">
        <v>0</v>
      </c>
      <c r="P81" s="187" t="s">
        <v>71</v>
      </c>
      <c r="Q81" s="788"/>
      <c r="R81" s="1428"/>
    </row>
    <row r="82" spans="1:18" ht="15" x14ac:dyDescent="0.3">
      <c r="A82" s="1425"/>
      <c r="B82" s="1396"/>
      <c r="C82" s="1396"/>
      <c r="D82" s="1396"/>
      <c r="E82" s="1396"/>
      <c r="F82" s="1396"/>
      <c r="G82" s="1396"/>
      <c r="H82" s="1396"/>
      <c r="I82" s="1396"/>
      <c r="J82" s="1396"/>
      <c r="K82" s="1396"/>
      <c r="L82" s="1396"/>
      <c r="M82" s="1396"/>
      <c r="N82" s="1396"/>
      <c r="O82" s="1396"/>
      <c r="P82" s="1396"/>
      <c r="Q82" s="1396"/>
      <c r="R82" s="1397"/>
    </row>
    <row r="83" spans="1:18" ht="57.6" x14ac:dyDescent="0.3">
      <c r="A83" s="1426" t="s">
        <v>2364</v>
      </c>
      <c r="B83" s="1426" t="s">
        <v>2370</v>
      </c>
      <c r="C83" s="1426">
        <v>3</v>
      </c>
      <c r="D83" s="967" t="s">
        <v>2585</v>
      </c>
      <c r="E83" s="189" t="s">
        <v>2586</v>
      </c>
      <c r="F83" s="188" t="s">
        <v>2587</v>
      </c>
      <c r="G83" s="187" t="s">
        <v>2588</v>
      </c>
      <c r="H83" s="189" t="s">
        <v>143</v>
      </c>
      <c r="I83" s="189" t="s">
        <v>2370</v>
      </c>
      <c r="J83" s="784">
        <v>45658</v>
      </c>
      <c r="K83" s="784">
        <v>46022</v>
      </c>
      <c r="L83" s="788"/>
      <c r="M83" s="788"/>
      <c r="N83" s="788"/>
      <c r="O83" s="786">
        <v>0</v>
      </c>
      <c r="P83" s="187" t="s">
        <v>71</v>
      </c>
      <c r="Q83" s="788"/>
      <c r="R83" s="1427" t="s">
        <v>11</v>
      </c>
    </row>
    <row r="84" spans="1:18" ht="43.2" x14ac:dyDescent="0.3">
      <c r="A84" s="1426"/>
      <c r="B84" s="1426"/>
      <c r="C84" s="1426"/>
      <c r="D84" s="967"/>
      <c r="E84" s="189" t="s">
        <v>2589</v>
      </c>
      <c r="F84" s="188" t="s">
        <v>2590</v>
      </c>
      <c r="G84" s="187" t="s">
        <v>2591</v>
      </c>
      <c r="H84" s="187" t="s">
        <v>144</v>
      </c>
      <c r="I84" s="189" t="s">
        <v>2370</v>
      </c>
      <c r="J84" s="784">
        <v>45658</v>
      </c>
      <c r="K84" s="784">
        <v>46022</v>
      </c>
      <c r="L84" s="788"/>
      <c r="M84" s="788"/>
      <c r="N84" s="788"/>
      <c r="O84" s="786">
        <v>0</v>
      </c>
      <c r="P84" s="187" t="s">
        <v>71</v>
      </c>
      <c r="Q84" s="788"/>
      <c r="R84" s="1429"/>
    </row>
    <row r="85" spans="1:18" ht="43.2" x14ac:dyDescent="0.3">
      <c r="A85" s="1426"/>
      <c r="B85" s="1426"/>
      <c r="C85" s="1426"/>
      <c r="D85" s="967"/>
      <c r="E85" s="189" t="s">
        <v>2589</v>
      </c>
      <c r="F85" s="188" t="s">
        <v>2592</v>
      </c>
      <c r="G85" s="189" t="s">
        <v>2593</v>
      </c>
      <c r="H85" s="189" t="s">
        <v>143</v>
      </c>
      <c r="I85" s="189" t="s">
        <v>2370</v>
      </c>
      <c r="J85" s="784">
        <v>45658</v>
      </c>
      <c r="K85" s="784">
        <v>46022</v>
      </c>
      <c r="L85" s="788"/>
      <c r="M85" s="788"/>
      <c r="N85" s="788"/>
      <c r="O85" s="786">
        <v>0</v>
      </c>
      <c r="P85" s="187" t="s">
        <v>71</v>
      </c>
      <c r="Q85" s="788"/>
      <c r="R85" s="1432"/>
    </row>
    <row r="93" spans="1:18" ht="15.6" x14ac:dyDescent="0.3">
      <c r="A93" s="1431" t="s">
        <v>127</v>
      </c>
      <c r="B93" s="1431"/>
      <c r="D93" s="1431" t="s">
        <v>2594</v>
      </c>
      <c r="E93" s="1431"/>
      <c r="F93" s="1431" t="s">
        <v>2595</v>
      </c>
      <c r="G93" s="1431"/>
    </row>
    <row r="94" spans="1:18" ht="15.6" x14ac:dyDescent="0.3">
      <c r="A94" s="187" t="s">
        <v>71</v>
      </c>
      <c r="B94" s="789">
        <f>+COUNTIF($P$9:$P$85,"ABIERTA")</f>
        <v>8</v>
      </c>
      <c r="D94" s="788" t="s">
        <v>71</v>
      </c>
      <c r="E94" s="138">
        <f>+COUNTIF($P$6:$P$47,"ABIERTA")</f>
        <v>0</v>
      </c>
      <c r="F94" s="788" t="s">
        <v>71</v>
      </c>
      <c r="G94" s="138">
        <f>+COUNTIF($P$51:$P$72,"ABIERTA")</f>
        <v>0</v>
      </c>
    </row>
    <row r="95" spans="1:18" ht="15.6" x14ac:dyDescent="0.3">
      <c r="A95" s="187" t="s">
        <v>72</v>
      </c>
      <c r="B95" s="789">
        <f>+COUNTIF(P9:P85,"CUMPLIDA - EFECTIVA")</f>
        <v>38</v>
      </c>
      <c r="D95" s="788" t="s">
        <v>72</v>
      </c>
      <c r="E95" s="138">
        <f>+COUNTIF($P$6:$P$47,"CUMPLIDA - EFECTIVA")</f>
        <v>30</v>
      </c>
      <c r="F95" s="788" t="s">
        <v>72</v>
      </c>
      <c r="G95" s="138">
        <f>+COUNTIF($P$51:$P$72,"CUMPLIDA - EFECTIVA")</f>
        <v>8</v>
      </c>
    </row>
    <row r="96" spans="1:18" ht="15.6" x14ac:dyDescent="0.3">
      <c r="A96" s="187" t="s">
        <v>128</v>
      </c>
      <c r="B96" s="789">
        <f>+COUNTIF($P$9:$P$85,"CUMPLIDA - PENDIENTE EFECTIVIDAD")</f>
        <v>0</v>
      </c>
      <c r="D96" s="788" t="s">
        <v>128</v>
      </c>
      <c r="E96" s="138">
        <f>+COUNTIF($P$6:$P$47,"CUMPLIDA - PENDIENTE EFECTIVIDAD")</f>
        <v>0</v>
      </c>
      <c r="F96" s="788" t="s">
        <v>128</v>
      </c>
      <c r="G96" s="138">
        <f>+COUNTIF($P$51:$P$72,"CUMPLIDA - PENDIENTE EFECTIVIDAD")</f>
        <v>0</v>
      </c>
    </row>
    <row r="97" spans="1:7" ht="15.6" x14ac:dyDescent="0.3">
      <c r="A97" s="187" t="s">
        <v>129</v>
      </c>
      <c r="B97" s="789">
        <f>+COUNTIF($P$9:$P$85,"CUMPLIDA - INEFECTIVA")</f>
        <v>0</v>
      </c>
      <c r="D97" s="788" t="s">
        <v>129</v>
      </c>
      <c r="E97" s="138">
        <f>+COUNTIF($P$6:$P$47,"CUMPLIDA - INEFECTIVA")</f>
        <v>0</v>
      </c>
      <c r="F97" s="788" t="s">
        <v>129</v>
      </c>
      <c r="G97" s="138">
        <f>+COUNTIF($P$51:$P$72,"CUMPLIDA - INEFECTIVA")</f>
        <v>0</v>
      </c>
    </row>
    <row r="98" spans="1:7" ht="15.6" x14ac:dyDescent="0.3">
      <c r="A98" s="187" t="s">
        <v>73</v>
      </c>
      <c r="B98" s="789">
        <f>+COUNTIF($P$9:$P$85,"INCUMPLIDA - VENCIDA")</f>
        <v>1</v>
      </c>
      <c r="D98" s="788" t="s">
        <v>73</v>
      </c>
      <c r="E98" s="138">
        <f>+COUNTIF($P$6:$P$47,"INCUMPLIDA - VENCIDA")</f>
        <v>0</v>
      </c>
      <c r="F98" s="788" t="s">
        <v>73</v>
      </c>
      <c r="G98" s="138">
        <f>+COUNTIF($P$51:$P$72,"INCUMPLIDA - VENCIDA")</f>
        <v>1</v>
      </c>
    </row>
    <row r="99" spans="1:7" ht="15.6" x14ac:dyDescent="0.3">
      <c r="A99" s="187" t="s">
        <v>78</v>
      </c>
      <c r="B99" s="789">
        <f>+COUNTIF($P$9:$P$85,"INCALIFICABLE")</f>
        <v>0</v>
      </c>
      <c r="D99" s="788" t="s">
        <v>78</v>
      </c>
      <c r="E99" s="138">
        <f>+COUNTIF($P$6:$P$47,"INCALIFICABLE")</f>
        <v>0</v>
      </c>
      <c r="F99" s="788" t="s">
        <v>78</v>
      </c>
      <c r="G99" s="138">
        <f>+COUNTIF($P$51:$P$72,"INCALIFICABLE")</f>
        <v>0</v>
      </c>
    </row>
    <row r="100" spans="1:7" x14ac:dyDescent="0.3">
      <c r="A100" s="191" t="s">
        <v>130</v>
      </c>
      <c r="B100" s="192">
        <f>+SUM(B94:B99)</f>
        <v>47</v>
      </c>
      <c r="D100" s="790" t="s">
        <v>130</v>
      </c>
      <c r="E100" s="791">
        <f>SUM(E94:E99)</f>
        <v>30</v>
      </c>
      <c r="F100" s="790" t="s">
        <v>130</v>
      </c>
      <c r="G100" s="791">
        <f>SUM(G94:G99)</f>
        <v>9</v>
      </c>
    </row>
    <row r="101" spans="1:7" ht="15.6" x14ac:dyDescent="0.3">
      <c r="D101" s="193"/>
      <c r="E101" s="193"/>
      <c r="F101" s="193"/>
      <c r="G101" s="105"/>
    </row>
    <row r="102" spans="1:7" ht="15.6" x14ac:dyDescent="0.3">
      <c r="A102" s="1431" t="s">
        <v>131</v>
      </c>
      <c r="B102" s="1431"/>
      <c r="D102" s="1431" t="s">
        <v>132</v>
      </c>
      <c r="E102" s="1431"/>
      <c r="F102" s="1431" t="s">
        <v>132</v>
      </c>
      <c r="G102" s="1431"/>
    </row>
    <row r="103" spans="1:7" ht="15.6" x14ac:dyDescent="0.3">
      <c r="A103" s="194" t="s">
        <v>145</v>
      </c>
      <c r="B103" s="194">
        <f>+COUNTIF($R$9:$R$85,"ABIERTO")</f>
        <v>4</v>
      </c>
      <c r="D103" s="141" t="s">
        <v>11</v>
      </c>
      <c r="E103" s="138">
        <f>+COUNTIF($R$6:$R$47,"ABIERTO")</f>
        <v>0</v>
      </c>
      <c r="F103" s="141" t="s">
        <v>11</v>
      </c>
      <c r="G103" s="138">
        <f>+COUNTIF($R$51:$R$72,"ABIERTO")</f>
        <v>1</v>
      </c>
    </row>
    <row r="104" spans="1:7" ht="15.6" x14ac:dyDescent="0.3">
      <c r="A104" s="194" t="s">
        <v>146</v>
      </c>
      <c r="B104" s="194">
        <f>+COUNTIF($R$9:$R$85,"CERRADO")</f>
        <v>13</v>
      </c>
      <c r="D104" s="141" t="s">
        <v>10</v>
      </c>
      <c r="E104" s="138">
        <f>+COUNTIF($R$6:$R47,"CERRADO")</f>
        <v>7</v>
      </c>
      <c r="F104" s="141" t="s">
        <v>10</v>
      </c>
      <c r="G104" s="138">
        <f>+COUNTIF($R$51:$R72,"CERRADO")</f>
        <v>6</v>
      </c>
    </row>
    <row r="105" spans="1:7" x14ac:dyDescent="0.3">
      <c r="A105" s="192" t="s">
        <v>130</v>
      </c>
      <c r="B105" s="192">
        <f>B103+B104</f>
        <v>17</v>
      </c>
      <c r="D105" s="790" t="s">
        <v>130</v>
      </c>
      <c r="E105" s="791">
        <f>SUM(E103:E104)</f>
        <v>7</v>
      </c>
      <c r="F105" s="790" t="s">
        <v>130</v>
      </c>
      <c r="G105" s="791">
        <f>SUM(G103:G104)</f>
        <v>7</v>
      </c>
    </row>
    <row r="108" spans="1:7" ht="15.6" x14ac:dyDescent="0.3">
      <c r="D108" s="1431" t="s">
        <v>2596</v>
      </c>
      <c r="E108" s="1431"/>
    </row>
    <row r="109" spans="1:7" ht="15.6" x14ac:dyDescent="0.3">
      <c r="D109" s="788" t="s">
        <v>71</v>
      </c>
      <c r="E109" s="138">
        <f>+COUNTIF($P$76:$P$85,"ABIERTA")</f>
        <v>8</v>
      </c>
    </row>
    <row r="110" spans="1:7" ht="15.6" x14ac:dyDescent="0.3">
      <c r="D110" s="788" t="s">
        <v>72</v>
      </c>
      <c r="E110" s="138">
        <f>+COUNTIF($P$76:$P$85,"CUMPLIDA - EFECTIVA")</f>
        <v>0</v>
      </c>
    </row>
    <row r="111" spans="1:7" ht="15.6" x14ac:dyDescent="0.3">
      <c r="D111" s="788" t="s">
        <v>128</v>
      </c>
      <c r="E111" s="138">
        <f>+COUNTIF($P$76:$P$85,"CUMPLIDA - PENDIENTE EFECTIVIDAD")</f>
        <v>0</v>
      </c>
    </row>
    <row r="112" spans="1:7" ht="15.6" x14ac:dyDescent="0.3">
      <c r="D112" s="788" t="s">
        <v>129</v>
      </c>
      <c r="E112" s="138">
        <f>+COUNTIF($P$76:$P$85,"CUMPLIDA - INEFECTIVA")</f>
        <v>0</v>
      </c>
    </row>
    <row r="113" spans="4:5" ht="15.6" x14ac:dyDescent="0.3">
      <c r="D113" s="788" t="s">
        <v>73</v>
      </c>
      <c r="E113" s="138">
        <f>+COUNTIF($P$76:$P$85,"INCUMPLIDA - VENCIDA")</f>
        <v>0</v>
      </c>
    </row>
    <row r="114" spans="4:5" ht="15.6" x14ac:dyDescent="0.3">
      <c r="D114" s="788" t="s">
        <v>78</v>
      </c>
      <c r="E114" s="138">
        <f>+COUNTIF($P$76:$P$85,"INCALIFICABLE")</f>
        <v>0</v>
      </c>
    </row>
    <row r="115" spans="4:5" x14ac:dyDescent="0.3">
      <c r="D115" s="790" t="s">
        <v>130</v>
      </c>
      <c r="E115" s="791">
        <f>SUM(E109:E114)</f>
        <v>8</v>
      </c>
    </row>
    <row r="116" spans="4:5" ht="15.6" x14ac:dyDescent="0.3">
      <c r="D116" s="193"/>
      <c r="E116" s="105"/>
    </row>
    <row r="117" spans="4:5" ht="15.6" x14ac:dyDescent="0.3">
      <c r="D117" s="1431" t="s">
        <v>132</v>
      </c>
      <c r="E117" s="1431"/>
    </row>
    <row r="118" spans="4:5" ht="15.6" x14ac:dyDescent="0.3">
      <c r="D118" s="141" t="s">
        <v>11</v>
      </c>
      <c r="E118" s="138">
        <f>+COUNTIF($R$76:$R$85,"ABIERTO")</f>
        <v>3</v>
      </c>
    </row>
    <row r="119" spans="4:5" ht="15.6" x14ac:dyDescent="0.3">
      <c r="D119" s="141" t="s">
        <v>10</v>
      </c>
      <c r="E119" s="138">
        <f>+COUNTIF($R$76:$R85,"CERRADO")</f>
        <v>0</v>
      </c>
    </row>
    <row r="120" spans="4:5" x14ac:dyDescent="0.3">
      <c r="D120" s="790" t="s">
        <v>130</v>
      </c>
      <c r="E120" s="791">
        <f>SUM(E118:E119)</f>
        <v>3</v>
      </c>
    </row>
  </sheetData>
  <mergeCells count="211">
    <mergeCell ref="D108:E108"/>
    <mergeCell ref="D117:E117"/>
    <mergeCell ref="A93:B93"/>
    <mergeCell ref="D93:E93"/>
    <mergeCell ref="F93:G93"/>
    <mergeCell ref="A102:B102"/>
    <mergeCell ref="D102:E102"/>
    <mergeCell ref="F102:G102"/>
    <mergeCell ref="A82:R82"/>
    <mergeCell ref="A83:A85"/>
    <mergeCell ref="B83:B85"/>
    <mergeCell ref="C83:C85"/>
    <mergeCell ref="D83:D85"/>
    <mergeCell ref="R83:R85"/>
    <mergeCell ref="A79:R79"/>
    <mergeCell ref="A80:A81"/>
    <mergeCell ref="B80:B81"/>
    <mergeCell ref="C80:C81"/>
    <mergeCell ref="D80:D81"/>
    <mergeCell ref="E80:E81"/>
    <mergeCell ref="R80:R81"/>
    <mergeCell ref="A76:A78"/>
    <mergeCell ref="B76:B78"/>
    <mergeCell ref="C76:C78"/>
    <mergeCell ref="D76:D78"/>
    <mergeCell ref="R76:R78"/>
    <mergeCell ref="E77:E78"/>
    <mergeCell ref="H77:H78"/>
    <mergeCell ref="I77:I78"/>
    <mergeCell ref="J77:J78"/>
    <mergeCell ref="K77:K78"/>
    <mergeCell ref="G74:G75"/>
    <mergeCell ref="H74:H75"/>
    <mergeCell ref="I74:I75"/>
    <mergeCell ref="J74:J75"/>
    <mergeCell ref="K74:K75"/>
    <mergeCell ref="L74:R74"/>
    <mergeCell ref="Q70:Q71"/>
    <mergeCell ref="R70:R71"/>
    <mergeCell ref="A72:R72"/>
    <mergeCell ref="A73:R73"/>
    <mergeCell ref="A74:A75"/>
    <mergeCell ref="B74:B75"/>
    <mergeCell ref="C74:C75"/>
    <mergeCell ref="D74:D75"/>
    <mergeCell ref="E74:E75"/>
    <mergeCell ref="F74:F75"/>
    <mergeCell ref="K70:K71"/>
    <mergeCell ref="L70:L71"/>
    <mergeCell ref="M70:M71"/>
    <mergeCell ref="N70:N71"/>
    <mergeCell ref="O70:O71"/>
    <mergeCell ref="P70:P71"/>
    <mergeCell ref="A70:A71"/>
    <mergeCell ref="B70:B71"/>
    <mergeCell ref="C70:C71"/>
    <mergeCell ref="D70:D71"/>
    <mergeCell ref="F70:F71"/>
    <mergeCell ref="G70:G71"/>
    <mergeCell ref="H70:H71"/>
    <mergeCell ref="I70:I71"/>
    <mergeCell ref="J70:J71"/>
    <mergeCell ref="A65:R65"/>
    <mergeCell ref="A67:R67"/>
    <mergeCell ref="I61:I64"/>
    <mergeCell ref="J61:J64"/>
    <mergeCell ref="K61:K64"/>
    <mergeCell ref="L61:L64"/>
    <mergeCell ref="M61:M64"/>
    <mergeCell ref="N61:N64"/>
    <mergeCell ref="A69:R69"/>
    <mergeCell ref="K51:K53"/>
    <mergeCell ref="L51:L53"/>
    <mergeCell ref="A58:R58"/>
    <mergeCell ref="A60:R60"/>
    <mergeCell ref="A61:A64"/>
    <mergeCell ref="B61:B64"/>
    <mergeCell ref="C61:C64"/>
    <mergeCell ref="D61:D64"/>
    <mergeCell ref="E61:E64"/>
    <mergeCell ref="F61:F64"/>
    <mergeCell ref="G61:G64"/>
    <mergeCell ref="H61:H64"/>
    <mergeCell ref="O61:O64"/>
    <mergeCell ref="P61:P64"/>
    <mergeCell ref="Q61:Q64"/>
    <mergeCell ref="R61:R64"/>
    <mergeCell ref="A51:A54"/>
    <mergeCell ref="B51:B54"/>
    <mergeCell ref="C51:C54"/>
    <mergeCell ref="D51:D54"/>
    <mergeCell ref="E51:E54"/>
    <mergeCell ref="F51:F53"/>
    <mergeCell ref="A55:R55"/>
    <mergeCell ref="A56:A57"/>
    <mergeCell ref="B56:B57"/>
    <mergeCell ref="C56:C57"/>
    <mergeCell ref="D56:D57"/>
    <mergeCell ref="E56:E57"/>
    <mergeCell ref="Q56:Q57"/>
    <mergeCell ref="R56:R57"/>
    <mergeCell ref="M51:M53"/>
    <mergeCell ref="N51:N53"/>
    <mergeCell ref="O51:O53"/>
    <mergeCell ref="P51:P53"/>
    <mergeCell ref="Q51:Q54"/>
    <mergeCell ref="R51:R54"/>
    <mergeCell ref="G51:G53"/>
    <mergeCell ref="H51:H53"/>
    <mergeCell ref="I51:I53"/>
    <mergeCell ref="J51:J53"/>
    <mergeCell ref="A47:R47"/>
    <mergeCell ref="A48:R48"/>
    <mergeCell ref="A49:A50"/>
    <mergeCell ref="B49:B50"/>
    <mergeCell ref="C49:C50"/>
    <mergeCell ref="D49:D50"/>
    <mergeCell ref="E49:E50"/>
    <mergeCell ref="F49:F50"/>
    <mergeCell ref="G49:G50"/>
    <mergeCell ref="H49:H50"/>
    <mergeCell ref="I49:I50"/>
    <mergeCell ref="J49:J50"/>
    <mergeCell ref="K49:K50"/>
    <mergeCell ref="L49:R49"/>
    <mergeCell ref="A43:R43"/>
    <mergeCell ref="A44:A46"/>
    <mergeCell ref="B44:B46"/>
    <mergeCell ref="C44:C46"/>
    <mergeCell ref="D44:D46"/>
    <mergeCell ref="E44:E46"/>
    <mergeCell ref="R44:R46"/>
    <mergeCell ref="A40:R40"/>
    <mergeCell ref="A41:A42"/>
    <mergeCell ref="B41:B42"/>
    <mergeCell ref="C41:C42"/>
    <mergeCell ref="D41:D42"/>
    <mergeCell ref="E41:E42"/>
    <mergeCell ref="R41:R42"/>
    <mergeCell ref="A37:R37"/>
    <mergeCell ref="A38:A39"/>
    <mergeCell ref="B38:B39"/>
    <mergeCell ref="C38:C39"/>
    <mergeCell ref="D38:D39"/>
    <mergeCell ref="E38:E39"/>
    <mergeCell ref="R38:R39"/>
    <mergeCell ref="A26:R26"/>
    <mergeCell ref="A27:A36"/>
    <mergeCell ref="B27:B36"/>
    <mergeCell ref="C27:C36"/>
    <mergeCell ref="D27:D36"/>
    <mergeCell ref="E27:E29"/>
    <mergeCell ref="R27:R36"/>
    <mergeCell ref="E32:E33"/>
    <mergeCell ref="A19:R19"/>
    <mergeCell ref="A20:A25"/>
    <mergeCell ref="B20:B25"/>
    <mergeCell ref="C20:C25"/>
    <mergeCell ref="D20:D25"/>
    <mergeCell ref="Q20:Q25"/>
    <mergeCell ref="R20:R25"/>
    <mergeCell ref="E21:E22"/>
    <mergeCell ref="E24:E25"/>
    <mergeCell ref="A13:R13"/>
    <mergeCell ref="A14:A18"/>
    <mergeCell ref="B14:B18"/>
    <mergeCell ref="C14:C18"/>
    <mergeCell ref="D14:D18"/>
    <mergeCell ref="E14:E17"/>
    <mergeCell ref="R14:R18"/>
    <mergeCell ref="J9:J11"/>
    <mergeCell ref="K9:K11"/>
    <mergeCell ref="L9:L11"/>
    <mergeCell ref="M9:M11"/>
    <mergeCell ref="N9:N11"/>
    <mergeCell ref="O9:O11"/>
    <mergeCell ref="A8:R8"/>
    <mergeCell ref="A9:A12"/>
    <mergeCell ref="B9:B12"/>
    <mergeCell ref="C9:C12"/>
    <mergeCell ref="D9:D12"/>
    <mergeCell ref="E9:E12"/>
    <mergeCell ref="F9:F11"/>
    <mergeCell ref="G9:G11"/>
    <mergeCell ref="H9:H11"/>
    <mergeCell ref="I9:I11"/>
    <mergeCell ref="P9:P11"/>
    <mergeCell ref="Q9:Q12"/>
    <mergeCell ref="R9:R12"/>
    <mergeCell ref="G6:G7"/>
    <mergeCell ref="H6:H7"/>
    <mergeCell ref="I6:I7"/>
    <mergeCell ref="J6:J7"/>
    <mergeCell ref="K6:K7"/>
    <mergeCell ref="L6:R6"/>
    <mergeCell ref="A6:A7"/>
    <mergeCell ref="B6:B7"/>
    <mergeCell ref="C6:C7"/>
    <mergeCell ref="D6:D7"/>
    <mergeCell ref="E6:E7"/>
    <mergeCell ref="F6:F7"/>
    <mergeCell ref="A1:H3"/>
    <mergeCell ref="A4:D4"/>
    <mergeCell ref="E4:O4"/>
    <mergeCell ref="P4:R4"/>
    <mergeCell ref="A5:B5"/>
    <mergeCell ref="C5:D5"/>
    <mergeCell ref="E5:H5"/>
    <mergeCell ref="I5:N5"/>
    <mergeCell ref="O5:P5"/>
    <mergeCell ref="Q5:R5"/>
  </mergeCells>
  <conditionalFormatting sqref="P66">
    <cfRule type="containsText" dxfId="103" priority="1" operator="containsText" text="INCUMPLIDA - VENCIDA">
      <formula>NOT(ISERROR(SEARCH("INCUMPLIDA - VENCIDA",P66)))</formula>
    </cfRule>
  </conditionalFormatting>
  <dataValidations count="4">
    <dataValidation type="list" allowBlank="1" showInputMessage="1" showErrorMessage="1" sqref="R86:R1048576 R1:R75" xr:uid="{00000000-0002-0000-0C00-000000000000}">
      <formula1>$D$103:$D$104</formula1>
    </dataValidation>
    <dataValidation type="list" allowBlank="1" showInputMessage="1" showErrorMessage="1" sqref="P86:P1048576 P1:P75" xr:uid="{00000000-0002-0000-0C00-000001000000}">
      <formula1>$A$94:$A$99</formula1>
    </dataValidation>
    <dataValidation type="list" allowBlank="1" showInputMessage="1" showErrorMessage="1" sqref="H21:H25 H27:H33 H35:H36" xr:uid="{00000000-0002-0000-0C00-000002000000}">
      <formula1>$O$1:$O$3</formula1>
    </dataValidation>
    <dataValidation type="list" allowBlank="1" showInputMessage="1" showErrorMessage="1" sqref="H14:H18 H38:H39 H44:H46 H41:H42 H20 H34 H9 H12 H51 H54 P76:P85 R76 R82:R83 R79:R80" xr:uid="{00000000-0002-0000-0C00-000003000000}">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 operator="containsText" id="{FF97878A-E5E1-4AA7-AB69-B897C6AC3608}">
            <xm:f>NOT(ISERROR(SEARCH($D$104,R1)))</xm:f>
            <xm:f>$D$104</xm:f>
            <x14:dxf>
              <fill>
                <patternFill>
                  <bgColor theme="9" tint="0.39994506668294322"/>
                </patternFill>
              </fill>
            </x14:dxf>
          </x14:cfRule>
          <x14:cfRule type="containsText" priority="3" operator="containsText" id="{E76A97AF-5550-4FF1-A6B6-2002F1C6C27B}">
            <xm:f>NOT(ISERROR(SEARCH($D$103,R1)))</xm:f>
            <xm:f>$D$103</xm:f>
            <x14:dxf>
              <fill>
                <patternFill>
                  <bgColor theme="0"/>
                </patternFill>
              </fill>
            </x14:dxf>
          </x14:cfRule>
          <xm:sqref>R1:R75</xm:sqref>
        </x14:conditionalFormatting>
        <x14:conditionalFormatting xmlns:xm="http://schemas.microsoft.com/office/excel/2006/main">
          <x14:cfRule type="containsText" priority="6" operator="containsText" id="{28909B8A-D3BD-4D5D-A8B2-B685775F08E0}">
            <xm:f>NOT(ISERROR(SEARCH(#REF!,R76)))</xm:f>
            <xm:f>#REF!</xm:f>
            <x14:dxf>
              <fill>
                <patternFill>
                  <bgColor theme="9" tint="0.39994506668294322"/>
                </patternFill>
              </fill>
            </x14:dxf>
          </x14:cfRule>
          <x14:cfRule type="containsText" priority="7" operator="containsText" id="{4B368067-9911-46AD-AF67-4E3CD9C3F452}">
            <xm:f>NOT(ISERROR(SEARCH(#REF!,R76)))</xm:f>
            <xm:f>#REF!</xm:f>
            <x14:dxf>
              <fill>
                <patternFill>
                  <bgColor theme="0"/>
                </patternFill>
              </fill>
            </x14:dxf>
          </x14:cfRule>
          <xm:sqref>R76 R79:R80 R82:R83</xm:sqref>
        </x14:conditionalFormatting>
        <x14:conditionalFormatting xmlns:xm="http://schemas.microsoft.com/office/excel/2006/main">
          <x14:cfRule type="containsText" priority="4" operator="containsText" id="{441DF3DE-BDF0-41E4-8C78-6E3417FE7BE7}">
            <xm:f>NOT(ISERROR(SEARCH($D$104,R86)))</xm:f>
            <xm:f>$D$104</xm:f>
            <x14:dxf>
              <fill>
                <patternFill>
                  <bgColor theme="9" tint="0.39994506668294322"/>
                </patternFill>
              </fill>
            </x14:dxf>
          </x14:cfRule>
          <x14:cfRule type="containsText" priority="5" operator="containsText" id="{DF19A446-E643-4A49-A978-E5969A27CCD6}">
            <xm:f>NOT(ISERROR(SEARCH($D$103,R86)))</xm:f>
            <xm:f>$D$103</xm:f>
            <x14:dxf>
              <fill>
                <patternFill>
                  <bgColor theme="0"/>
                </patternFill>
              </fill>
            </x14:dxf>
          </x14:cfRule>
          <xm:sqref>R86:R1048576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T56"/>
  <sheetViews>
    <sheetView topLeftCell="C27" zoomScale="70" zoomScaleNormal="70" workbookViewId="0">
      <selection activeCell="E139" sqref="E139"/>
    </sheetView>
  </sheetViews>
  <sheetFormatPr baseColWidth="10" defaultColWidth="11.44140625" defaultRowHeight="59.25" customHeight="1" x14ac:dyDescent="0.3"/>
  <cols>
    <col min="1" max="1" width="37.6640625" style="120" customWidth="1"/>
    <col min="2" max="2" width="20.44140625" style="119" bestFit="1" customWidth="1"/>
    <col min="3" max="3" width="16.109375" style="119" bestFit="1" customWidth="1"/>
    <col min="4" max="4" width="42.109375" style="119" customWidth="1"/>
    <col min="5" max="5" width="37.6640625" style="119" customWidth="1"/>
    <col min="6" max="6" width="53.33203125" style="119" customWidth="1"/>
    <col min="7" max="7" width="31.109375" style="119" bestFit="1" customWidth="1"/>
    <col min="8" max="8" width="16.33203125" style="119" bestFit="1" customWidth="1"/>
    <col min="9" max="9" width="26.88671875" style="119" bestFit="1" customWidth="1"/>
    <col min="10" max="10" width="22.6640625" style="119" bestFit="1" customWidth="1"/>
    <col min="11" max="11" width="26.33203125" style="119" bestFit="1" customWidth="1"/>
    <col min="12" max="12" width="18.6640625" style="119" bestFit="1" customWidth="1"/>
    <col min="13" max="13" width="34.88671875" style="119" bestFit="1" customWidth="1"/>
    <col min="14" max="14" width="243.44140625" style="119" customWidth="1"/>
    <col min="15" max="15" width="41.33203125" style="120" bestFit="1" customWidth="1"/>
    <col min="16" max="16" width="54.33203125" style="145" customWidth="1"/>
    <col min="17" max="17" width="165.44140625" style="119" customWidth="1"/>
    <col min="18" max="18" width="41.44140625" style="145" bestFit="1" customWidth="1"/>
    <col min="19" max="19" width="78" style="119" bestFit="1" customWidth="1"/>
    <col min="20" max="16384" width="11.44140625" style="119"/>
  </cols>
  <sheetData>
    <row r="1" spans="1:20" ht="57" customHeight="1" x14ac:dyDescent="0.3">
      <c r="A1" s="903"/>
      <c r="B1" s="903"/>
      <c r="C1" s="903"/>
      <c r="D1" s="903"/>
      <c r="E1" s="904" t="s">
        <v>79</v>
      </c>
      <c r="F1" s="905"/>
      <c r="G1" s="905"/>
      <c r="H1" s="905"/>
      <c r="I1" s="905"/>
      <c r="J1" s="905"/>
      <c r="K1" s="905"/>
      <c r="L1" s="905"/>
      <c r="M1" s="905"/>
      <c r="N1" s="905"/>
      <c r="O1" s="906"/>
      <c r="P1" s="907"/>
      <c r="Q1" s="908"/>
      <c r="R1" s="909"/>
    </row>
    <row r="2" spans="1:20" ht="27.75" customHeight="1" x14ac:dyDescent="0.3">
      <c r="A2" s="910" t="s">
        <v>120</v>
      </c>
      <c r="B2" s="911"/>
      <c r="C2" s="912" t="s">
        <v>121</v>
      </c>
      <c r="D2" s="913"/>
      <c r="E2" s="910" t="s">
        <v>122</v>
      </c>
      <c r="F2" s="914"/>
      <c r="G2" s="914"/>
      <c r="H2" s="914"/>
      <c r="I2" s="911"/>
      <c r="J2" s="915">
        <v>6</v>
      </c>
      <c r="K2" s="915"/>
      <c r="L2" s="915"/>
      <c r="M2" s="915"/>
      <c r="N2" s="910" t="s">
        <v>123</v>
      </c>
      <c r="O2" s="911"/>
      <c r="P2" s="916" t="s">
        <v>124</v>
      </c>
      <c r="Q2" s="917"/>
      <c r="R2" s="918"/>
    </row>
    <row r="3" spans="1:20" s="122" customFormat="1" ht="59.25" customHeight="1" x14ac:dyDescent="0.3">
      <c r="A3" s="919" t="s">
        <v>83</v>
      </c>
      <c r="B3" s="919" t="s">
        <v>84</v>
      </c>
      <c r="C3" s="919" t="s">
        <v>85</v>
      </c>
      <c r="D3" s="919" t="s">
        <v>86</v>
      </c>
      <c r="E3" s="919" t="s">
        <v>87</v>
      </c>
      <c r="F3" s="919" t="s">
        <v>88</v>
      </c>
      <c r="G3" s="919" t="s">
        <v>89</v>
      </c>
      <c r="H3" s="919" t="s">
        <v>90</v>
      </c>
      <c r="I3" s="919" t="s">
        <v>91</v>
      </c>
      <c r="J3" s="919" t="s">
        <v>92</v>
      </c>
      <c r="K3" s="919" t="s">
        <v>93</v>
      </c>
      <c r="L3" s="920" t="s">
        <v>94</v>
      </c>
      <c r="M3" s="920"/>
      <c r="N3" s="920"/>
      <c r="O3" s="920"/>
      <c r="P3" s="920"/>
      <c r="Q3" s="920"/>
      <c r="R3" s="920"/>
      <c r="T3" s="119"/>
    </row>
    <row r="4" spans="1:20" s="122" customFormat="1" ht="93.9" customHeight="1" thickBot="1" x14ac:dyDescent="0.35">
      <c r="A4" s="1092"/>
      <c r="B4" s="1092"/>
      <c r="C4" s="1092"/>
      <c r="D4" s="1092"/>
      <c r="E4" s="1092"/>
      <c r="F4" s="1092"/>
      <c r="G4" s="1092"/>
      <c r="H4" s="1092"/>
      <c r="I4" s="1092"/>
      <c r="J4" s="1092"/>
      <c r="K4" s="1092"/>
      <c r="L4" s="285" t="s">
        <v>95</v>
      </c>
      <c r="M4" s="285" t="s">
        <v>96</v>
      </c>
      <c r="N4" s="285" t="s">
        <v>97</v>
      </c>
      <c r="O4" s="285" t="s">
        <v>98</v>
      </c>
      <c r="P4" s="285" t="s">
        <v>99</v>
      </c>
      <c r="Q4" s="285" t="s">
        <v>100</v>
      </c>
      <c r="R4" s="286" t="s">
        <v>101</v>
      </c>
    </row>
    <row r="5" spans="1:20" ht="38.25" customHeight="1" thickBot="1" x14ac:dyDescent="0.35">
      <c r="A5" s="1433" t="s">
        <v>683</v>
      </c>
      <c r="B5" s="1434"/>
      <c r="C5" s="1434"/>
      <c r="D5" s="1434"/>
      <c r="E5" s="1434"/>
      <c r="F5" s="1434"/>
      <c r="G5" s="1434"/>
      <c r="H5" s="1434"/>
      <c r="I5" s="1434"/>
      <c r="J5" s="1434"/>
      <c r="K5" s="1434"/>
      <c r="L5" s="1434"/>
      <c r="M5" s="1434"/>
      <c r="N5" s="1434"/>
      <c r="O5" s="1434"/>
      <c r="P5" s="1434"/>
      <c r="Q5" s="1434"/>
      <c r="R5" s="1435"/>
    </row>
    <row r="6" spans="1:20" s="145" customFormat="1" ht="345.75" customHeight="1" thickBot="1" x14ac:dyDescent="0.35">
      <c r="A6" s="150" t="s">
        <v>63</v>
      </c>
      <c r="B6" s="150" t="s">
        <v>684</v>
      </c>
      <c r="C6" s="150">
        <v>1</v>
      </c>
      <c r="D6" s="166" t="s">
        <v>685</v>
      </c>
      <c r="E6" s="166" t="s">
        <v>686</v>
      </c>
      <c r="F6" s="166" t="s">
        <v>687</v>
      </c>
      <c r="G6" s="94" t="s">
        <v>688</v>
      </c>
      <c r="H6" s="183" t="s">
        <v>143</v>
      </c>
      <c r="I6" s="183" t="s">
        <v>689</v>
      </c>
      <c r="J6" s="167">
        <v>44835</v>
      </c>
      <c r="K6" s="167">
        <v>44926</v>
      </c>
      <c r="L6" s="287">
        <v>45065</v>
      </c>
      <c r="M6" s="150" t="s">
        <v>140</v>
      </c>
      <c r="N6" s="166" t="s">
        <v>690</v>
      </c>
      <c r="O6" s="288">
        <v>1</v>
      </c>
      <c r="P6" s="289" t="s">
        <v>72</v>
      </c>
      <c r="Q6" s="94" t="s">
        <v>691</v>
      </c>
      <c r="R6" s="173" t="s">
        <v>10</v>
      </c>
    </row>
    <row r="7" spans="1:20" s="145" customFormat="1" ht="16.2" thickBot="1" x14ac:dyDescent="0.35">
      <c r="A7" s="921"/>
      <c r="B7" s="922"/>
      <c r="C7" s="922"/>
      <c r="D7" s="922"/>
      <c r="E7" s="922"/>
      <c r="F7" s="922"/>
      <c r="G7" s="922"/>
      <c r="H7" s="922"/>
      <c r="I7" s="922"/>
      <c r="J7" s="922"/>
      <c r="K7" s="922"/>
      <c r="L7" s="922"/>
      <c r="M7" s="922"/>
      <c r="N7" s="922"/>
      <c r="O7" s="922"/>
      <c r="P7" s="922"/>
      <c r="Q7" s="922"/>
      <c r="R7" s="923"/>
    </row>
    <row r="8" spans="1:20" s="145" customFormat="1" ht="396" customHeight="1" thickBot="1" x14ac:dyDescent="0.35">
      <c r="A8" s="170" t="s">
        <v>63</v>
      </c>
      <c r="B8" s="170" t="s">
        <v>684</v>
      </c>
      <c r="C8" s="170">
        <v>2</v>
      </c>
      <c r="D8" s="169" t="s">
        <v>692</v>
      </c>
      <c r="E8" s="169" t="s">
        <v>693</v>
      </c>
      <c r="F8" s="169" t="s">
        <v>694</v>
      </c>
      <c r="G8" s="179" t="s">
        <v>695</v>
      </c>
      <c r="H8" s="151" t="s">
        <v>143</v>
      </c>
      <c r="I8" s="179" t="s">
        <v>696</v>
      </c>
      <c r="J8" s="171">
        <v>44835</v>
      </c>
      <c r="K8" s="171">
        <v>44681</v>
      </c>
      <c r="L8" s="290" t="s">
        <v>697</v>
      </c>
      <c r="M8" s="151" t="s">
        <v>698</v>
      </c>
      <c r="N8" s="291" t="s">
        <v>699</v>
      </c>
      <c r="O8" s="186">
        <v>1</v>
      </c>
      <c r="P8" s="292" t="s">
        <v>75</v>
      </c>
      <c r="Q8" s="169" t="s">
        <v>700</v>
      </c>
      <c r="R8" s="185" t="s">
        <v>11</v>
      </c>
      <c r="S8" s="145" t="s">
        <v>486</v>
      </c>
    </row>
    <row r="9" spans="1:20" s="145" customFormat="1" ht="16.2" thickBot="1" x14ac:dyDescent="0.35">
      <c r="A9" s="921"/>
      <c r="B9" s="922"/>
      <c r="C9" s="922"/>
      <c r="D9" s="922"/>
      <c r="E9" s="922"/>
      <c r="F9" s="922"/>
      <c r="G9" s="922"/>
      <c r="H9" s="922"/>
      <c r="I9" s="922"/>
      <c r="J9" s="922"/>
      <c r="K9" s="922"/>
      <c r="L9" s="922"/>
      <c r="M9" s="922"/>
      <c r="N9" s="922"/>
      <c r="O9" s="922"/>
      <c r="P9" s="922"/>
      <c r="Q9" s="922"/>
      <c r="R9" s="923"/>
    </row>
    <row r="10" spans="1:20" s="145" customFormat="1" ht="324.75" customHeight="1" x14ac:dyDescent="0.3">
      <c r="A10" s="924" t="s">
        <v>63</v>
      </c>
      <c r="B10" s="924" t="s">
        <v>684</v>
      </c>
      <c r="C10" s="940">
        <v>3</v>
      </c>
      <c r="D10" s="942" t="s">
        <v>701</v>
      </c>
      <c r="E10" s="942" t="s">
        <v>702</v>
      </c>
      <c r="F10" s="158" t="s">
        <v>703</v>
      </c>
      <c r="G10" s="158" t="s">
        <v>704</v>
      </c>
      <c r="H10" s="180" t="s">
        <v>143</v>
      </c>
      <c r="I10" s="180" t="s">
        <v>705</v>
      </c>
      <c r="J10" s="159">
        <v>44835</v>
      </c>
      <c r="K10" s="159">
        <v>44865</v>
      </c>
      <c r="L10" s="293">
        <v>45065</v>
      </c>
      <c r="M10" s="157" t="s">
        <v>140</v>
      </c>
      <c r="N10" s="158" t="s">
        <v>706</v>
      </c>
      <c r="O10" s="294">
        <v>1</v>
      </c>
      <c r="P10" s="295" t="s">
        <v>72</v>
      </c>
      <c r="Q10" s="926" t="s">
        <v>707</v>
      </c>
      <c r="R10" s="927" t="s">
        <v>10</v>
      </c>
    </row>
    <row r="11" spans="1:20" s="145" customFormat="1" ht="408" customHeight="1" thickBot="1" x14ac:dyDescent="0.35">
      <c r="A11" s="924"/>
      <c r="B11" s="924"/>
      <c r="C11" s="931"/>
      <c r="D11" s="939"/>
      <c r="E11" s="939"/>
      <c r="F11" s="166" t="s">
        <v>708</v>
      </c>
      <c r="G11" s="166" t="s">
        <v>709</v>
      </c>
      <c r="H11" s="183" t="s">
        <v>144</v>
      </c>
      <c r="I11" s="183" t="s">
        <v>705</v>
      </c>
      <c r="J11" s="167">
        <v>44835</v>
      </c>
      <c r="K11" s="167">
        <v>44865</v>
      </c>
      <c r="L11" s="287">
        <v>45065</v>
      </c>
      <c r="M11" s="150" t="s">
        <v>140</v>
      </c>
      <c r="N11" s="166" t="s">
        <v>710</v>
      </c>
      <c r="O11" s="288">
        <v>1</v>
      </c>
      <c r="P11" s="296" t="s">
        <v>72</v>
      </c>
      <c r="Q11" s="926"/>
      <c r="R11" s="927"/>
    </row>
    <row r="12" spans="1:20" s="145" customFormat="1" ht="16.2" thickBot="1" x14ac:dyDescent="0.35">
      <c r="A12" s="921"/>
      <c r="B12" s="922"/>
      <c r="C12" s="922"/>
      <c r="D12" s="922"/>
      <c r="E12" s="922"/>
      <c r="F12" s="922"/>
      <c r="G12" s="922"/>
      <c r="H12" s="922"/>
      <c r="I12" s="922"/>
      <c r="J12" s="922"/>
      <c r="K12" s="922"/>
      <c r="L12" s="922"/>
      <c r="M12" s="922"/>
      <c r="N12" s="922"/>
      <c r="O12" s="922"/>
      <c r="P12" s="922"/>
      <c r="Q12" s="922"/>
      <c r="R12" s="923"/>
    </row>
    <row r="13" spans="1:20" s="145" customFormat="1" ht="243" customHeight="1" x14ac:dyDescent="0.3">
      <c r="A13" s="924" t="s">
        <v>63</v>
      </c>
      <c r="B13" s="924" t="s">
        <v>684</v>
      </c>
      <c r="C13" s="925">
        <v>4</v>
      </c>
      <c r="D13" s="926" t="s">
        <v>711</v>
      </c>
      <c r="E13" s="158" t="s">
        <v>712</v>
      </c>
      <c r="F13" s="158" t="s">
        <v>713</v>
      </c>
      <c r="G13" s="158" t="s">
        <v>714</v>
      </c>
      <c r="H13" s="180" t="s">
        <v>143</v>
      </c>
      <c r="I13" s="924" t="s">
        <v>715</v>
      </c>
      <c r="J13" s="297">
        <v>44927</v>
      </c>
      <c r="K13" s="297">
        <v>45015</v>
      </c>
      <c r="L13" s="293">
        <v>45065</v>
      </c>
      <c r="M13" s="157" t="s">
        <v>140</v>
      </c>
      <c r="N13" s="158" t="s">
        <v>716</v>
      </c>
      <c r="O13" s="258">
        <v>1</v>
      </c>
      <c r="P13" s="295" t="s">
        <v>72</v>
      </c>
      <c r="Q13" s="926" t="s">
        <v>717</v>
      </c>
      <c r="R13" s="927" t="s">
        <v>10</v>
      </c>
    </row>
    <row r="14" spans="1:20" s="145" customFormat="1" ht="294.75" customHeight="1" x14ac:dyDescent="0.3">
      <c r="A14" s="924"/>
      <c r="B14" s="924"/>
      <c r="C14" s="925"/>
      <c r="D14" s="926"/>
      <c r="E14" s="136" t="s">
        <v>718</v>
      </c>
      <c r="F14" s="136" t="s">
        <v>719</v>
      </c>
      <c r="G14" s="136" t="s">
        <v>720</v>
      </c>
      <c r="H14" s="128" t="s">
        <v>143</v>
      </c>
      <c r="I14" s="924"/>
      <c r="J14" s="174">
        <v>44927</v>
      </c>
      <c r="K14" s="174">
        <v>45015</v>
      </c>
      <c r="L14" s="262">
        <v>45065</v>
      </c>
      <c r="M14" s="161" t="s">
        <v>140</v>
      </c>
      <c r="N14" s="136" t="s">
        <v>721</v>
      </c>
      <c r="O14" s="250">
        <v>1</v>
      </c>
      <c r="P14" s="289" t="s">
        <v>72</v>
      </c>
      <c r="Q14" s="926"/>
      <c r="R14" s="927"/>
    </row>
    <row r="15" spans="1:20" s="145" customFormat="1" ht="273" customHeight="1" thickBot="1" x14ac:dyDescent="0.35">
      <c r="A15" s="924"/>
      <c r="B15" s="924"/>
      <c r="C15" s="925"/>
      <c r="D15" s="926"/>
      <c r="E15" s="166" t="s">
        <v>722</v>
      </c>
      <c r="F15" s="166" t="s">
        <v>723</v>
      </c>
      <c r="G15" s="166" t="s">
        <v>724</v>
      </c>
      <c r="H15" s="183" t="s">
        <v>143</v>
      </c>
      <c r="I15" s="924"/>
      <c r="J15" s="298">
        <v>44927</v>
      </c>
      <c r="K15" s="298">
        <v>45015</v>
      </c>
      <c r="L15" s="287">
        <v>45065</v>
      </c>
      <c r="M15" s="150" t="s">
        <v>140</v>
      </c>
      <c r="N15" s="166" t="s">
        <v>725</v>
      </c>
      <c r="O15" s="288">
        <v>1</v>
      </c>
      <c r="P15" s="296" t="s">
        <v>72</v>
      </c>
      <c r="Q15" s="926"/>
      <c r="R15" s="927"/>
    </row>
    <row r="16" spans="1:20" s="145" customFormat="1" ht="16.2" thickBot="1" x14ac:dyDescent="0.35">
      <c r="A16" s="921"/>
      <c r="B16" s="922"/>
      <c r="C16" s="922"/>
      <c r="D16" s="922"/>
      <c r="E16" s="922"/>
      <c r="F16" s="922"/>
      <c r="G16" s="922"/>
      <c r="H16" s="922"/>
      <c r="I16" s="922"/>
      <c r="J16" s="922"/>
      <c r="K16" s="922"/>
      <c r="L16" s="922"/>
      <c r="M16" s="922"/>
      <c r="N16" s="922"/>
      <c r="O16" s="922"/>
      <c r="P16" s="922"/>
      <c r="Q16" s="922"/>
      <c r="R16" s="923"/>
    </row>
    <row r="17" spans="1:19" s="145" customFormat="1" ht="196.5" customHeight="1" thickBot="1" x14ac:dyDescent="0.35">
      <c r="A17" s="157" t="s">
        <v>63</v>
      </c>
      <c r="B17" s="157" t="s">
        <v>684</v>
      </c>
      <c r="C17" s="157">
        <v>5</v>
      </c>
      <c r="D17" s="158" t="s">
        <v>726</v>
      </c>
      <c r="E17" s="158" t="s">
        <v>727</v>
      </c>
      <c r="F17" s="158" t="s">
        <v>728</v>
      </c>
      <c r="G17" s="158" t="s">
        <v>729</v>
      </c>
      <c r="H17" s="180" t="s">
        <v>143</v>
      </c>
      <c r="I17" s="180" t="s">
        <v>730</v>
      </c>
      <c r="J17" s="159">
        <v>44835</v>
      </c>
      <c r="K17" s="159">
        <v>44926</v>
      </c>
      <c r="L17" s="293">
        <v>45065</v>
      </c>
      <c r="M17" s="157" t="s">
        <v>140</v>
      </c>
      <c r="N17" s="158" t="s">
        <v>731</v>
      </c>
      <c r="O17" s="258">
        <v>1</v>
      </c>
      <c r="P17" s="295" t="s">
        <v>72</v>
      </c>
      <c r="Q17" s="158" t="s">
        <v>732</v>
      </c>
      <c r="R17" s="173" t="s">
        <v>10</v>
      </c>
    </row>
    <row r="18" spans="1:19" s="145" customFormat="1" ht="16.2" thickBot="1" x14ac:dyDescent="0.35">
      <c r="A18" s="921"/>
      <c r="B18" s="922"/>
      <c r="C18" s="922"/>
      <c r="D18" s="922"/>
      <c r="E18" s="922"/>
      <c r="F18" s="922"/>
      <c r="G18" s="922"/>
      <c r="H18" s="922"/>
      <c r="I18" s="922"/>
      <c r="J18" s="922"/>
      <c r="K18" s="922"/>
      <c r="L18" s="922"/>
      <c r="M18" s="922"/>
      <c r="N18" s="922"/>
      <c r="O18" s="922"/>
      <c r="P18" s="922"/>
      <c r="Q18" s="922"/>
      <c r="R18" s="923"/>
    </row>
    <row r="19" spans="1:19" ht="38.25" customHeight="1" thickBot="1" x14ac:dyDescent="0.35">
      <c r="A19" s="1433" t="s">
        <v>733</v>
      </c>
      <c r="B19" s="1434"/>
      <c r="C19" s="1434"/>
      <c r="D19" s="1434"/>
      <c r="E19" s="1434"/>
      <c r="F19" s="1434"/>
      <c r="G19" s="1434"/>
      <c r="H19" s="1434"/>
      <c r="I19" s="1434"/>
      <c r="J19" s="1434"/>
      <c r="K19" s="1434"/>
      <c r="L19" s="1434"/>
      <c r="M19" s="1434"/>
      <c r="N19" s="1434"/>
      <c r="O19" s="1434"/>
      <c r="P19" s="1434"/>
      <c r="Q19" s="1434"/>
      <c r="R19" s="1435"/>
    </row>
    <row r="20" spans="1:19" s="145" customFormat="1" ht="409.6" customHeight="1" thickBot="1" x14ac:dyDescent="0.35">
      <c r="A20" s="157" t="s">
        <v>64</v>
      </c>
      <c r="B20" s="157" t="s">
        <v>684</v>
      </c>
      <c r="C20" s="157">
        <v>1</v>
      </c>
      <c r="D20" s="158" t="s">
        <v>734</v>
      </c>
      <c r="E20" s="158" t="s">
        <v>735</v>
      </c>
      <c r="F20" s="158" t="s">
        <v>736</v>
      </c>
      <c r="G20" s="158" t="s">
        <v>737</v>
      </c>
      <c r="H20" s="180" t="s">
        <v>115</v>
      </c>
      <c r="I20" s="180" t="s">
        <v>738</v>
      </c>
      <c r="J20" s="159">
        <v>45292</v>
      </c>
      <c r="K20" s="159">
        <v>46022</v>
      </c>
      <c r="L20" s="236" t="s">
        <v>739</v>
      </c>
      <c r="M20" s="180" t="s">
        <v>740</v>
      </c>
      <c r="N20" s="299" t="s">
        <v>741</v>
      </c>
      <c r="O20" s="258">
        <v>1</v>
      </c>
      <c r="P20" s="292" t="s">
        <v>75</v>
      </c>
      <c r="Q20" s="230" t="s">
        <v>742</v>
      </c>
      <c r="R20" s="173" t="s">
        <v>11</v>
      </c>
      <c r="S20" s="145" t="s">
        <v>486</v>
      </c>
    </row>
    <row r="21" spans="1:19" s="145" customFormat="1" ht="16.2" thickBot="1" x14ac:dyDescent="0.35">
      <c r="A21" s="921"/>
      <c r="B21" s="922"/>
      <c r="C21" s="922"/>
      <c r="D21" s="922"/>
      <c r="E21" s="922"/>
      <c r="F21" s="922"/>
      <c r="G21" s="922"/>
      <c r="H21" s="922"/>
      <c r="I21" s="922"/>
      <c r="J21" s="922"/>
      <c r="K21" s="922"/>
      <c r="L21" s="922"/>
      <c r="M21" s="922"/>
      <c r="N21" s="922"/>
      <c r="O21" s="922"/>
      <c r="P21" s="922"/>
      <c r="Q21" s="922"/>
      <c r="R21" s="923"/>
    </row>
    <row r="22" spans="1:19" s="145" customFormat="1" ht="409.6" customHeight="1" thickBot="1" x14ac:dyDescent="0.35">
      <c r="A22" s="157" t="s">
        <v>64</v>
      </c>
      <c r="B22" s="157" t="s">
        <v>684</v>
      </c>
      <c r="C22" s="157">
        <v>2</v>
      </c>
      <c r="D22" s="158" t="s">
        <v>743</v>
      </c>
      <c r="E22" s="158" t="s">
        <v>744</v>
      </c>
      <c r="F22" s="158" t="s">
        <v>745</v>
      </c>
      <c r="G22" s="158" t="s">
        <v>746</v>
      </c>
      <c r="H22" s="180" t="s">
        <v>107</v>
      </c>
      <c r="I22" s="180" t="s">
        <v>747</v>
      </c>
      <c r="J22" s="159">
        <v>45292</v>
      </c>
      <c r="K22" s="159">
        <v>45473</v>
      </c>
      <c r="L22" s="236" t="s">
        <v>748</v>
      </c>
      <c r="M22" s="180" t="s">
        <v>648</v>
      </c>
      <c r="N22" s="117" t="s">
        <v>749</v>
      </c>
      <c r="O22" s="258">
        <v>1</v>
      </c>
      <c r="P22" s="292" t="s">
        <v>72</v>
      </c>
      <c r="Q22" s="158" t="s">
        <v>750</v>
      </c>
      <c r="R22" s="173" t="s">
        <v>10</v>
      </c>
      <c r="S22" s="145" t="s">
        <v>486</v>
      </c>
    </row>
    <row r="23" spans="1:19" s="145" customFormat="1" ht="16.2" thickBot="1" x14ac:dyDescent="0.35">
      <c r="A23" s="921"/>
      <c r="B23" s="922"/>
      <c r="C23" s="922"/>
      <c r="D23" s="922"/>
      <c r="E23" s="922"/>
      <c r="F23" s="922"/>
      <c r="G23" s="922"/>
      <c r="H23" s="922"/>
      <c r="I23" s="922"/>
      <c r="J23" s="922"/>
      <c r="K23" s="922"/>
      <c r="L23" s="922"/>
      <c r="M23" s="922"/>
      <c r="N23" s="922"/>
      <c r="O23" s="922"/>
      <c r="P23" s="922"/>
      <c r="Q23" s="922"/>
      <c r="R23" s="923"/>
    </row>
    <row r="24" spans="1:19" s="145" customFormat="1" ht="234" customHeight="1" thickBot="1" x14ac:dyDescent="0.35">
      <c r="A24" s="157" t="s">
        <v>64</v>
      </c>
      <c r="B24" s="157" t="s">
        <v>684</v>
      </c>
      <c r="C24" s="157">
        <v>3</v>
      </c>
      <c r="D24" s="158" t="s">
        <v>751</v>
      </c>
      <c r="E24" s="158" t="s">
        <v>752</v>
      </c>
      <c r="F24" s="300" t="s">
        <v>753</v>
      </c>
      <c r="G24" s="158" t="s">
        <v>754</v>
      </c>
      <c r="H24" s="180" t="s">
        <v>107</v>
      </c>
      <c r="I24" s="180" t="s">
        <v>747</v>
      </c>
      <c r="J24" s="159">
        <v>45292</v>
      </c>
      <c r="K24" s="159">
        <v>45473</v>
      </c>
      <c r="L24" s="236" t="s">
        <v>755</v>
      </c>
      <c r="M24" s="180" t="s">
        <v>756</v>
      </c>
      <c r="N24" s="299" t="s">
        <v>757</v>
      </c>
      <c r="O24" s="258">
        <v>1</v>
      </c>
      <c r="P24" s="295" t="s">
        <v>72</v>
      </c>
      <c r="Q24" s="204" t="s">
        <v>758</v>
      </c>
      <c r="R24" s="173" t="s">
        <v>10</v>
      </c>
      <c r="S24" s="145" t="s">
        <v>486</v>
      </c>
    </row>
    <row r="25" spans="1:19" s="145" customFormat="1" ht="16.2" thickBot="1" x14ac:dyDescent="0.35">
      <c r="A25" s="921"/>
      <c r="B25" s="922"/>
      <c r="C25" s="922"/>
      <c r="D25" s="922"/>
      <c r="E25" s="922"/>
      <c r="F25" s="922"/>
      <c r="G25" s="922"/>
      <c r="H25" s="922"/>
      <c r="I25" s="922"/>
      <c r="J25" s="922"/>
      <c r="K25" s="922"/>
      <c r="L25" s="922"/>
      <c r="M25" s="922"/>
      <c r="N25" s="922"/>
      <c r="O25" s="922"/>
      <c r="P25" s="922"/>
      <c r="Q25" s="922"/>
      <c r="R25" s="923"/>
    </row>
    <row r="26" spans="1:19" s="145" customFormat="1" ht="409.5" customHeight="1" thickBot="1" x14ac:dyDescent="0.35">
      <c r="A26" s="157" t="s">
        <v>64</v>
      </c>
      <c r="B26" s="157" t="s">
        <v>684</v>
      </c>
      <c r="C26" s="157">
        <v>4</v>
      </c>
      <c r="D26" s="158" t="s">
        <v>759</v>
      </c>
      <c r="E26" s="158" t="s">
        <v>760</v>
      </c>
      <c r="F26" s="158" t="s">
        <v>761</v>
      </c>
      <c r="G26" s="158" t="s">
        <v>762</v>
      </c>
      <c r="H26" s="180" t="s">
        <v>107</v>
      </c>
      <c r="I26" s="180" t="s">
        <v>738</v>
      </c>
      <c r="J26" s="159">
        <v>45292</v>
      </c>
      <c r="K26" s="159">
        <v>45473</v>
      </c>
      <c r="L26" s="293">
        <v>45636</v>
      </c>
      <c r="M26" s="157" t="s">
        <v>617</v>
      </c>
      <c r="N26" s="301" t="s">
        <v>763</v>
      </c>
      <c r="O26" s="258">
        <v>1</v>
      </c>
      <c r="P26" s="295" t="s">
        <v>72</v>
      </c>
      <c r="Q26" s="158" t="s">
        <v>764</v>
      </c>
      <c r="R26" s="173" t="s">
        <v>10</v>
      </c>
      <c r="S26" s="145" t="s">
        <v>486</v>
      </c>
    </row>
    <row r="27" spans="1:19" s="145" customFormat="1" ht="16.2" thickBot="1" x14ac:dyDescent="0.35">
      <c r="A27" s="921"/>
      <c r="B27" s="922"/>
      <c r="C27" s="922"/>
      <c r="D27" s="922"/>
      <c r="E27" s="922"/>
      <c r="F27" s="922"/>
      <c r="G27" s="922"/>
      <c r="H27" s="922"/>
      <c r="I27" s="922"/>
      <c r="J27" s="922"/>
      <c r="K27" s="922"/>
      <c r="L27" s="922"/>
      <c r="M27" s="922"/>
      <c r="N27" s="922"/>
      <c r="O27" s="922"/>
      <c r="P27" s="922"/>
      <c r="Q27" s="922"/>
      <c r="R27" s="923"/>
    </row>
    <row r="28" spans="1:19" s="145" customFormat="1" ht="17.25" customHeight="1" x14ac:dyDescent="0.3">
      <c r="A28" s="144"/>
      <c r="B28" s="144"/>
      <c r="C28" s="144"/>
      <c r="D28" s="144"/>
      <c r="E28" s="144"/>
      <c r="F28" s="144"/>
      <c r="G28" s="144"/>
      <c r="H28" s="144"/>
      <c r="I28" s="144"/>
      <c r="J28" s="144"/>
      <c r="K28" s="144"/>
      <c r="L28" s="144"/>
      <c r="M28" s="144"/>
      <c r="N28" s="144"/>
      <c r="O28" s="144"/>
      <c r="P28" s="144"/>
      <c r="Q28" s="144"/>
      <c r="R28" s="144"/>
    </row>
    <row r="29" spans="1:19" s="145" customFormat="1" ht="17.25" customHeight="1" x14ac:dyDescent="0.3">
      <c r="A29" s="144"/>
      <c r="B29" s="144"/>
      <c r="C29" s="144"/>
      <c r="D29" s="144"/>
      <c r="E29" s="144"/>
      <c r="F29" s="144"/>
      <c r="G29" s="144"/>
      <c r="H29" s="144"/>
      <c r="I29" s="144"/>
      <c r="J29" s="144"/>
      <c r="K29" s="144"/>
      <c r="L29" s="144"/>
      <c r="M29" s="144"/>
      <c r="N29" s="144"/>
      <c r="O29" s="144"/>
      <c r="P29" s="144"/>
      <c r="Q29" s="144"/>
      <c r="R29" s="144"/>
    </row>
    <row r="30" spans="1:19" s="145" customFormat="1" ht="17.25" customHeight="1" x14ac:dyDescent="0.3">
      <c r="A30" s="144"/>
      <c r="B30" s="144"/>
      <c r="C30" s="144"/>
      <c r="D30" s="144"/>
      <c r="E30" s="144"/>
      <c r="F30" s="144"/>
      <c r="G30" s="144"/>
      <c r="H30" s="144"/>
      <c r="I30" s="144"/>
      <c r="J30" s="144"/>
      <c r="K30" s="144"/>
      <c r="L30" s="144"/>
      <c r="M30" s="144"/>
      <c r="N30" s="144"/>
      <c r="O30" s="144"/>
      <c r="P30" s="144"/>
      <c r="Q30" s="144"/>
      <c r="R30" s="144"/>
    </row>
    <row r="31" spans="1:19" s="145" customFormat="1" ht="17.25" customHeight="1" x14ac:dyDescent="0.3">
      <c r="A31" s="144"/>
      <c r="B31" s="144"/>
      <c r="C31" s="144"/>
      <c r="D31" s="144"/>
      <c r="E31" s="144"/>
      <c r="F31" s="144"/>
      <c r="G31" s="144"/>
      <c r="H31" s="144"/>
      <c r="I31" s="144"/>
      <c r="J31" s="144"/>
      <c r="K31" s="144"/>
      <c r="L31" s="144"/>
      <c r="M31" s="144"/>
      <c r="N31" s="144"/>
      <c r="O31" s="144"/>
      <c r="P31" s="144"/>
      <c r="Q31" s="144"/>
      <c r="R31" s="144"/>
    </row>
    <row r="32" spans="1:19" s="145" customFormat="1" ht="17.25" customHeight="1" x14ac:dyDescent="0.3">
      <c r="A32" s="144"/>
      <c r="B32" s="144"/>
      <c r="C32" s="144"/>
      <c r="D32" s="144"/>
      <c r="E32" s="144"/>
      <c r="F32" s="144"/>
      <c r="G32" s="144"/>
      <c r="H32" s="144"/>
      <c r="I32" s="144"/>
      <c r="J32" s="144"/>
      <c r="K32" s="144"/>
      <c r="L32" s="144"/>
      <c r="M32" s="144"/>
      <c r="N32" s="144"/>
      <c r="O32" s="144"/>
      <c r="P32" s="144"/>
      <c r="Q32" s="144"/>
      <c r="R32" s="144"/>
    </row>
    <row r="33" spans="1:18" s="145" customFormat="1" ht="17.25" customHeight="1" x14ac:dyDescent="0.3">
      <c r="A33" s="144"/>
      <c r="B33" s="144"/>
      <c r="C33" s="144"/>
      <c r="D33" s="144"/>
      <c r="E33" s="144"/>
      <c r="F33" s="144"/>
      <c r="G33" s="144"/>
      <c r="H33" s="144"/>
      <c r="I33" s="144"/>
      <c r="J33" s="144"/>
      <c r="K33" s="144"/>
      <c r="L33" s="144"/>
      <c r="M33" s="144"/>
      <c r="N33" s="144"/>
      <c r="O33" s="144"/>
      <c r="P33" s="144"/>
      <c r="Q33" s="144"/>
      <c r="R33" s="144"/>
    </row>
    <row r="34" spans="1:18" s="145" customFormat="1" ht="17.25" customHeight="1" x14ac:dyDescent="0.3">
      <c r="A34" s="144"/>
      <c r="B34" s="144"/>
      <c r="C34" s="144"/>
      <c r="D34" s="144"/>
      <c r="E34" s="144"/>
      <c r="F34" s="144"/>
      <c r="G34" s="144"/>
      <c r="H34" s="144"/>
      <c r="I34" s="144"/>
      <c r="J34" s="144"/>
      <c r="K34" s="144"/>
      <c r="L34" s="144"/>
      <c r="M34" s="144"/>
      <c r="N34" s="144"/>
      <c r="O34" s="144"/>
      <c r="P34" s="144"/>
      <c r="Q34" s="144"/>
      <c r="R34" s="144"/>
    </row>
    <row r="35" spans="1:18" s="145" customFormat="1" ht="17.25" customHeight="1" x14ac:dyDescent="0.3">
      <c r="A35" s="144"/>
      <c r="B35" s="144"/>
      <c r="C35" s="144"/>
      <c r="D35" s="144"/>
      <c r="E35" s="144"/>
      <c r="F35" s="144"/>
      <c r="G35" s="144"/>
      <c r="H35" s="144"/>
      <c r="I35" s="144"/>
      <c r="J35" s="144"/>
      <c r="K35" s="144"/>
      <c r="L35" s="144"/>
      <c r="M35" s="144"/>
      <c r="N35" s="144"/>
      <c r="O35" s="144"/>
      <c r="P35" s="144"/>
      <c r="Q35" s="144"/>
      <c r="R35" s="144"/>
    </row>
    <row r="36" spans="1:18" s="145" customFormat="1" ht="17.25" customHeight="1" x14ac:dyDescent="0.3">
      <c r="A36" s="144"/>
      <c r="B36" s="144"/>
      <c r="C36" s="144"/>
      <c r="D36" s="144"/>
      <c r="E36" s="144"/>
      <c r="F36" s="144"/>
      <c r="G36" s="144"/>
      <c r="H36" s="144"/>
      <c r="I36" s="144"/>
      <c r="J36" s="144"/>
      <c r="K36" s="144"/>
      <c r="L36" s="144"/>
      <c r="M36" s="144"/>
      <c r="N36" s="144"/>
      <c r="O36" s="144"/>
      <c r="P36" s="144"/>
      <c r="Q36" s="144"/>
      <c r="R36" s="144"/>
    </row>
    <row r="37" spans="1:18" s="145" customFormat="1" ht="17.25" customHeight="1" x14ac:dyDescent="0.3">
      <c r="A37" s="144"/>
      <c r="B37" s="144"/>
      <c r="C37" s="144"/>
      <c r="D37" s="144"/>
      <c r="E37" s="144"/>
      <c r="F37" s="144"/>
      <c r="G37" s="144"/>
      <c r="H37" s="144"/>
      <c r="I37" s="144"/>
      <c r="J37" s="144"/>
      <c r="K37" s="144"/>
      <c r="L37" s="144"/>
      <c r="M37" s="144"/>
      <c r="N37" s="144"/>
      <c r="O37" s="144"/>
      <c r="P37" s="144"/>
      <c r="Q37" s="144"/>
      <c r="R37" s="144"/>
    </row>
    <row r="38" spans="1:18" s="145" customFormat="1" ht="17.25" customHeight="1" x14ac:dyDescent="0.3">
      <c r="A38" s="144"/>
      <c r="B38" s="144"/>
      <c r="C38" s="144"/>
      <c r="D38" s="144"/>
      <c r="E38" s="144"/>
      <c r="F38" s="144"/>
      <c r="G38" s="144"/>
      <c r="H38" s="144"/>
      <c r="I38" s="144"/>
      <c r="J38" s="144"/>
      <c r="K38" s="144"/>
      <c r="L38" s="144"/>
      <c r="M38" s="144"/>
      <c r="N38" s="144"/>
      <c r="O38" s="144"/>
      <c r="P38" s="144"/>
      <c r="Q38" s="144"/>
      <c r="R38" s="144"/>
    </row>
    <row r="39" spans="1:18" s="145" customFormat="1" ht="17.25" customHeight="1" x14ac:dyDescent="0.3">
      <c r="A39" s="144"/>
      <c r="B39" s="144"/>
      <c r="C39" s="144"/>
      <c r="D39" s="144"/>
      <c r="E39" s="144"/>
      <c r="F39" s="144"/>
      <c r="G39" s="144"/>
      <c r="H39" s="144"/>
      <c r="I39" s="144"/>
      <c r="J39" s="144"/>
      <c r="K39" s="144"/>
      <c r="L39" s="144"/>
      <c r="M39" s="144"/>
      <c r="N39" s="144"/>
      <c r="O39" s="144"/>
      <c r="P39" s="144"/>
      <c r="Q39" s="144"/>
      <c r="R39" s="144"/>
    </row>
    <row r="40" spans="1:18" s="145" customFormat="1" ht="17.25" customHeight="1" x14ac:dyDescent="0.3">
      <c r="A40" s="144"/>
      <c r="B40" s="144"/>
      <c r="C40" s="144"/>
      <c r="D40" s="144"/>
      <c r="E40" s="144"/>
      <c r="F40" s="144"/>
      <c r="G40" s="144"/>
      <c r="H40" s="144"/>
      <c r="I40" s="144"/>
      <c r="J40" s="144"/>
      <c r="K40" s="144"/>
      <c r="L40" s="144"/>
      <c r="M40" s="144"/>
      <c r="N40" s="144"/>
      <c r="O40" s="144"/>
      <c r="P40" s="144"/>
      <c r="Q40" s="144"/>
      <c r="R40" s="144"/>
    </row>
    <row r="41" spans="1:18" s="145" customFormat="1" ht="17.25" customHeight="1" x14ac:dyDescent="0.3">
      <c r="A41" s="144"/>
      <c r="B41" s="144"/>
      <c r="C41" s="144"/>
      <c r="D41" s="144"/>
      <c r="E41" s="144"/>
      <c r="F41" s="144"/>
      <c r="G41" s="144"/>
      <c r="H41" s="144"/>
      <c r="I41" s="144"/>
      <c r="J41" s="144"/>
      <c r="K41" s="144"/>
      <c r="L41" s="144"/>
      <c r="M41" s="144"/>
      <c r="N41" s="144"/>
      <c r="O41" s="144"/>
      <c r="P41" s="144"/>
      <c r="Q41" s="144"/>
      <c r="R41" s="144"/>
    </row>
    <row r="42" spans="1:18" s="145" customFormat="1" ht="17.25" customHeight="1" x14ac:dyDescent="0.3">
      <c r="A42" s="144"/>
      <c r="B42" s="144"/>
      <c r="C42" s="144"/>
      <c r="D42" s="144"/>
      <c r="E42" s="144"/>
      <c r="F42" s="144"/>
      <c r="G42" s="144"/>
      <c r="H42" s="144"/>
      <c r="I42" s="144"/>
      <c r="J42" s="144"/>
      <c r="K42" s="144"/>
      <c r="L42" s="144"/>
      <c r="M42" s="144"/>
      <c r="N42" s="144"/>
      <c r="O42" s="144"/>
      <c r="P42" s="144"/>
      <c r="Q42" s="144"/>
      <c r="R42" s="144"/>
    </row>
    <row r="43" spans="1:18" s="145" customFormat="1" ht="17.25" customHeight="1" x14ac:dyDescent="0.3">
      <c r="A43" s="144"/>
      <c r="B43" s="144"/>
      <c r="C43" s="144"/>
      <c r="D43" s="144"/>
      <c r="E43" s="144"/>
      <c r="F43" s="144"/>
      <c r="G43" s="144"/>
      <c r="H43" s="144"/>
      <c r="I43" s="144"/>
      <c r="J43" s="144"/>
      <c r="K43" s="144"/>
      <c r="L43" s="144"/>
      <c r="M43" s="144"/>
      <c r="N43" s="144"/>
      <c r="O43" s="144"/>
      <c r="P43" s="144"/>
      <c r="Q43" s="144"/>
      <c r="R43" s="144"/>
    </row>
    <row r="44" spans="1:18" s="145" customFormat="1" ht="15.6" x14ac:dyDescent="0.3">
      <c r="A44" s="1436" t="s">
        <v>127</v>
      </c>
      <c r="B44" s="1436"/>
      <c r="C44" s="302"/>
      <c r="D44" s="1436" t="s">
        <v>765</v>
      </c>
      <c r="E44" s="1436"/>
      <c r="F44" s="1436" t="s">
        <v>766</v>
      </c>
      <c r="G44" s="1436"/>
      <c r="H44" s="144"/>
      <c r="I44" s="144"/>
      <c r="J44" s="144"/>
      <c r="K44" s="144"/>
      <c r="L44" s="144"/>
      <c r="M44" s="144"/>
      <c r="N44" s="144"/>
      <c r="O44" s="144"/>
      <c r="P44" s="144"/>
      <c r="Q44" s="144"/>
      <c r="R44" s="144"/>
    </row>
    <row r="45" spans="1:18" s="145" customFormat="1" ht="15.6" x14ac:dyDescent="0.3">
      <c r="A45" s="303" t="s">
        <v>71</v>
      </c>
      <c r="B45" s="303">
        <f>+COUNTIF($P$5:$P$26,"ABIERTA")</f>
        <v>0</v>
      </c>
      <c r="C45" s="302"/>
      <c r="D45" s="303" t="s">
        <v>71</v>
      </c>
      <c r="E45" s="303">
        <f>+COUNTIF($P$6:$P$17,"ABIERTA")</f>
        <v>0</v>
      </c>
      <c r="F45" s="303" t="s">
        <v>71</v>
      </c>
      <c r="G45" s="303">
        <f>+COUNTIF($P$20:$P$26,"ABIERTA")</f>
        <v>0</v>
      </c>
    </row>
    <row r="46" spans="1:18" s="145" customFormat="1" ht="15.6" x14ac:dyDescent="0.3">
      <c r="A46" s="303" t="s">
        <v>72</v>
      </c>
      <c r="B46" s="303">
        <f>+COUNTIF($P$5:$P$26,"CUMPLIDA - EFECTIVA")</f>
        <v>10</v>
      </c>
      <c r="C46" s="302"/>
      <c r="D46" s="303" t="s">
        <v>72</v>
      </c>
      <c r="E46" s="303">
        <f>+COUNTIF($P$6:$P$17,"CUMPLIDA - EFECTIVA")</f>
        <v>7</v>
      </c>
      <c r="F46" s="303" t="s">
        <v>72</v>
      </c>
      <c r="G46" s="303">
        <f>+COUNTIF($P$20:$P$26,"CUMPLIDA - EFECTIVA")</f>
        <v>3</v>
      </c>
    </row>
    <row r="47" spans="1:18" ht="15.6" x14ac:dyDescent="0.3">
      <c r="A47" s="303" t="s">
        <v>128</v>
      </c>
      <c r="B47" s="303">
        <f>+COUNTIF($P$5:$P$26,"CUMPLIDA - PENDIENTE EFECTIVIDAD")</f>
        <v>2</v>
      </c>
      <c r="C47" s="302"/>
      <c r="D47" s="303" t="s">
        <v>128</v>
      </c>
      <c r="E47" s="303">
        <f>+COUNTIF($P$6:$P$17,"CUMPLIDA - PENDIENTE EFECTIVIDAD")</f>
        <v>1</v>
      </c>
      <c r="F47" s="303" t="s">
        <v>128</v>
      </c>
      <c r="G47" s="303">
        <f>+COUNTIF($P$20:$P$26,"CUMPLIDA - PENDIENTE EFECTIVIDAD")</f>
        <v>1</v>
      </c>
    </row>
    <row r="48" spans="1:18" ht="15.6" x14ac:dyDescent="0.3">
      <c r="A48" s="303" t="s">
        <v>129</v>
      </c>
      <c r="B48" s="303">
        <f>+COUNTIF($P$5:$P$26,"CUMPLIDA - INEFECTIVA")</f>
        <v>0</v>
      </c>
      <c r="C48" s="302"/>
      <c r="D48" s="303" t="s">
        <v>129</v>
      </c>
      <c r="E48" s="303">
        <f>+COUNTIF($P$6:$P$17,"CUMPLIDA - INEFECTIVA")</f>
        <v>0</v>
      </c>
      <c r="F48" s="303" t="s">
        <v>129</v>
      </c>
      <c r="G48" s="303">
        <f>+COUNTIF($P$20:$P$26,"CUMPLIDA - INEFECTIVA")</f>
        <v>0</v>
      </c>
    </row>
    <row r="49" spans="1:18" ht="15.6" x14ac:dyDescent="0.3">
      <c r="A49" s="303" t="s">
        <v>73</v>
      </c>
      <c r="B49" s="303">
        <f>+COUNTIF($P$5:$P$26,"INCUMPLIDA - VENCIDA")</f>
        <v>0</v>
      </c>
      <c r="C49" s="302"/>
      <c r="D49" s="303" t="s">
        <v>73</v>
      </c>
      <c r="E49" s="303">
        <f>+COUNTIF($P$6:$P$17,"INCUMPLIDA - VENCIDA")</f>
        <v>0</v>
      </c>
      <c r="F49" s="303" t="s">
        <v>73</v>
      </c>
      <c r="G49" s="303">
        <f>+COUNTIF($P$20:$P$26,"INCUMPLIDA - VENCIDA")</f>
        <v>0</v>
      </c>
    </row>
    <row r="50" spans="1:18" ht="15.6" x14ac:dyDescent="0.3">
      <c r="A50" s="303" t="s">
        <v>78</v>
      </c>
      <c r="B50" s="303">
        <f>+COUNTIF($P$5:$P$26,"INCALIFICABLE")</f>
        <v>0</v>
      </c>
      <c r="C50" s="302"/>
      <c r="D50" s="303" t="s">
        <v>78</v>
      </c>
      <c r="E50" s="303">
        <f>+COUNTIF($P$6:$P$17,"INCALIFICABLE")</f>
        <v>0</v>
      </c>
      <c r="F50" s="303" t="s">
        <v>78</v>
      </c>
      <c r="G50" s="303">
        <f>+COUNTIF($P$20:$P$26,"INCALIFICABLE")</f>
        <v>0</v>
      </c>
    </row>
    <row r="51" spans="1:18" s="251" customFormat="1" ht="15.6" x14ac:dyDescent="0.3">
      <c r="A51" s="304" t="s">
        <v>130</v>
      </c>
      <c r="B51" s="304">
        <f>SUM(B45:B50)</f>
        <v>12</v>
      </c>
      <c r="C51" s="302"/>
      <c r="D51" s="304" t="s">
        <v>130</v>
      </c>
      <c r="E51" s="304">
        <f>SUM(E45:E50)</f>
        <v>8</v>
      </c>
      <c r="F51" s="304" t="s">
        <v>130</v>
      </c>
      <c r="G51" s="304">
        <f>SUM(G45:G50)</f>
        <v>4</v>
      </c>
      <c r="O51" s="145"/>
      <c r="P51" s="145"/>
      <c r="R51" s="145"/>
    </row>
    <row r="52" spans="1:18" ht="59.25" customHeight="1" x14ac:dyDescent="0.3">
      <c r="A52" s="272"/>
      <c r="B52" s="272"/>
      <c r="C52" s="272"/>
      <c r="D52" s="244"/>
      <c r="E52" s="244"/>
      <c r="F52" s="244"/>
      <c r="G52" s="245"/>
    </row>
    <row r="53" spans="1:18" ht="15.6" x14ac:dyDescent="0.3">
      <c r="A53" s="1087" t="s">
        <v>131</v>
      </c>
      <c r="B53" s="1087"/>
      <c r="C53" s="272"/>
      <c r="D53" s="1087" t="s">
        <v>132</v>
      </c>
      <c r="E53" s="1087"/>
      <c r="F53" s="1087" t="s">
        <v>132</v>
      </c>
      <c r="G53" s="1087"/>
    </row>
    <row r="54" spans="1:18" ht="15.6" x14ac:dyDescent="0.3">
      <c r="A54" s="246" t="s">
        <v>145</v>
      </c>
      <c r="B54" s="246">
        <f>+COUNTIF($R$5:$R$26,"ABIERTO")</f>
        <v>2</v>
      </c>
      <c r="C54" s="272"/>
      <c r="D54" s="246" t="s">
        <v>11</v>
      </c>
      <c r="E54" s="246">
        <f>+COUNTIF($R$6:$R$17,"ABIERTO")</f>
        <v>1</v>
      </c>
      <c r="F54" s="246" t="s">
        <v>11</v>
      </c>
      <c r="G54" s="246">
        <f>+COUNTIF($R$20:$R$26,"ABIERTO")</f>
        <v>1</v>
      </c>
    </row>
    <row r="55" spans="1:18" ht="15.6" x14ac:dyDescent="0.3">
      <c r="A55" s="246" t="s">
        <v>146</v>
      </c>
      <c r="B55" s="246">
        <f>+COUNTIF($R$5:$R$26,"CERRADO")</f>
        <v>7</v>
      </c>
      <c r="C55" s="272"/>
      <c r="D55" s="246" t="s">
        <v>10</v>
      </c>
      <c r="E55" s="246">
        <f>+COUNTIF($R$6:$R17,"CERRADO")</f>
        <v>4</v>
      </c>
      <c r="F55" s="246" t="s">
        <v>10</v>
      </c>
      <c r="G55" s="246">
        <f>+COUNTIF($R$20:$R26,"CERRADO")</f>
        <v>3</v>
      </c>
    </row>
    <row r="56" spans="1:18" ht="15.6" x14ac:dyDescent="0.3">
      <c r="A56" s="282" t="s">
        <v>130</v>
      </c>
      <c r="B56" s="282">
        <f>B54+B55</f>
        <v>9</v>
      </c>
      <c r="C56" s="272"/>
      <c r="D56" s="304" t="s">
        <v>130</v>
      </c>
      <c r="E56" s="282">
        <f>SUM(E54:E55)</f>
        <v>5</v>
      </c>
      <c r="F56" s="304" t="s">
        <v>130</v>
      </c>
      <c r="G56" s="282">
        <f>SUM(G54:G55)</f>
        <v>4</v>
      </c>
    </row>
  </sheetData>
  <mergeCells count="52">
    <mergeCell ref="A27:R27"/>
    <mergeCell ref="A44:B44"/>
    <mergeCell ref="D44:E44"/>
    <mergeCell ref="F44:G44"/>
    <mergeCell ref="A53:B53"/>
    <mergeCell ref="D53:E53"/>
    <mergeCell ref="F53:G53"/>
    <mergeCell ref="A25:R25"/>
    <mergeCell ref="A12:R12"/>
    <mergeCell ref="A13:A15"/>
    <mergeCell ref="B13:B15"/>
    <mergeCell ref="C13:C15"/>
    <mergeCell ref="D13:D15"/>
    <mergeCell ref="I13:I15"/>
    <mergeCell ref="Q13:Q15"/>
    <mergeCell ref="R13:R15"/>
    <mergeCell ref="A16:R16"/>
    <mergeCell ref="A18:R18"/>
    <mergeCell ref="A19:R19"/>
    <mergeCell ref="A21:R21"/>
    <mergeCell ref="A23:R23"/>
    <mergeCell ref="A5:R5"/>
    <mergeCell ref="A7:R7"/>
    <mergeCell ref="A9:R9"/>
    <mergeCell ref="A10:A11"/>
    <mergeCell ref="B10:B11"/>
    <mergeCell ref="C10:C11"/>
    <mergeCell ref="D10:D11"/>
    <mergeCell ref="E10:E11"/>
    <mergeCell ref="Q10:Q11"/>
    <mergeCell ref="R10:R11"/>
    <mergeCell ref="L3:R3"/>
    <mergeCell ref="A3:A4"/>
    <mergeCell ref="B3:B4"/>
    <mergeCell ref="C3:C4"/>
    <mergeCell ref="D3:D4"/>
    <mergeCell ref="E3:E4"/>
    <mergeCell ref="F3:F4"/>
    <mergeCell ref="G3:G4"/>
    <mergeCell ref="H3:H4"/>
    <mergeCell ref="I3:I4"/>
    <mergeCell ref="J3:J4"/>
    <mergeCell ref="K3:K4"/>
    <mergeCell ref="A1:D1"/>
    <mergeCell ref="E1:O1"/>
    <mergeCell ref="P1:R1"/>
    <mergeCell ref="A2:B2"/>
    <mergeCell ref="C2:D2"/>
    <mergeCell ref="E2:I2"/>
    <mergeCell ref="J2:M2"/>
    <mergeCell ref="N2:O2"/>
    <mergeCell ref="P2:R2"/>
  </mergeCells>
  <conditionalFormatting sqref="P6">
    <cfRule type="containsText" dxfId="96" priority="32" operator="containsText" text="ABIERTA">
      <formula>NOT(ISERROR(SEARCH("ABIERTA",P6)))</formula>
    </cfRule>
    <cfRule type="containsText" dxfId="95" priority="35" stopIfTrue="1" operator="containsText" text="CUMPLIDA - EFECTIVA">
      <formula>NOT(ISERROR(SEARCH("CUMPLIDA - EFECTIVA",P6)))</formula>
    </cfRule>
    <cfRule type="containsText" dxfId="94" priority="34" operator="containsText" text="INCUMPLIDA - VENCIDA">
      <formula>NOT(ISERROR(SEARCH("INCUMPLIDA - VENCIDA",P6)))</formula>
    </cfRule>
    <cfRule type="containsText" dxfId="93" priority="33" operator="containsText" text="CUMPLIDA - PENDIENTE EFECTIVIDAD">
      <formula>NOT(ISERROR(SEARCH("CUMPLIDA - PENDIENTE EFECTIVIDAD",P6)))</formula>
    </cfRule>
    <cfRule type="containsText" dxfId="92" priority="31" operator="containsText" text="CUMPLIDA - INEFECTIVA">
      <formula>NOT(ISERROR(SEARCH("CUMPLIDA - INEFECTIVA",P6)))</formula>
    </cfRule>
  </conditionalFormatting>
  <conditionalFormatting sqref="P8">
    <cfRule type="containsText" dxfId="91" priority="50" stopIfTrue="1" operator="containsText" text="CUMPLIDA - EFECTIVA">
      <formula>NOT(ISERROR(SEARCH("CUMPLIDA - EFECTIVA",P8)))</formula>
    </cfRule>
    <cfRule type="containsText" dxfId="90" priority="49" operator="containsText" text="INCUMPLIDA - VENCIDA">
      <formula>NOT(ISERROR(SEARCH("INCUMPLIDA - VENCIDA",P8)))</formula>
    </cfRule>
    <cfRule type="containsText" dxfId="89" priority="48" operator="containsText" text="CUMPLIDA - PENDIENTE EFECTIVIDAD">
      <formula>NOT(ISERROR(SEARCH("CUMPLIDA - PENDIENTE EFECTIVIDAD",P8)))</formula>
    </cfRule>
    <cfRule type="containsText" dxfId="88" priority="47" operator="containsText" text="ABIERTA">
      <formula>NOT(ISERROR(SEARCH("ABIERTA",P8)))</formula>
    </cfRule>
    <cfRule type="containsText" dxfId="87" priority="46" operator="containsText" text="CUMPLIDA - INEFECTIVA">
      <formula>NOT(ISERROR(SEARCH("CUMPLIDA - INEFECTIVA",P8)))</formula>
    </cfRule>
  </conditionalFormatting>
  <conditionalFormatting sqref="P10:P11">
    <cfRule type="containsText" dxfId="86" priority="40" stopIfTrue="1" operator="containsText" text="CUMPLIDA - EFECTIVA">
      <formula>NOT(ISERROR(SEARCH("CUMPLIDA - EFECTIVA",P10)))</formula>
    </cfRule>
    <cfRule type="containsText" dxfId="85" priority="38" operator="containsText" text="CUMPLIDA - PENDIENTE EFECTIVIDAD">
      <formula>NOT(ISERROR(SEARCH("CUMPLIDA - PENDIENTE EFECTIVIDAD",P10)))</formula>
    </cfRule>
    <cfRule type="containsText" dxfId="84" priority="37" operator="containsText" text="ABIERTA">
      <formula>NOT(ISERROR(SEARCH("ABIERTA",P10)))</formula>
    </cfRule>
    <cfRule type="containsText" dxfId="83" priority="36" operator="containsText" text="CUMPLIDA - INEFECTIVA">
      <formula>NOT(ISERROR(SEARCH("CUMPLIDA - INEFECTIVA",P10)))</formula>
    </cfRule>
    <cfRule type="containsText" dxfId="82" priority="39" operator="containsText" text="INCUMPLIDA - VENCIDA">
      <formula>NOT(ISERROR(SEARCH("INCUMPLIDA - VENCIDA",P10)))</formula>
    </cfRule>
  </conditionalFormatting>
  <conditionalFormatting sqref="P13:P15">
    <cfRule type="containsText" dxfId="81" priority="42" operator="containsText" text="ABIERTA">
      <formula>NOT(ISERROR(SEARCH("ABIERTA",P13)))</formula>
    </cfRule>
    <cfRule type="containsText" dxfId="80" priority="41" operator="containsText" text="CUMPLIDA - INEFECTIVA">
      <formula>NOT(ISERROR(SEARCH("CUMPLIDA - INEFECTIVA",P13)))</formula>
    </cfRule>
    <cfRule type="containsText" dxfId="79" priority="45" stopIfTrue="1" operator="containsText" text="CUMPLIDA - EFECTIVA">
      <formula>NOT(ISERROR(SEARCH("CUMPLIDA - EFECTIVA",P13)))</formula>
    </cfRule>
    <cfRule type="containsText" dxfId="78" priority="44" operator="containsText" text="INCUMPLIDA - VENCIDA">
      <formula>NOT(ISERROR(SEARCH("INCUMPLIDA - VENCIDA",P13)))</formula>
    </cfRule>
    <cfRule type="containsText" dxfId="77" priority="43" operator="containsText" text="CUMPLIDA - PENDIENTE EFECTIVIDAD">
      <formula>NOT(ISERROR(SEARCH("CUMPLIDA - PENDIENTE EFECTIVIDAD",P13)))</formula>
    </cfRule>
  </conditionalFormatting>
  <conditionalFormatting sqref="P17">
    <cfRule type="containsText" dxfId="76" priority="57" stopIfTrue="1" operator="containsText" text="CUMPLIDA - EFECTIVA">
      <formula>NOT(ISERROR(SEARCH("CUMPLIDA - EFECTIVA",P17)))</formula>
    </cfRule>
    <cfRule type="containsText" dxfId="75" priority="56" operator="containsText" text="INCUMPLIDA - VENCIDA">
      <formula>NOT(ISERROR(SEARCH("INCUMPLIDA - VENCIDA",P17)))</formula>
    </cfRule>
    <cfRule type="containsText" dxfId="74" priority="53" operator="containsText" text="CUMPLIDA - INEFECTIVA">
      <formula>NOT(ISERROR(SEARCH("CUMPLIDA - INEFECTIVA",P17)))</formula>
    </cfRule>
    <cfRule type="containsText" dxfId="73" priority="54" operator="containsText" text="ABIERTA">
      <formula>NOT(ISERROR(SEARCH("ABIERTA",P17)))</formula>
    </cfRule>
    <cfRule type="containsText" dxfId="72" priority="55" operator="containsText" text="CUMPLIDA - PENDIENTE EFECTIVIDAD">
      <formula>NOT(ISERROR(SEARCH("CUMPLIDA - PENDIENTE EFECTIVIDAD",P17)))</formula>
    </cfRule>
  </conditionalFormatting>
  <conditionalFormatting sqref="P20">
    <cfRule type="containsText" dxfId="71" priority="8" operator="containsText" text="CUMPLIDA - PENDIENTE EFECTIVIDAD">
      <formula>NOT(ISERROR(SEARCH("CUMPLIDA - PENDIENTE EFECTIVIDAD",P20)))</formula>
    </cfRule>
    <cfRule type="containsText" dxfId="70" priority="6" operator="containsText" text="CUMPLIDA - INEFECTIVA">
      <formula>NOT(ISERROR(SEARCH("CUMPLIDA - INEFECTIVA",P20)))</formula>
    </cfRule>
    <cfRule type="containsText" dxfId="69" priority="7" operator="containsText" text="ABIERTA">
      <formula>NOT(ISERROR(SEARCH("ABIERTA",P20)))</formula>
    </cfRule>
    <cfRule type="containsText" dxfId="68" priority="9" operator="containsText" text="INCUMPLIDA - VENCIDA">
      <formula>NOT(ISERROR(SEARCH("INCUMPLIDA - VENCIDA",P20)))</formula>
    </cfRule>
    <cfRule type="containsText" dxfId="67" priority="10" stopIfTrue="1" operator="containsText" text="CUMPLIDA - EFECTIVA">
      <formula>NOT(ISERROR(SEARCH("CUMPLIDA - EFECTIVA",P20)))</formula>
    </cfRule>
  </conditionalFormatting>
  <conditionalFormatting sqref="P22">
    <cfRule type="containsText" dxfId="66" priority="2" operator="containsText" text="ABIERTA">
      <formula>NOT(ISERROR(SEARCH("ABIERTA",P22)))</formula>
    </cfRule>
    <cfRule type="containsText" dxfId="65" priority="3" operator="containsText" text="CUMPLIDA - PENDIENTE EFECTIVIDAD">
      <formula>NOT(ISERROR(SEARCH("CUMPLIDA - PENDIENTE EFECTIVIDAD",P22)))</formula>
    </cfRule>
    <cfRule type="containsText" dxfId="64" priority="4" operator="containsText" text="INCUMPLIDA - VENCIDA">
      <formula>NOT(ISERROR(SEARCH("INCUMPLIDA - VENCIDA",P22)))</formula>
    </cfRule>
    <cfRule type="containsText" dxfId="63" priority="5" stopIfTrue="1" operator="containsText" text="CUMPLIDA - EFECTIVA">
      <formula>NOT(ISERROR(SEARCH("CUMPLIDA - EFECTIVA",P22)))</formula>
    </cfRule>
    <cfRule type="containsText" dxfId="62" priority="1" operator="containsText" text="CUMPLIDA - INEFECTIVA">
      <formula>NOT(ISERROR(SEARCH("CUMPLIDA - INEFECTIVA",P22)))</formula>
    </cfRule>
  </conditionalFormatting>
  <conditionalFormatting sqref="P24">
    <cfRule type="containsText" dxfId="61" priority="22" operator="containsText" text="CUMPLIDA - INEFECTIVA">
      <formula>NOT(ISERROR(SEARCH("CUMPLIDA - INEFECTIVA",P24)))</formula>
    </cfRule>
    <cfRule type="containsText" dxfId="60" priority="26" stopIfTrue="1" operator="containsText" text="CUMPLIDA - EFECTIVA">
      <formula>NOT(ISERROR(SEARCH("CUMPLIDA - EFECTIVA",P24)))</formula>
    </cfRule>
    <cfRule type="containsText" dxfId="59" priority="24" operator="containsText" text="CUMPLIDA - PENDIENTE EFECTIVIDAD">
      <formula>NOT(ISERROR(SEARCH("CUMPLIDA - PENDIENTE EFECTIVIDAD",P24)))</formula>
    </cfRule>
    <cfRule type="containsText" dxfId="58" priority="25" operator="containsText" text="INCUMPLIDA - VENCIDA">
      <formula>NOT(ISERROR(SEARCH("INCUMPLIDA - VENCIDA",P24)))</formula>
    </cfRule>
    <cfRule type="containsText" dxfId="57" priority="23" operator="containsText" text="ABIERTA">
      <formula>NOT(ISERROR(SEARCH("ABIERTA",P24)))</formula>
    </cfRule>
  </conditionalFormatting>
  <conditionalFormatting sqref="P26">
    <cfRule type="containsText" dxfId="56" priority="17" operator="containsText" text="CUMPLIDA - INEFECTIVA">
      <formula>NOT(ISERROR(SEARCH("CUMPLIDA - INEFECTIVA",P26)))</formula>
    </cfRule>
    <cfRule type="containsText" dxfId="55" priority="21" stopIfTrue="1" operator="containsText" text="CUMPLIDA - EFECTIVA">
      <formula>NOT(ISERROR(SEARCH("CUMPLIDA - EFECTIVA",P26)))</formula>
    </cfRule>
    <cfRule type="containsText" dxfId="54" priority="20" operator="containsText" text="INCUMPLIDA - VENCIDA">
      <formula>NOT(ISERROR(SEARCH("INCUMPLIDA - VENCIDA",P26)))</formula>
    </cfRule>
    <cfRule type="containsText" dxfId="53" priority="19" operator="containsText" text="CUMPLIDA - PENDIENTE EFECTIVIDAD">
      <formula>NOT(ISERROR(SEARCH("CUMPLIDA - PENDIENTE EFECTIVIDAD",P26)))</formula>
    </cfRule>
    <cfRule type="containsText" dxfId="52" priority="18" operator="containsText" text="ABIERTA">
      <formula>NOT(ISERROR(SEARCH("ABIERTA",P26)))</formula>
    </cfRule>
  </conditionalFormatting>
  <conditionalFormatting sqref="R6">
    <cfRule type="containsText" dxfId="51" priority="30" operator="containsText" text="ABIERTO">
      <formula>NOT(ISERROR(SEARCH("ABIERTO",R6)))</formula>
    </cfRule>
    <cfRule type="containsText" dxfId="50" priority="29" operator="containsText" text="CERRADO">
      <formula>NOT(ISERROR(SEARCH("CERRADO",R6)))</formula>
    </cfRule>
  </conditionalFormatting>
  <conditionalFormatting sqref="R8">
    <cfRule type="containsText" dxfId="49" priority="62" operator="containsText" text="CERRADO">
      <formula>NOT(ISERROR(SEARCH("CERRADO",R8)))</formula>
    </cfRule>
    <cfRule type="containsText" dxfId="48" priority="63" operator="containsText" text="ABIERTO">
      <formula>NOT(ISERROR(SEARCH("ABIERTO",R8)))</formula>
    </cfRule>
  </conditionalFormatting>
  <conditionalFormatting sqref="R10">
    <cfRule type="containsText" dxfId="47" priority="60" operator="containsText" text="CERRADO">
      <formula>NOT(ISERROR(SEARCH("CERRADO",R10)))</formula>
    </cfRule>
    <cfRule type="containsText" dxfId="46" priority="61" operator="containsText" text="ABIERTO">
      <formula>NOT(ISERROR(SEARCH("ABIERTO",R10)))</formula>
    </cfRule>
  </conditionalFormatting>
  <conditionalFormatting sqref="R13">
    <cfRule type="containsText" dxfId="45" priority="58" operator="containsText" text="CERRADO">
      <formula>NOT(ISERROR(SEARCH("CERRADO",R13)))</formula>
    </cfRule>
    <cfRule type="containsText" dxfId="44" priority="59" operator="containsText" text="ABIERTO">
      <formula>NOT(ISERROR(SEARCH("ABIERTO",R13)))</formula>
    </cfRule>
  </conditionalFormatting>
  <conditionalFormatting sqref="R17">
    <cfRule type="containsText" dxfId="43" priority="51" operator="containsText" text="CERRADO">
      <formula>NOT(ISERROR(SEARCH("CERRADO",R17)))</formula>
    </cfRule>
    <cfRule type="containsText" dxfId="42" priority="52" operator="containsText" text="ABIERTO">
      <formula>NOT(ISERROR(SEARCH("ABIERTO",R17)))</formula>
    </cfRule>
  </conditionalFormatting>
  <conditionalFormatting sqref="R20">
    <cfRule type="containsText" dxfId="41" priority="28" operator="containsText" text="ABIERTO">
      <formula>NOT(ISERROR(SEARCH("ABIERTO",R20)))</formula>
    </cfRule>
    <cfRule type="containsText" dxfId="40" priority="27" operator="containsText" text="CERRADO">
      <formula>NOT(ISERROR(SEARCH("CERRADO",R20)))</formula>
    </cfRule>
  </conditionalFormatting>
  <conditionalFormatting sqref="R22">
    <cfRule type="containsText" dxfId="39" priority="16" operator="containsText" text="ABIERTO">
      <formula>NOT(ISERROR(SEARCH("ABIERTO",R22)))</formula>
    </cfRule>
    <cfRule type="containsText" dxfId="38" priority="15" operator="containsText" text="CERRADO">
      <formula>NOT(ISERROR(SEARCH("CERRADO",R22)))</formula>
    </cfRule>
  </conditionalFormatting>
  <conditionalFormatting sqref="R24">
    <cfRule type="containsText" dxfId="37" priority="14" operator="containsText" text="ABIERTO">
      <formula>NOT(ISERROR(SEARCH("ABIERTO",R24)))</formula>
    </cfRule>
    <cfRule type="containsText" dxfId="36" priority="13" operator="containsText" text="CERRADO">
      <formula>NOT(ISERROR(SEARCH("CERRADO",R24)))</formula>
    </cfRule>
  </conditionalFormatting>
  <conditionalFormatting sqref="R26">
    <cfRule type="containsText" dxfId="35" priority="11" operator="containsText" text="CERRADO">
      <formula>NOT(ISERROR(SEARCH("CERRADO",R26)))</formula>
    </cfRule>
    <cfRule type="containsText" dxfId="34" priority="12" operator="containsText" text="ABIERTO">
      <formula>NOT(ISERROR(SEARCH("ABIERTO",R26)))</formula>
    </cfRule>
  </conditionalFormatting>
  <dataValidations count="3">
    <dataValidation type="list" allowBlank="1" showInputMessage="1" showErrorMessage="1" sqref="R1:R1048576" xr:uid="{00000000-0002-0000-0D00-000000000000}">
      <formula1>$D$54:$D$55</formula1>
    </dataValidation>
    <dataValidation type="list" allowBlank="1" showInputMessage="1" showErrorMessage="1" sqref="P1:P1048576" xr:uid="{00000000-0002-0000-0D00-000001000000}">
      <formula1>$A$45:$A$50</formula1>
    </dataValidation>
    <dataValidation type="list" allowBlank="1" showInputMessage="1" showErrorMessage="1" sqref="H28:H1048576" xr:uid="{00000000-0002-0000-0D00-000002000000}">
      <formula1>#REF!</formula1>
    </dataValidation>
  </dataValidations>
  <printOptions horizontalCentered="1"/>
  <pageMargins left="0.39370078740157483" right="0.39370078740157483" top="0.39370078740157483" bottom="0.39370078740157483" header="0" footer="0"/>
  <pageSetup paperSize="125" scale="39" fitToHeight="0" orientation="landscape" r:id="rId1"/>
  <headerFooter>
    <oddHeader>&amp;CPreparado por Iván Arturo Márquez Rincón &amp;D&amp;RPágina &amp;P</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3000000}">
          <x14:formula1>
            <xm:f>'https://adrgov-my.sharepoint.com/Users/maicol.zipamocha/Downloads/[120236000067523_00002 (2).xlsx]Hoja1'!#REF!</xm:f>
          </x14:formula1>
          <xm:sqref>H20 H22 H24 H26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XFD132"/>
  <sheetViews>
    <sheetView topLeftCell="E108" zoomScale="70" zoomScaleNormal="70" workbookViewId="0">
      <selection activeCell="E139" sqref="E139"/>
    </sheetView>
  </sheetViews>
  <sheetFormatPr baseColWidth="10" defaultColWidth="11.44140625" defaultRowHeight="15" outlineLevelRow="1" x14ac:dyDescent="0.25"/>
  <cols>
    <col min="1" max="1" width="32" style="105" bestFit="1" customWidth="1"/>
    <col min="2" max="2" width="25.88671875" style="105" customWidth="1"/>
    <col min="3" max="3" width="17.44140625" style="105" customWidth="1"/>
    <col min="4" max="4" width="76.109375" style="105" bestFit="1" customWidth="1"/>
    <col min="5" max="5" width="45.44140625" style="105" customWidth="1"/>
    <col min="6" max="6" width="94.109375" style="105" customWidth="1"/>
    <col min="7" max="7" width="44" style="106" customWidth="1"/>
    <col min="8" max="8" width="47.88671875" style="105" customWidth="1"/>
    <col min="9" max="9" width="28.44140625" style="105" customWidth="1"/>
    <col min="10" max="11" width="17.88671875" style="105" customWidth="1"/>
    <col min="12" max="12" width="23.109375" style="105" customWidth="1"/>
    <col min="13" max="13" width="28.6640625" style="105" customWidth="1"/>
    <col min="14" max="14" width="255.6640625" style="105" customWidth="1"/>
    <col min="15" max="15" width="37.6640625" style="105" customWidth="1"/>
    <col min="16" max="16" width="50" style="105" customWidth="1"/>
    <col min="17" max="17" width="255.5546875" style="195" customWidth="1"/>
    <col min="18" max="18" width="36.33203125" style="105" customWidth="1"/>
    <col min="19" max="19" width="43.44140625" style="196" customWidth="1"/>
    <col min="20" max="20" width="16.33203125" style="196" hidden="1" customWidth="1"/>
    <col min="21" max="22" width="11.44140625" style="196" customWidth="1"/>
    <col min="23" max="32" width="11.44140625" style="196"/>
    <col min="33" max="16384" width="11.44140625" style="105"/>
  </cols>
  <sheetData>
    <row r="1" spans="1:32" ht="24.75" hidden="1" customHeight="1" x14ac:dyDescent="0.25">
      <c r="A1" s="1300"/>
      <c r="B1" s="1301"/>
      <c r="C1" s="1301"/>
      <c r="D1" s="1301"/>
      <c r="E1" s="1301"/>
      <c r="F1" s="1301"/>
      <c r="G1" s="1301"/>
      <c r="H1" s="1302"/>
      <c r="Q1" s="195" t="s">
        <v>71</v>
      </c>
      <c r="R1" s="105" t="s">
        <v>11</v>
      </c>
    </row>
    <row r="2" spans="1:32" ht="27" hidden="1" customHeight="1" x14ac:dyDescent="0.25">
      <c r="A2" s="1303"/>
      <c r="B2" s="1304"/>
      <c r="C2" s="1304"/>
      <c r="D2" s="1304"/>
      <c r="E2" s="1304"/>
      <c r="F2" s="1304"/>
      <c r="G2" s="1304"/>
      <c r="H2" s="1305"/>
      <c r="Q2" s="195" t="s">
        <v>134</v>
      </c>
      <c r="R2" s="105" t="s">
        <v>10</v>
      </c>
    </row>
    <row r="3" spans="1:32" ht="32.25" hidden="1" customHeight="1" x14ac:dyDescent="0.25">
      <c r="A3" s="1303"/>
      <c r="B3" s="1304"/>
      <c r="C3" s="1304"/>
      <c r="D3" s="1304"/>
      <c r="E3" s="1304"/>
      <c r="F3" s="1304"/>
      <c r="G3" s="1304"/>
      <c r="H3" s="1305"/>
      <c r="Q3" s="195" t="s">
        <v>136</v>
      </c>
    </row>
    <row r="4" spans="1:32" s="119" customFormat="1" ht="57" customHeight="1" x14ac:dyDescent="0.3">
      <c r="A4" s="903"/>
      <c r="B4" s="903"/>
      <c r="C4" s="903"/>
      <c r="D4" s="903"/>
      <c r="E4" s="904" t="s">
        <v>79</v>
      </c>
      <c r="F4" s="905"/>
      <c r="G4" s="905"/>
      <c r="H4" s="905"/>
      <c r="I4" s="905"/>
      <c r="J4" s="905"/>
      <c r="K4" s="905"/>
      <c r="L4" s="905"/>
      <c r="M4" s="905"/>
      <c r="N4" s="905"/>
      <c r="O4" s="906"/>
      <c r="P4" s="907"/>
      <c r="Q4" s="908"/>
      <c r="R4" s="909"/>
    </row>
    <row r="5" spans="1:32" s="119" customFormat="1" ht="27.75" customHeight="1" x14ac:dyDescent="0.3">
      <c r="A5" s="910" t="s">
        <v>120</v>
      </c>
      <c r="B5" s="911"/>
      <c r="C5" s="912" t="s">
        <v>121</v>
      </c>
      <c r="D5" s="913"/>
      <c r="E5" s="910" t="s">
        <v>122</v>
      </c>
      <c r="F5" s="914"/>
      <c r="G5" s="914"/>
      <c r="H5" s="914"/>
      <c r="I5" s="911"/>
      <c r="J5" s="915">
        <v>6</v>
      </c>
      <c r="K5" s="915"/>
      <c r="L5" s="915"/>
      <c r="M5" s="915"/>
      <c r="N5" s="910" t="s">
        <v>123</v>
      </c>
      <c r="O5" s="911"/>
      <c r="P5" s="916" t="s">
        <v>124</v>
      </c>
      <c r="Q5" s="917"/>
      <c r="R5" s="918"/>
    </row>
    <row r="6" spans="1:32" ht="30" customHeight="1" x14ac:dyDescent="0.25">
      <c r="A6" s="991" t="s">
        <v>83</v>
      </c>
      <c r="B6" s="991" t="s">
        <v>84</v>
      </c>
      <c r="C6" s="991" t="s">
        <v>85</v>
      </c>
      <c r="D6" s="991" t="s">
        <v>86</v>
      </c>
      <c r="E6" s="991" t="s">
        <v>87</v>
      </c>
      <c r="F6" s="991" t="s">
        <v>88</v>
      </c>
      <c r="G6" s="991" t="s">
        <v>89</v>
      </c>
      <c r="H6" s="991" t="s">
        <v>90</v>
      </c>
      <c r="I6" s="991" t="s">
        <v>91</v>
      </c>
      <c r="J6" s="991" t="s">
        <v>92</v>
      </c>
      <c r="K6" s="991" t="s">
        <v>93</v>
      </c>
      <c r="L6" s="992" t="s">
        <v>147</v>
      </c>
      <c r="M6" s="992"/>
      <c r="N6" s="992"/>
      <c r="O6" s="992"/>
      <c r="P6" s="992"/>
      <c r="Q6" s="992"/>
      <c r="R6" s="197"/>
    </row>
    <row r="7" spans="1:32" ht="53.25" customHeight="1" thickBot="1" x14ac:dyDescent="0.3">
      <c r="A7" s="1345"/>
      <c r="B7" s="1345"/>
      <c r="C7" s="1345"/>
      <c r="D7" s="1345"/>
      <c r="E7" s="1345"/>
      <c r="F7" s="1345"/>
      <c r="G7" s="1345"/>
      <c r="H7" s="1345"/>
      <c r="I7" s="1345"/>
      <c r="J7" s="1345"/>
      <c r="K7" s="1345"/>
      <c r="L7" s="146" t="s">
        <v>95</v>
      </c>
      <c r="M7" s="146" t="s">
        <v>96</v>
      </c>
      <c r="N7" s="146" t="s">
        <v>97</v>
      </c>
      <c r="O7" s="146" t="s">
        <v>137</v>
      </c>
      <c r="P7" s="146" t="s">
        <v>99</v>
      </c>
      <c r="Q7" s="146" t="s">
        <v>100</v>
      </c>
      <c r="R7" s="147" t="s">
        <v>101</v>
      </c>
    </row>
    <row r="8" spans="1:32" s="198" customFormat="1" ht="39" customHeight="1" outlineLevel="1" thickBot="1" x14ac:dyDescent="0.35">
      <c r="A8" s="928" t="s">
        <v>148</v>
      </c>
      <c r="B8" s="929"/>
      <c r="C8" s="929"/>
      <c r="D8" s="929"/>
      <c r="E8" s="929"/>
      <c r="F8" s="929"/>
      <c r="G8" s="929"/>
      <c r="H8" s="929"/>
      <c r="I8" s="929"/>
      <c r="J8" s="929"/>
      <c r="K8" s="929"/>
      <c r="L8" s="929"/>
      <c r="M8" s="929"/>
      <c r="N8" s="929"/>
      <c r="O8" s="929"/>
      <c r="P8" s="929"/>
      <c r="Q8" s="951"/>
      <c r="R8" s="930"/>
      <c r="S8" s="133"/>
      <c r="T8" s="133"/>
      <c r="U8" s="133"/>
      <c r="V8" s="133"/>
      <c r="W8" s="133"/>
      <c r="X8" s="133"/>
      <c r="Y8" s="133"/>
      <c r="Z8" s="133"/>
      <c r="AA8" s="133"/>
      <c r="AB8" s="133"/>
      <c r="AC8" s="133"/>
      <c r="AD8" s="133"/>
      <c r="AE8" s="133"/>
      <c r="AF8" s="133"/>
    </row>
    <row r="9" spans="1:32" s="198" customFormat="1" ht="76.5" customHeight="1" outlineLevel="1" x14ac:dyDescent="0.3">
      <c r="A9" s="931" t="s">
        <v>66</v>
      </c>
      <c r="B9" s="1387" t="s">
        <v>149</v>
      </c>
      <c r="C9" s="1387">
        <v>1</v>
      </c>
      <c r="D9" s="1437" t="s">
        <v>150</v>
      </c>
      <c r="E9" s="1028" t="s">
        <v>151</v>
      </c>
      <c r="F9" s="136" t="s">
        <v>152</v>
      </c>
      <c r="G9" s="128" t="s">
        <v>153</v>
      </c>
      <c r="H9" s="126" t="s">
        <v>126</v>
      </c>
      <c r="I9" s="128" t="s">
        <v>154</v>
      </c>
      <c r="J9" s="199">
        <v>45261</v>
      </c>
      <c r="K9" s="199">
        <v>46022</v>
      </c>
      <c r="L9" s="200">
        <v>45642</v>
      </c>
      <c r="M9" s="201" t="s">
        <v>109</v>
      </c>
      <c r="N9" s="202" t="s">
        <v>155</v>
      </c>
      <c r="O9" s="164"/>
      <c r="P9" s="203" t="s">
        <v>71</v>
      </c>
      <c r="Q9" s="1438" t="s">
        <v>156</v>
      </c>
      <c r="R9" s="946" t="s">
        <v>11</v>
      </c>
      <c r="S9" s="133"/>
      <c r="T9" s="133"/>
      <c r="U9" s="133"/>
      <c r="V9" s="133"/>
      <c r="W9" s="133"/>
      <c r="X9" s="133"/>
      <c r="Y9" s="133"/>
      <c r="Z9" s="133"/>
      <c r="AA9" s="133"/>
      <c r="AB9" s="133"/>
      <c r="AC9" s="133"/>
      <c r="AD9" s="133"/>
      <c r="AE9" s="133"/>
      <c r="AF9" s="133"/>
    </row>
    <row r="10" spans="1:32" s="198" customFormat="1" ht="76.5" customHeight="1" outlineLevel="1" x14ac:dyDescent="0.3">
      <c r="A10" s="924"/>
      <c r="B10" s="1388"/>
      <c r="C10" s="1388"/>
      <c r="D10" s="944"/>
      <c r="E10" s="1028"/>
      <c r="F10" s="136" t="s">
        <v>157</v>
      </c>
      <c r="G10" s="128" t="s">
        <v>158</v>
      </c>
      <c r="H10" s="126" t="s">
        <v>126</v>
      </c>
      <c r="I10" s="128" t="s">
        <v>154</v>
      </c>
      <c r="J10" s="199">
        <v>45474</v>
      </c>
      <c r="K10" s="199">
        <v>46022</v>
      </c>
      <c r="L10" s="200">
        <v>45642</v>
      </c>
      <c r="M10" s="201" t="s">
        <v>109</v>
      </c>
      <c r="N10" s="202" t="s">
        <v>155</v>
      </c>
      <c r="O10" s="164"/>
      <c r="P10" s="203" t="s">
        <v>71</v>
      </c>
      <c r="Q10" s="1439"/>
      <c r="R10" s="946"/>
      <c r="S10" s="133"/>
      <c r="T10" s="133"/>
      <c r="U10" s="133"/>
      <c r="V10" s="133"/>
      <c r="W10" s="133"/>
      <c r="X10" s="133"/>
      <c r="Y10" s="133"/>
      <c r="Z10" s="133"/>
      <c r="AA10" s="133"/>
      <c r="AB10" s="133"/>
      <c r="AC10" s="133"/>
      <c r="AD10" s="133"/>
      <c r="AE10" s="133"/>
      <c r="AF10" s="133"/>
    </row>
    <row r="11" spans="1:32" s="198" customFormat="1" ht="69.75" customHeight="1" outlineLevel="1" x14ac:dyDescent="0.3">
      <c r="A11" s="924"/>
      <c r="B11" s="1388"/>
      <c r="C11" s="1388"/>
      <c r="D11" s="944"/>
      <c r="E11" s="136" t="s">
        <v>159</v>
      </c>
      <c r="F11" s="1028" t="s">
        <v>160</v>
      </c>
      <c r="G11" s="959" t="s">
        <v>161</v>
      </c>
      <c r="H11" s="1415" t="s">
        <v>133</v>
      </c>
      <c r="I11" s="959" t="s">
        <v>154</v>
      </c>
      <c r="J11" s="1447">
        <v>45292</v>
      </c>
      <c r="K11" s="1447">
        <v>46022</v>
      </c>
      <c r="L11" s="1326">
        <v>45642</v>
      </c>
      <c r="M11" s="935" t="s">
        <v>109</v>
      </c>
      <c r="N11" s="816" t="s">
        <v>162</v>
      </c>
      <c r="O11" s="1443"/>
      <c r="P11" s="1444" t="s">
        <v>71</v>
      </c>
      <c r="Q11" s="1438" t="s">
        <v>163</v>
      </c>
      <c r="R11" s="946"/>
      <c r="S11" s="133"/>
      <c r="T11" s="133"/>
      <c r="U11" s="133"/>
      <c r="V11" s="133"/>
      <c r="W11" s="133"/>
      <c r="X11" s="133"/>
      <c r="Y11" s="133"/>
      <c r="Z11" s="133"/>
      <c r="AA11" s="133"/>
      <c r="AB11" s="133"/>
      <c r="AC11" s="133"/>
      <c r="AD11" s="133"/>
      <c r="AE11" s="133"/>
      <c r="AF11" s="133"/>
    </row>
    <row r="12" spans="1:32" s="198" customFormat="1" ht="114.75" customHeight="1" outlineLevel="1" x14ac:dyDescent="0.3">
      <c r="A12" s="924"/>
      <c r="B12" s="1388"/>
      <c r="C12" s="1388"/>
      <c r="D12" s="944"/>
      <c r="E12" s="136" t="s">
        <v>164</v>
      </c>
      <c r="F12" s="1028"/>
      <c r="G12" s="959"/>
      <c r="H12" s="1415"/>
      <c r="I12" s="959"/>
      <c r="J12" s="1447"/>
      <c r="K12" s="1447"/>
      <c r="L12" s="1064"/>
      <c r="M12" s="943"/>
      <c r="N12" s="816"/>
      <c r="O12" s="1373"/>
      <c r="P12" s="1445"/>
      <c r="Q12" s="1439"/>
      <c r="R12" s="946"/>
      <c r="S12" s="133"/>
      <c r="T12" s="133"/>
      <c r="U12" s="133"/>
      <c r="V12" s="133"/>
      <c r="W12" s="133"/>
      <c r="X12" s="133"/>
      <c r="Y12" s="133"/>
      <c r="Z12" s="133"/>
      <c r="AA12" s="133"/>
      <c r="AB12" s="133"/>
      <c r="AC12" s="133"/>
      <c r="AD12" s="133"/>
      <c r="AE12" s="133"/>
      <c r="AF12" s="133"/>
    </row>
    <row r="13" spans="1:32" s="205" customFormat="1" ht="408.75" customHeight="1" outlineLevel="1" x14ac:dyDescent="0.3">
      <c r="A13" s="924"/>
      <c r="B13" s="1388"/>
      <c r="C13" s="1388"/>
      <c r="D13" s="944"/>
      <c r="E13" s="136" t="s">
        <v>165</v>
      </c>
      <c r="F13" s="136" t="s">
        <v>166</v>
      </c>
      <c r="G13" s="128" t="s">
        <v>167</v>
      </c>
      <c r="H13" s="126" t="s">
        <v>126</v>
      </c>
      <c r="I13" s="128" t="s">
        <v>58</v>
      </c>
      <c r="J13" s="199">
        <v>45292</v>
      </c>
      <c r="K13" s="199">
        <v>45638</v>
      </c>
      <c r="L13" s="129" t="s">
        <v>168</v>
      </c>
      <c r="M13" s="128" t="s">
        <v>169</v>
      </c>
      <c r="N13" s="204" t="s">
        <v>170</v>
      </c>
      <c r="O13" s="131">
        <v>1</v>
      </c>
      <c r="P13" s="203" t="s">
        <v>72</v>
      </c>
      <c r="Q13" s="1438" t="s">
        <v>171</v>
      </c>
      <c r="R13" s="946"/>
      <c r="S13" s="133"/>
      <c r="T13" s="133"/>
      <c r="U13" s="133"/>
      <c r="V13" s="133"/>
      <c r="W13" s="133"/>
      <c r="X13" s="133"/>
      <c r="Y13" s="133"/>
      <c r="Z13" s="133"/>
      <c r="AA13" s="133"/>
      <c r="AB13" s="133"/>
      <c r="AC13" s="133"/>
      <c r="AD13" s="133"/>
      <c r="AE13" s="133"/>
      <c r="AF13" s="133"/>
    </row>
    <row r="14" spans="1:32" s="134" customFormat="1" ht="409.5" customHeight="1" thickBot="1" x14ac:dyDescent="0.35">
      <c r="A14" s="924"/>
      <c r="B14" s="1388"/>
      <c r="C14" s="1388"/>
      <c r="D14" s="944"/>
      <c r="E14" s="136" t="s">
        <v>172</v>
      </c>
      <c r="F14" s="136" t="s">
        <v>173</v>
      </c>
      <c r="G14" s="128" t="s">
        <v>174</v>
      </c>
      <c r="H14" s="126" t="s">
        <v>126</v>
      </c>
      <c r="I14" s="128" t="s">
        <v>154</v>
      </c>
      <c r="J14" s="199">
        <v>45261</v>
      </c>
      <c r="K14" s="199">
        <v>45626</v>
      </c>
      <c r="L14" s="129">
        <v>45848</v>
      </c>
      <c r="M14" s="161" t="s">
        <v>175</v>
      </c>
      <c r="N14" s="204" t="s">
        <v>176</v>
      </c>
      <c r="O14" s="154">
        <v>1</v>
      </c>
      <c r="P14" s="203" t="s">
        <v>72</v>
      </c>
      <c r="Q14" s="1446"/>
      <c r="R14" s="931"/>
      <c r="S14" s="133"/>
      <c r="T14" s="133"/>
      <c r="U14" s="133"/>
      <c r="V14" s="133"/>
      <c r="W14" s="133"/>
      <c r="X14" s="133"/>
      <c r="Y14" s="133"/>
      <c r="Z14" s="133"/>
      <c r="AA14" s="133"/>
      <c r="AB14" s="133"/>
      <c r="AC14" s="133"/>
      <c r="AD14" s="133"/>
      <c r="AE14" s="133"/>
      <c r="AF14" s="133"/>
    </row>
    <row r="15" spans="1:32" s="198" customFormat="1" ht="15.6" outlineLevel="1" thickBot="1" x14ac:dyDescent="0.35">
      <c r="A15" s="1069"/>
      <c r="B15" s="1053"/>
      <c r="C15" s="1053"/>
      <c r="D15" s="1053"/>
      <c r="E15" s="1053"/>
      <c r="F15" s="1053"/>
      <c r="G15" s="1053"/>
      <c r="H15" s="1053"/>
      <c r="I15" s="1053"/>
      <c r="J15" s="1053"/>
      <c r="K15" s="1053"/>
      <c r="L15" s="1053"/>
      <c r="M15" s="1053"/>
      <c r="N15" s="1053"/>
      <c r="O15" s="1053"/>
      <c r="P15" s="1053"/>
      <c r="Q15" s="1050"/>
      <c r="R15" s="1054"/>
      <c r="S15" s="133"/>
      <c r="T15" s="133"/>
      <c r="U15" s="133"/>
      <c r="V15" s="133"/>
      <c r="W15" s="133"/>
      <c r="X15" s="133"/>
      <c r="Y15" s="133"/>
      <c r="Z15" s="133"/>
      <c r="AA15" s="133"/>
      <c r="AB15" s="133"/>
      <c r="AC15" s="133"/>
      <c r="AD15" s="133"/>
      <c r="AE15" s="133"/>
      <c r="AF15" s="133"/>
    </row>
    <row r="16" spans="1:32" s="209" customFormat="1" ht="408.9" customHeight="1" outlineLevel="1" x14ac:dyDescent="0.3">
      <c r="A16" s="940" t="s">
        <v>66</v>
      </c>
      <c r="B16" s="940" t="s">
        <v>149</v>
      </c>
      <c r="C16" s="940">
        <v>2</v>
      </c>
      <c r="D16" s="1363" t="s">
        <v>177</v>
      </c>
      <c r="E16" s="156" t="s">
        <v>178</v>
      </c>
      <c r="F16" s="156" t="s">
        <v>179</v>
      </c>
      <c r="G16" s="180" t="s">
        <v>180</v>
      </c>
      <c r="H16" s="157" t="s">
        <v>126</v>
      </c>
      <c r="I16" s="158" t="s">
        <v>181</v>
      </c>
      <c r="J16" s="206">
        <v>43605</v>
      </c>
      <c r="K16" s="206">
        <v>43644</v>
      </c>
      <c r="L16" s="207" t="s">
        <v>182</v>
      </c>
      <c r="M16" s="158" t="s">
        <v>183</v>
      </c>
      <c r="N16" s="177" t="s">
        <v>184</v>
      </c>
      <c r="O16" s="182">
        <v>1</v>
      </c>
      <c r="P16" s="208" t="s">
        <v>72</v>
      </c>
      <c r="Q16" s="944" t="s">
        <v>185</v>
      </c>
      <c r="R16" s="924" t="s">
        <v>10</v>
      </c>
      <c r="S16" s="133"/>
      <c r="T16" s="133"/>
      <c r="U16" s="133"/>
      <c r="V16" s="133"/>
      <c r="W16" s="133"/>
      <c r="X16" s="133"/>
      <c r="Y16" s="133"/>
      <c r="Z16" s="133"/>
      <c r="AA16" s="133"/>
      <c r="AB16" s="133"/>
      <c r="AC16" s="133"/>
      <c r="AD16" s="133"/>
      <c r="AE16" s="133"/>
      <c r="AF16" s="133"/>
    </row>
    <row r="17" spans="1:32" s="198" customFormat="1" ht="166.8" outlineLevel="1" x14ac:dyDescent="0.3">
      <c r="A17" s="946"/>
      <c r="B17" s="946"/>
      <c r="C17" s="946"/>
      <c r="D17" s="1034"/>
      <c r="E17" s="166" t="s">
        <v>186</v>
      </c>
      <c r="F17" s="166" t="s">
        <v>187</v>
      </c>
      <c r="G17" s="183" t="s">
        <v>188</v>
      </c>
      <c r="H17" s="183" t="s">
        <v>143</v>
      </c>
      <c r="I17" s="183" t="s">
        <v>189</v>
      </c>
      <c r="J17" s="210">
        <v>44562</v>
      </c>
      <c r="K17" s="210">
        <v>44742</v>
      </c>
      <c r="L17" s="129" t="s">
        <v>190</v>
      </c>
      <c r="M17" s="161" t="s">
        <v>140</v>
      </c>
      <c r="N17" s="211" t="s">
        <v>191</v>
      </c>
      <c r="O17" s="131">
        <v>1</v>
      </c>
      <c r="P17" s="203" t="s">
        <v>72</v>
      </c>
      <c r="Q17" s="944"/>
      <c r="R17" s="924"/>
      <c r="S17" s="133"/>
      <c r="T17" s="133"/>
      <c r="U17" s="133"/>
      <c r="V17" s="133"/>
      <c r="W17" s="133"/>
      <c r="X17" s="133"/>
      <c r="Y17" s="133"/>
      <c r="Z17" s="133"/>
      <c r="AA17" s="133"/>
      <c r="AB17" s="133"/>
      <c r="AC17" s="133"/>
      <c r="AD17" s="133"/>
      <c r="AE17" s="133"/>
      <c r="AF17" s="133"/>
    </row>
    <row r="18" spans="1:32" s="209" customFormat="1" ht="225.6" outlineLevel="1" x14ac:dyDescent="0.3">
      <c r="A18" s="946"/>
      <c r="B18" s="946"/>
      <c r="C18" s="946"/>
      <c r="D18" s="1034"/>
      <c r="E18" s="160" t="s">
        <v>192</v>
      </c>
      <c r="F18" s="160" t="s">
        <v>193</v>
      </c>
      <c r="G18" s="128" t="s">
        <v>194</v>
      </c>
      <c r="H18" s="161" t="s">
        <v>126</v>
      </c>
      <c r="I18" s="136" t="s">
        <v>195</v>
      </c>
      <c r="J18" s="212">
        <v>43612</v>
      </c>
      <c r="K18" s="212">
        <v>43644</v>
      </c>
      <c r="L18" s="213">
        <v>43676</v>
      </c>
      <c r="M18" s="137" t="s">
        <v>138</v>
      </c>
      <c r="N18" s="127" t="s">
        <v>196</v>
      </c>
      <c r="O18" s="214">
        <v>1</v>
      </c>
      <c r="P18" s="203" t="s">
        <v>72</v>
      </c>
      <c r="Q18" s="1440"/>
      <c r="R18" s="924"/>
      <c r="S18" s="133"/>
      <c r="T18" s="133"/>
      <c r="U18" s="133"/>
      <c r="V18" s="133"/>
      <c r="W18" s="133"/>
      <c r="X18" s="133"/>
      <c r="Y18" s="133"/>
      <c r="Z18" s="133"/>
      <c r="AA18" s="133"/>
      <c r="AB18" s="133"/>
      <c r="AC18" s="133"/>
      <c r="AD18" s="133"/>
      <c r="AE18" s="133"/>
      <c r="AF18" s="133"/>
    </row>
    <row r="19" spans="1:32" s="209" customFormat="1" ht="409.5" customHeight="1" outlineLevel="1" x14ac:dyDescent="0.3">
      <c r="A19" s="946"/>
      <c r="B19" s="946"/>
      <c r="C19" s="946"/>
      <c r="D19" s="1034"/>
      <c r="E19" s="136" t="s">
        <v>197</v>
      </c>
      <c r="F19" s="136" t="s">
        <v>198</v>
      </c>
      <c r="G19" s="128" t="s">
        <v>199</v>
      </c>
      <c r="H19" s="128" t="s">
        <v>143</v>
      </c>
      <c r="I19" s="128" t="s">
        <v>189</v>
      </c>
      <c r="J19" s="199">
        <v>45280</v>
      </c>
      <c r="K19" s="199">
        <v>45657</v>
      </c>
      <c r="L19" s="129" t="s">
        <v>200</v>
      </c>
      <c r="M19" s="128" t="s">
        <v>201</v>
      </c>
      <c r="N19" s="211" t="s">
        <v>202</v>
      </c>
      <c r="O19" s="131">
        <v>1</v>
      </c>
      <c r="P19" s="203" t="s">
        <v>72</v>
      </c>
      <c r="Q19" s="215" t="s">
        <v>203</v>
      </c>
      <c r="R19" s="924"/>
      <c r="S19" s="133"/>
      <c r="T19" s="133"/>
      <c r="U19" s="133"/>
      <c r="V19" s="133"/>
      <c r="W19" s="133"/>
      <c r="X19" s="133"/>
      <c r="Y19" s="133"/>
      <c r="Z19" s="133"/>
      <c r="AA19" s="133"/>
      <c r="AB19" s="133"/>
      <c r="AC19" s="133"/>
      <c r="AD19" s="133"/>
      <c r="AE19" s="133"/>
      <c r="AF19" s="133"/>
    </row>
    <row r="20" spans="1:32" s="198" customFormat="1" ht="266.25" customHeight="1" outlineLevel="1" x14ac:dyDescent="0.3">
      <c r="A20" s="946"/>
      <c r="B20" s="946"/>
      <c r="C20" s="946"/>
      <c r="D20" s="1034"/>
      <c r="E20" s="1034" t="s">
        <v>204</v>
      </c>
      <c r="F20" s="160" t="s">
        <v>205</v>
      </c>
      <c r="G20" s="161" t="s">
        <v>206</v>
      </c>
      <c r="H20" s="161" t="s">
        <v>126</v>
      </c>
      <c r="I20" s="136" t="s">
        <v>207</v>
      </c>
      <c r="J20" s="212">
        <v>43605</v>
      </c>
      <c r="K20" s="212">
        <v>43644</v>
      </c>
      <c r="L20" s="216" t="s">
        <v>208</v>
      </c>
      <c r="M20" s="137" t="s">
        <v>138</v>
      </c>
      <c r="N20" s="127" t="s">
        <v>209</v>
      </c>
      <c r="O20" s="214">
        <v>1</v>
      </c>
      <c r="P20" s="203" t="s">
        <v>72</v>
      </c>
      <c r="Q20" s="217" t="s">
        <v>210</v>
      </c>
      <c r="R20" s="924"/>
      <c r="S20" s="133"/>
      <c r="T20" s="133"/>
      <c r="U20" s="133"/>
      <c r="V20" s="133"/>
      <c r="W20" s="133"/>
      <c r="X20" s="133"/>
      <c r="Y20" s="133"/>
      <c r="Z20" s="133"/>
      <c r="AA20" s="133"/>
      <c r="AB20" s="133"/>
      <c r="AC20" s="133"/>
      <c r="AD20" s="133"/>
      <c r="AE20" s="133"/>
      <c r="AF20" s="133"/>
    </row>
    <row r="21" spans="1:32" s="198" customFormat="1" ht="91.8" outlineLevel="1" x14ac:dyDescent="0.3">
      <c r="A21" s="946"/>
      <c r="B21" s="946"/>
      <c r="C21" s="946"/>
      <c r="D21" s="1034"/>
      <c r="E21" s="1034"/>
      <c r="F21" s="160" t="s">
        <v>211</v>
      </c>
      <c r="G21" s="161" t="s">
        <v>212</v>
      </c>
      <c r="H21" s="161" t="s">
        <v>126</v>
      </c>
      <c r="I21" s="136" t="s">
        <v>213</v>
      </c>
      <c r="J21" s="212">
        <v>43648</v>
      </c>
      <c r="K21" s="212">
        <v>43708</v>
      </c>
      <c r="L21" s="212">
        <v>43916</v>
      </c>
      <c r="M21" s="136" t="s">
        <v>214</v>
      </c>
      <c r="N21" s="132" t="s">
        <v>215</v>
      </c>
      <c r="O21" s="214">
        <v>1</v>
      </c>
      <c r="P21" s="203" t="s">
        <v>72</v>
      </c>
      <c r="Q21" s="217" t="s">
        <v>210</v>
      </c>
      <c r="R21" s="924"/>
      <c r="S21" s="133"/>
      <c r="T21" s="133"/>
      <c r="U21" s="133"/>
      <c r="V21" s="133"/>
      <c r="W21" s="133"/>
      <c r="X21" s="133"/>
      <c r="Y21" s="133"/>
      <c r="Z21" s="133"/>
      <c r="AA21" s="133"/>
      <c r="AB21" s="133"/>
      <c r="AC21" s="133"/>
      <c r="AD21" s="133"/>
      <c r="AE21" s="133"/>
      <c r="AF21" s="133"/>
    </row>
    <row r="22" spans="1:32" s="134" customFormat="1" ht="135.6" thickBot="1" x14ac:dyDescent="0.35">
      <c r="A22" s="946"/>
      <c r="B22" s="946"/>
      <c r="C22" s="946"/>
      <c r="D22" s="1034"/>
      <c r="E22" s="1034"/>
      <c r="F22" s="160" t="s">
        <v>216</v>
      </c>
      <c r="G22" s="161" t="s">
        <v>217</v>
      </c>
      <c r="H22" s="161" t="s">
        <v>126</v>
      </c>
      <c r="I22" s="136" t="s">
        <v>218</v>
      </c>
      <c r="J22" s="212">
        <v>43710</v>
      </c>
      <c r="K22" s="212">
        <v>43830</v>
      </c>
      <c r="L22" s="212">
        <v>43916</v>
      </c>
      <c r="M22" s="136" t="s">
        <v>214</v>
      </c>
      <c r="N22" s="132" t="s">
        <v>219</v>
      </c>
      <c r="O22" s="214">
        <v>1</v>
      </c>
      <c r="P22" s="203" t="s">
        <v>72</v>
      </c>
      <c r="Q22" s="217" t="s">
        <v>210</v>
      </c>
      <c r="R22" s="940"/>
      <c r="S22" s="133"/>
      <c r="T22" s="133"/>
      <c r="U22" s="133"/>
      <c r="V22" s="133"/>
      <c r="W22" s="133"/>
      <c r="X22" s="133"/>
      <c r="Y22" s="133"/>
      <c r="Z22" s="133"/>
      <c r="AA22" s="133"/>
      <c r="AB22" s="133"/>
      <c r="AC22" s="133"/>
      <c r="AD22" s="133"/>
      <c r="AE22" s="133"/>
      <c r="AF22" s="133"/>
    </row>
    <row r="23" spans="1:32" s="209" customFormat="1" ht="15.6" outlineLevel="1" thickBot="1" x14ac:dyDescent="0.35">
      <c r="A23" s="1069"/>
      <c r="B23" s="1053"/>
      <c r="C23" s="1053"/>
      <c r="D23" s="1053"/>
      <c r="E23" s="1053"/>
      <c r="F23" s="1053"/>
      <c r="G23" s="1053"/>
      <c r="H23" s="1053"/>
      <c r="I23" s="1053"/>
      <c r="J23" s="1053"/>
      <c r="K23" s="1053"/>
      <c r="L23" s="1053"/>
      <c r="M23" s="1053"/>
      <c r="N23" s="1053"/>
      <c r="O23" s="1053"/>
      <c r="P23" s="1053"/>
      <c r="Q23" s="1053"/>
      <c r="R23" s="1054"/>
      <c r="S23" s="133"/>
      <c r="T23" s="133"/>
      <c r="U23" s="133"/>
      <c r="V23" s="133"/>
      <c r="W23" s="133"/>
      <c r="X23" s="133"/>
      <c r="Y23" s="133"/>
      <c r="Z23" s="133"/>
      <c r="AA23" s="133"/>
      <c r="AB23" s="133"/>
      <c r="AC23" s="133"/>
      <c r="AD23" s="133"/>
      <c r="AE23" s="133"/>
      <c r="AF23" s="133"/>
    </row>
    <row r="24" spans="1:32" s="209" customFormat="1" ht="120" hidden="1" customHeight="1" outlineLevel="1" x14ac:dyDescent="0.3">
      <c r="A24" s="946" t="s">
        <v>66</v>
      </c>
      <c r="B24" s="946" t="s">
        <v>149</v>
      </c>
      <c r="C24" s="946">
        <v>3</v>
      </c>
      <c r="D24" s="1034" t="s">
        <v>220</v>
      </c>
      <c r="E24" s="947" t="s">
        <v>221</v>
      </c>
      <c r="F24" s="136" t="s">
        <v>222</v>
      </c>
      <c r="G24" s="128" t="s">
        <v>223</v>
      </c>
      <c r="H24" s="128" t="s">
        <v>143</v>
      </c>
      <c r="I24" s="128" t="s">
        <v>224</v>
      </c>
      <c r="J24" s="199">
        <v>44593</v>
      </c>
      <c r="K24" s="199">
        <v>44681</v>
      </c>
      <c r="L24" s="129" t="s">
        <v>190</v>
      </c>
      <c r="M24" s="128" t="s">
        <v>140</v>
      </c>
      <c r="N24" s="211" t="s">
        <v>225</v>
      </c>
      <c r="O24" s="131">
        <v>1</v>
      </c>
      <c r="P24" s="203" t="s">
        <v>72</v>
      </c>
      <c r="Q24" s="1437" t="s">
        <v>226</v>
      </c>
      <c r="R24" s="1441" t="s">
        <v>10</v>
      </c>
      <c r="S24" s="218"/>
      <c r="T24" s="133"/>
      <c r="U24" s="133"/>
      <c r="V24" s="133"/>
      <c r="W24" s="133"/>
      <c r="X24" s="133"/>
      <c r="Y24" s="133"/>
      <c r="Z24" s="133"/>
      <c r="AA24" s="133"/>
      <c r="AB24" s="133"/>
      <c r="AC24" s="133"/>
      <c r="AD24" s="133"/>
      <c r="AE24" s="133"/>
      <c r="AF24" s="133"/>
    </row>
    <row r="25" spans="1:32" s="209" customFormat="1" ht="156" hidden="1" customHeight="1" outlineLevel="1" x14ac:dyDescent="0.3">
      <c r="A25" s="946"/>
      <c r="B25" s="946"/>
      <c r="C25" s="946"/>
      <c r="D25" s="1034"/>
      <c r="E25" s="947"/>
      <c r="F25" s="136" t="s">
        <v>227</v>
      </c>
      <c r="G25" s="128" t="s">
        <v>228</v>
      </c>
      <c r="H25" s="128" t="s">
        <v>229</v>
      </c>
      <c r="I25" s="128" t="s">
        <v>230</v>
      </c>
      <c r="J25" s="199">
        <v>44682</v>
      </c>
      <c r="K25" s="199">
        <v>44712</v>
      </c>
      <c r="L25" s="129" t="s">
        <v>190</v>
      </c>
      <c r="M25" s="128" t="s">
        <v>140</v>
      </c>
      <c r="N25" s="202" t="s">
        <v>231</v>
      </c>
      <c r="O25" s="131">
        <v>1</v>
      </c>
      <c r="P25" s="203" t="s">
        <v>72</v>
      </c>
      <c r="Q25" s="944"/>
      <c r="R25" s="1442"/>
      <c r="S25" s="133"/>
      <c r="T25" s="133"/>
      <c r="U25" s="133"/>
      <c r="V25" s="133"/>
      <c r="W25" s="133"/>
      <c r="X25" s="133"/>
      <c r="Y25" s="133"/>
      <c r="Z25" s="133"/>
      <c r="AA25" s="133"/>
      <c r="AB25" s="133"/>
      <c r="AC25" s="133"/>
      <c r="AD25" s="133"/>
      <c r="AE25" s="133"/>
      <c r="AF25" s="133"/>
    </row>
    <row r="26" spans="1:32" s="134" customFormat="1" ht="45.6" hidden="1" x14ac:dyDescent="0.3">
      <c r="A26" s="946"/>
      <c r="B26" s="946"/>
      <c r="C26" s="946"/>
      <c r="D26" s="1034"/>
      <c r="E26" s="166" t="s">
        <v>232</v>
      </c>
      <c r="F26" s="166" t="s">
        <v>233</v>
      </c>
      <c r="G26" s="183" t="s">
        <v>234</v>
      </c>
      <c r="H26" s="183" t="s">
        <v>143</v>
      </c>
      <c r="I26" s="183" t="s">
        <v>235</v>
      </c>
      <c r="J26" s="210">
        <v>44682</v>
      </c>
      <c r="K26" s="210">
        <v>44742</v>
      </c>
      <c r="L26" s="129" t="s">
        <v>190</v>
      </c>
      <c r="M26" s="128" t="s">
        <v>140</v>
      </c>
      <c r="N26" s="211" t="s">
        <v>236</v>
      </c>
      <c r="O26" s="131">
        <v>1</v>
      </c>
      <c r="P26" s="203" t="s">
        <v>72</v>
      </c>
      <c r="Q26" s="1440"/>
      <c r="R26" s="1442"/>
      <c r="S26" s="133"/>
      <c r="T26" s="133"/>
      <c r="U26" s="133"/>
      <c r="V26" s="133"/>
      <c r="W26" s="133"/>
      <c r="X26" s="133"/>
      <c r="Y26" s="133"/>
      <c r="Z26" s="133"/>
      <c r="AA26" s="133"/>
      <c r="AB26" s="133"/>
      <c r="AC26" s="133"/>
      <c r="AD26" s="133"/>
      <c r="AE26" s="133"/>
      <c r="AF26" s="133"/>
    </row>
    <row r="27" spans="1:32" s="198" customFormat="1" ht="20.25" hidden="1" customHeight="1" outlineLevel="1" thickBot="1" x14ac:dyDescent="0.35">
      <c r="A27" s="1069"/>
      <c r="B27" s="1053"/>
      <c r="C27" s="1053"/>
      <c r="D27" s="1053"/>
      <c r="E27" s="1053"/>
      <c r="F27" s="1053"/>
      <c r="G27" s="1053"/>
      <c r="H27" s="1053"/>
      <c r="I27" s="1053"/>
      <c r="J27" s="1053"/>
      <c r="K27" s="1053"/>
      <c r="L27" s="1053"/>
      <c r="M27" s="1053"/>
      <c r="N27" s="1053"/>
      <c r="O27" s="1053"/>
      <c r="P27" s="1053"/>
      <c r="Q27" s="1053"/>
      <c r="R27" s="1054"/>
      <c r="S27" s="133"/>
      <c r="T27" s="133"/>
      <c r="U27" s="133"/>
      <c r="V27" s="133"/>
      <c r="W27" s="133"/>
      <c r="X27" s="133"/>
      <c r="Y27" s="133"/>
      <c r="Z27" s="133"/>
      <c r="AA27" s="133"/>
      <c r="AB27" s="133"/>
      <c r="AC27" s="133"/>
      <c r="AD27" s="133"/>
      <c r="AE27" s="133"/>
      <c r="AF27" s="133"/>
    </row>
    <row r="28" spans="1:32" s="198" customFormat="1" ht="164.25" customHeight="1" outlineLevel="1" x14ac:dyDescent="0.3">
      <c r="A28" s="1415" t="s">
        <v>66</v>
      </c>
      <c r="B28" s="1415" t="s">
        <v>149</v>
      </c>
      <c r="C28" s="1415">
        <v>4</v>
      </c>
      <c r="D28" s="1450" t="s">
        <v>237</v>
      </c>
      <c r="E28" s="135" t="s">
        <v>238</v>
      </c>
      <c r="F28" s="135" t="s">
        <v>239</v>
      </c>
      <c r="G28" s="126" t="s">
        <v>240</v>
      </c>
      <c r="H28" s="126" t="s">
        <v>126</v>
      </c>
      <c r="I28" s="132" t="s">
        <v>241</v>
      </c>
      <c r="J28" s="200">
        <v>43648</v>
      </c>
      <c r="K28" s="200">
        <v>43830</v>
      </c>
      <c r="L28" s="200">
        <v>44005</v>
      </c>
      <c r="M28" s="219" t="s">
        <v>139</v>
      </c>
      <c r="N28" s="132" t="s">
        <v>242</v>
      </c>
      <c r="O28" s="214">
        <v>1</v>
      </c>
      <c r="P28" s="203" t="s">
        <v>72</v>
      </c>
      <c r="Q28" s="217" t="s">
        <v>243</v>
      </c>
      <c r="R28" s="931" t="s">
        <v>10</v>
      </c>
      <c r="S28" s="133"/>
      <c r="T28" s="133"/>
      <c r="U28" s="133"/>
      <c r="V28" s="133"/>
      <c r="W28" s="133"/>
      <c r="X28" s="133"/>
      <c r="Y28" s="133"/>
      <c r="Z28" s="133"/>
      <c r="AA28" s="133"/>
      <c r="AB28" s="133"/>
      <c r="AC28" s="133"/>
      <c r="AD28" s="133"/>
      <c r="AE28" s="133"/>
      <c r="AF28" s="133"/>
    </row>
    <row r="29" spans="1:32" s="209" customFormat="1" ht="75" outlineLevel="1" x14ac:dyDescent="0.3">
      <c r="A29" s="1415"/>
      <c r="B29" s="1415"/>
      <c r="C29" s="1415"/>
      <c r="D29" s="1450"/>
      <c r="E29" s="135" t="s">
        <v>244</v>
      </c>
      <c r="F29" s="135" t="s">
        <v>245</v>
      </c>
      <c r="G29" s="126" t="s">
        <v>246</v>
      </c>
      <c r="H29" s="126" t="s">
        <v>126</v>
      </c>
      <c r="I29" s="132" t="s">
        <v>247</v>
      </c>
      <c r="J29" s="200">
        <v>43620</v>
      </c>
      <c r="K29" s="200">
        <v>43677</v>
      </c>
      <c r="L29" s="200">
        <v>43916</v>
      </c>
      <c r="M29" s="219" t="s">
        <v>139</v>
      </c>
      <c r="N29" s="132" t="s">
        <v>248</v>
      </c>
      <c r="O29" s="214">
        <v>1</v>
      </c>
      <c r="P29" s="203" t="s">
        <v>72</v>
      </c>
      <c r="Q29" s="217" t="s">
        <v>243</v>
      </c>
      <c r="R29" s="924"/>
      <c r="S29" s="133"/>
      <c r="T29" s="133"/>
      <c r="U29" s="133"/>
      <c r="V29" s="133"/>
      <c r="W29" s="133"/>
      <c r="X29" s="133"/>
      <c r="Y29" s="133"/>
      <c r="Z29" s="133"/>
      <c r="AA29" s="133"/>
      <c r="AB29" s="133"/>
      <c r="AC29" s="133"/>
      <c r="AD29" s="133"/>
      <c r="AE29" s="133"/>
      <c r="AF29" s="133"/>
    </row>
    <row r="30" spans="1:32" s="198" customFormat="1" ht="312.75" customHeight="1" outlineLevel="1" x14ac:dyDescent="0.3">
      <c r="A30" s="1415"/>
      <c r="B30" s="1415"/>
      <c r="C30" s="1415"/>
      <c r="D30" s="1450"/>
      <c r="E30" s="947" t="s">
        <v>249</v>
      </c>
      <c r="F30" s="136" t="s">
        <v>250</v>
      </c>
      <c r="G30" s="128" t="s">
        <v>251</v>
      </c>
      <c r="H30" s="128" t="s">
        <v>143</v>
      </c>
      <c r="I30" s="128" t="s">
        <v>189</v>
      </c>
      <c r="J30" s="199">
        <v>44562</v>
      </c>
      <c r="K30" s="199">
        <v>44681</v>
      </c>
      <c r="L30" s="129" t="s">
        <v>190</v>
      </c>
      <c r="M30" s="128" t="s">
        <v>140</v>
      </c>
      <c r="N30" s="211" t="s">
        <v>252</v>
      </c>
      <c r="O30" s="131">
        <v>1</v>
      </c>
      <c r="P30" s="203" t="s">
        <v>72</v>
      </c>
      <c r="Q30" s="1451" t="s">
        <v>253</v>
      </c>
      <c r="R30" s="924"/>
      <c r="S30" s="133"/>
      <c r="T30" s="133"/>
      <c r="U30" s="133"/>
      <c r="V30" s="133"/>
      <c r="W30" s="133"/>
      <c r="X30" s="133"/>
      <c r="Y30" s="133"/>
      <c r="Z30" s="133"/>
      <c r="AA30" s="133"/>
      <c r="AB30" s="133"/>
      <c r="AC30" s="133"/>
      <c r="AD30" s="133"/>
      <c r="AE30" s="133"/>
      <c r="AF30" s="133"/>
    </row>
    <row r="31" spans="1:32" s="134" customFormat="1" ht="147" customHeight="1" thickBot="1" x14ac:dyDescent="0.35">
      <c r="A31" s="1415"/>
      <c r="B31" s="1415"/>
      <c r="C31" s="1415"/>
      <c r="D31" s="1450"/>
      <c r="E31" s="947"/>
      <c r="F31" s="136" t="s">
        <v>254</v>
      </c>
      <c r="G31" s="128" t="s">
        <v>255</v>
      </c>
      <c r="H31" s="128" t="s">
        <v>143</v>
      </c>
      <c r="I31" s="128" t="s">
        <v>189</v>
      </c>
      <c r="J31" s="199">
        <v>44682</v>
      </c>
      <c r="K31" s="199">
        <v>44712</v>
      </c>
      <c r="L31" s="129" t="s">
        <v>190</v>
      </c>
      <c r="M31" s="201" t="s">
        <v>140</v>
      </c>
      <c r="N31" s="202" t="s">
        <v>256</v>
      </c>
      <c r="O31" s="131">
        <v>1</v>
      </c>
      <c r="P31" s="203" t="s">
        <v>72</v>
      </c>
      <c r="Q31" s="1452"/>
      <c r="R31" s="924"/>
      <c r="S31" s="133"/>
      <c r="T31" s="133"/>
      <c r="U31" s="133"/>
      <c r="V31" s="133"/>
      <c r="W31" s="133"/>
      <c r="X31" s="133"/>
      <c r="Y31" s="133"/>
      <c r="Z31" s="133"/>
      <c r="AA31" s="133"/>
      <c r="AB31" s="133"/>
      <c r="AC31" s="133"/>
      <c r="AD31" s="133"/>
      <c r="AE31" s="133"/>
      <c r="AF31" s="133"/>
    </row>
    <row r="32" spans="1:32" s="198" customFormat="1" ht="18" customHeight="1" outlineLevel="1" thickBot="1" x14ac:dyDescent="0.35">
      <c r="A32" s="1069"/>
      <c r="B32" s="1053"/>
      <c r="C32" s="1053"/>
      <c r="D32" s="1053"/>
      <c r="E32" s="1053"/>
      <c r="F32" s="1053"/>
      <c r="G32" s="1053"/>
      <c r="H32" s="1053"/>
      <c r="I32" s="1053"/>
      <c r="J32" s="1053"/>
      <c r="K32" s="1053"/>
      <c r="L32" s="1053"/>
      <c r="M32" s="1053"/>
      <c r="N32" s="1053"/>
      <c r="O32" s="1053"/>
      <c r="P32" s="1053"/>
      <c r="Q32" s="1053"/>
      <c r="R32" s="1054"/>
      <c r="S32" s="133"/>
      <c r="T32" s="133"/>
      <c r="U32" s="133"/>
      <c r="V32" s="133"/>
      <c r="W32" s="133"/>
      <c r="X32" s="133"/>
      <c r="Y32" s="133"/>
      <c r="Z32" s="133"/>
      <c r="AA32" s="133"/>
      <c r="AB32" s="133"/>
      <c r="AC32" s="133"/>
      <c r="AD32" s="133"/>
      <c r="AE32" s="133"/>
      <c r="AF32" s="133"/>
    </row>
    <row r="33" spans="1:16384" s="198" customFormat="1" ht="204.75" customHeight="1" outlineLevel="1" x14ac:dyDescent="0.3">
      <c r="A33" s="1415" t="s">
        <v>66</v>
      </c>
      <c r="B33" s="1415" t="s">
        <v>149</v>
      </c>
      <c r="C33" s="1387">
        <v>5</v>
      </c>
      <c r="D33" s="1450" t="s">
        <v>257</v>
      </c>
      <c r="E33" s="1448" t="s">
        <v>258</v>
      </c>
      <c r="F33" s="135" t="s">
        <v>259</v>
      </c>
      <c r="G33" s="126" t="s">
        <v>260</v>
      </c>
      <c r="H33" s="126" t="s">
        <v>126</v>
      </c>
      <c r="I33" s="135" t="s">
        <v>261</v>
      </c>
      <c r="J33" s="200">
        <v>43620</v>
      </c>
      <c r="K33" s="200">
        <v>43644</v>
      </c>
      <c r="L33" s="162">
        <v>43676</v>
      </c>
      <c r="M33" s="165" t="s">
        <v>138</v>
      </c>
      <c r="N33" s="127" t="s">
        <v>262</v>
      </c>
      <c r="O33" s="214">
        <v>1</v>
      </c>
      <c r="P33" s="203" t="s">
        <v>72</v>
      </c>
      <c r="Q33" s="220" t="s">
        <v>263</v>
      </c>
      <c r="R33" s="931" t="s">
        <v>10</v>
      </c>
      <c r="S33" s="133"/>
      <c r="T33" s="133"/>
      <c r="U33" s="133"/>
      <c r="V33" s="133"/>
      <c r="W33" s="133"/>
      <c r="X33" s="133"/>
      <c r="Y33" s="133"/>
      <c r="Z33" s="133"/>
      <c r="AA33" s="133"/>
      <c r="AB33" s="133"/>
      <c r="AC33" s="133"/>
      <c r="AD33" s="133"/>
      <c r="AE33" s="133"/>
      <c r="AF33" s="133"/>
    </row>
    <row r="34" spans="1:16384" s="209" customFormat="1" ht="269.10000000000002" customHeight="1" outlineLevel="1" x14ac:dyDescent="0.3">
      <c r="A34" s="1415"/>
      <c r="B34" s="1415"/>
      <c r="C34" s="1388"/>
      <c r="D34" s="1450"/>
      <c r="E34" s="1448"/>
      <c r="F34" s="135" t="s">
        <v>264</v>
      </c>
      <c r="G34" s="201" t="s">
        <v>265</v>
      </c>
      <c r="H34" s="126" t="s">
        <v>126</v>
      </c>
      <c r="I34" s="135" t="s">
        <v>266</v>
      </c>
      <c r="J34" s="200">
        <v>43648</v>
      </c>
      <c r="K34" s="200">
        <v>43677</v>
      </c>
      <c r="L34" s="200">
        <v>44005</v>
      </c>
      <c r="M34" s="160" t="s">
        <v>139</v>
      </c>
      <c r="N34" s="132" t="s">
        <v>267</v>
      </c>
      <c r="O34" s="214">
        <v>1</v>
      </c>
      <c r="P34" s="203" t="s">
        <v>72</v>
      </c>
      <c r="Q34" s="220" t="s">
        <v>263</v>
      </c>
      <c r="R34" s="924"/>
      <c r="S34" s="133"/>
      <c r="T34" s="133"/>
      <c r="U34" s="133"/>
      <c r="V34" s="133"/>
      <c r="W34" s="133"/>
      <c r="X34" s="133"/>
      <c r="Y34" s="133"/>
      <c r="Z34" s="133"/>
      <c r="AA34" s="133"/>
      <c r="AB34" s="133"/>
      <c r="AC34" s="133"/>
      <c r="AD34" s="133"/>
      <c r="AE34" s="133"/>
      <c r="AF34" s="133"/>
    </row>
    <row r="35" spans="1:16384" s="205" customFormat="1" ht="98.25" customHeight="1" outlineLevel="1" x14ac:dyDescent="0.3">
      <c r="A35" s="1415"/>
      <c r="B35" s="1415"/>
      <c r="C35" s="1388"/>
      <c r="D35" s="1450"/>
      <c r="E35" s="1448"/>
      <c r="F35" s="135" t="s">
        <v>268</v>
      </c>
      <c r="G35" s="201" t="s">
        <v>269</v>
      </c>
      <c r="H35" s="126" t="s">
        <v>133</v>
      </c>
      <c r="I35" s="132" t="s">
        <v>270</v>
      </c>
      <c r="J35" s="200">
        <v>44562</v>
      </c>
      <c r="K35" s="200">
        <v>44773</v>
      </c>
      <c r="L35" s="200">
        <v>44712</v>
      </c>
      <c r="M35" s="201" t="s">
        <v>140</v>
      </c>
      <c r="N35" s="221" t="s">
        <v>271</v>
      </c>
      <c r="O35" s="214">
        <v>1</v>
      </c>
      <c r="P35" s="203" t="s">
        <v>72</v>
      </c>
      <c r="Q35" s="222" t="s">
        <v>272</v>
      </c>
      <c r="R35" s="924"/>
      <c r="S35" s="133"/>
      <c r="T35" s="133"/>
      <c r="U35" s="133"/>
      <c r="V35" s="133"/>
      <c r="W35" s="133"/>
      <c r="X35" s="133"/>
      <c r="Y35" s="133"/>
      <c r="Z35" s="133"/>
      <c r="AA35" s="133"/>
      <c r="AB35" s="133"/>
      <c r="AC35" s="133"/>
      <c r="AD35" s="133"/>
      <c r="AE35" s="133"/>
      <c r="AF35" s="133"/>
    </row>
    <row r="36" spans="1:16384" s="198" customFormat="1" ht="186" customHeight="1" outlineLevel="1" x14ac:dyDescent="0.3">
      <c r="A36" s="1415"/>
      <c r="B36" s="1415"/>
      <c r="C36" s="1388"/>
      <c r="D36" s="1450"/>
      <c r="E36" s="1448"/>
      <c r="F36" s="135" t="s">
        <v>273</v>
      </c>
      <c r="G36" s="201" t="s">
        <v>274</v>
      </c>
      <c r="H36" s="126" t="s">
        <v>126</v>
      </c>
      <c r="I36" s="135" t="s">
        <v>275</v>
      </c>
      <c r="J36" s="200">
        <v>44562</v>
      </c>
      <c r="K36" s="200">
        <v>44773</v>
      </c>
      <c r="L36" s="175" t="s">
        <v>276</v>
      </c>
      <c r="M36" s="201" t="s">
        <v>277</v>
      </c>
      <c r="N36" s="223" t="s">
        <v>278</v>
      </c>
      <c r="O36" s="224">
        <v>1</v>
      </c>
      <c r="P36" s="201" t="s">
        <v>72</v>
      </c>
      <c r="Q36" s="217" t="s">
        <v>279</v>
      </c>
      <c r="R36" s="924"/>
      <c r="S36" s="133"/>
      <c r="T36" s="133"/>
      <c r="U36" s="133"/>
      <c r="V36" s="133"/>
      <c r="W36" s="133"/>
      <c r="X36" s="133"/>
      <c r="Y36" s="133"/>
      <c r="Z36" s="133"/>
      <c r="AA36" s="133"/>
      <c r="AB36" s="133"/>
      <c r="AC36" s="133"/>
      <c r="AD36" s="133"/>
      <c r="AE36" s="133"/>
      <c r="AF36" s="133"/>
    </row>
    <row r="37" spans="1:16384" s="198" customFormat="1" ht="303" customHeight="1" outlineLevel="1" x14ac:dyDescent="0.3">
      <c r="A37" s="1415"/>
      <c r="B37" s="1415"/>
      <c r="C37" s="1388"/>
      <c r="D37" s="1450"/>
      <c r="E37" s="135" t="s">
        <v>280</v>
      </c>
      <c r="F37" s="135" t="s">
        <v>281</v>
      </c>
      <c r="G37" s="201" t="s">
        <v>282</v>
      </c>
      <c r="H37" s="126" t="s">
        <v>126</v>
      </c>
      <c r="I37" s="135" t="s">
        <v>266</v>
      </c>
      <c r="J37" s="200">
        <v>43648</v>
      </c>
      <c r="K37" s="200">
        <v>43677</v>
      </c>
      <c r="L37" s="200">
        <v>44005</v>
      </c>
      <c r="M37" s="160" t="s">
        <v>139</v>
      </c>
      <c r="N37" s="135" t="s">
        <v>283</v>
      </c>
      <c r="O37" s="225">
        <v>1</v>
      </c>
      <c r="P37" s="203" t="s">
        <v>72</v>
      </c>
      <c r="Q37" s="220" t="s">
        <v>263</v>
      </c>
      <c r="R37" s="924"/>
      <c r="S37" s="133"/>
      <c r="T37" s="133"/>
      <c r="U37" s="133"/>
      <c r="V37" s="133"/>
      <c r="W37" s="133"/>
      <c r="X37" s="133"/>
      <c r="Y37" s="133"/>
      <c r="Z37" s="133"/>
      <c r="AA37" s="133"/>
      <c r="AB37" s="133"/>
      <c r="AC37" s="133"/>
      <c r="AD37" s="133"/>
      <c r="AE37" s="133"/>
      <c r="AF37" s="133"/>
    </row>
    <row r="38" spans="1:16384" s="198" customFormat="1" ht="255" outlineLevel="1" x14ac:dyDescent="0.3">
      <c r="A38" s="1415"/>
      <c r="B38" s="1415"/>
      <c r="C38" s="1388"/>
      <c r="D38" s="1450"/>
      <c r="E38" s="1450" t="s">
        <v>284</v>
      </c>
      <c r="F38" s="135" t="s">
        <v>285</v>
      </c>
      <c r="G38" s="201" t="s">
        <v>286</v>
      </c>
      <c r="H38" s="126" t="s">
        <v>133</v>
      </c>
      <c r="I38" s="135" t="s">
        <v>287</v>
      </c>
      <c r="J38" s="200">
        <v>44562</v>
      </c>
      <c r="K38" s="200">
        <v>44773</v>
      </c>
      <c r="L38" s="200">
        <v>44712</v>
      </c>
      <c r="M38" s="201" t="s">
        <v>140</v>
      </c>
      <c r="N38" s="221" t="s">
        <v>288</v>
      </c>
      <c r="O38" s="214">
        <v>1</v>
      </c>
      <c r="P38" s="203" t="s">
        <v>72</v>
      </c>
      <c r="Q38" s="222" t="s">
        <v>289</v>
      </c>
      <c r="R38" s="924"/>
      <c r="S38" s="133"/>
      <c r="T38" s="133"/>
      <c r="U38" s="133"/>
      <c r="V38" s="133"/>
      <c r="W38" s="133"/>
      <c r="X38" s="133"/>
      <c r="Y38" s="133"/>
      <c r="Z38" s="133"/>
      <c r="AA38" s="133"/>
      <c r="AB38" s="133"/>
      <c r="AC38" s="133"/>
      <c r="AD38" s="133"/>
      <c r="AE38" s="133"/>
      <c r="AF38" s="133"/>
    </row>
    <row r="39" spans="1:16384" s="134" customFormat="1" ht="120.6" thickBot="1" x14ac:dyDescent="0.35">
      <c r="A39" s="1415"/>
      <c r="B39" s="1415"/>
      <c r="C39" s="1393"/>
      <c r="D39" s="1450"/>
      <c r="E39" s="1450"/>
      <c r="F39" s="135" t="s">
        <v>290</v>
      </c>
      <c r="G39" s="201" t="s">
        <v>291</v>
      </c>
      <c r="H39" s="126" t="s">
        <v>126</v>
      </c>
      <c r="I39" s="135" t="s">
        <v>266</v>
      </c>
      <c r="J39" s="200">
        <v>43648</v>
      </c>
      <c r="K39" s="200">
        <v>43677</v>
      </c>
      <c r="L39" s="200">
        <v>44005</v>
      </c>
      <c r="M39" s="160" t="s">
        <v>139</v>
      </c>
      <c r="N39" s="132" t="s">
        <v>292</v>
      </c>
      <c r="O39" s="225">
        <v>1</v>
      </c>
      <c r="P39" s="203" t="s">
        <v>72</v>
      </c>
      <c r="Q39" s="220" t="s">
        <v>263</v>
      </c>
      <c r="R39" s="940"/>
      <c r="S39" s="133"/>
      <c r="T39" s="133"/>
      <c r="U39" s="133"/>
      <c r="V39" s="133"/>
      <c r="W39" s="133"/>
      <c r="X39" s="133"/>
      <c r="Y39" s="133"/>
      <c r="Z39" s="133"/>
      <c r="AA39" s="133"/>
      <c r="AB39" s="133"/>
      <c r="AC39" s="133"/>
      <c r="AD39" s="133"/>
      <c r="AE39" s="133"/>
      <c r="AF39" s="133"/>
    </row>
    <row r="40" spans="1:16384" s="198" customFormat="1" ht="24.75" customHeight="1" outlineLevel="1" thickBot="1" x14ac:dyDescent="0.35">
      <c r="A40" s="1069"/>
      <c r="B40" s="1053"/>
      <c r="C40" s="1053"/>
      <c r="D40" s="1053"/>
      <c r="E40" s="1053"/>
      <c r="F40" s="1053"/>
      <c r="G40" s="1053"/>
      <c r="H40" s="1053"/>
      <c r="I40" s="1053"/>
      <c r="J40" s="1053"/>
      <c r="K40" s="1053"/>
      <c r="L40" s="1053"/>
      <c r="M40" s="1053"/>
      <c r="N40" s="1053"/>
      <c r="O40" s="1053"/>
      <c r="P40" s="1053"/>
      <c r="Q40" s="1053"/>
      <c r="R40" s="1054"/>
      <c r="S40" s="133"/>
      <c r="T40" s="133"/>
      <c r="U40" s="133"/>
      <c r="V40" s="133"/>
      <c r="W40" s="133"/>
      <c r="X40" s="133"/>
      <c r="Y40" s="133"/>
      <c r="Z40" s="133"/>
      <c r="AA40" s="133"/>
      <c r="AB40" s="133"/>
      <c r="AC40" s="133"/>
      <c r="AD40" s="133"/>
      <c r="AE40" s="133"/>
      <c r="AF40" s="133"/>
    </row>
    <row r="41" spans="1:16384" s="198" customFormat="1" ht="350.25" hidden="1" customHeight="1" outlineLevel="1" x14ac:dyDescent="0.3">
      <c r="A41" s="1415" t="s">
        <v>66</v>
      </c>
      <c r="B41" s="1415" t="s">
        <v>149</v>
      </c>
      <c r="C41" s="1415">
        <v>6</v>
      </c>
      <c r="D41" s="1448" t="s">
        <v>293</v>
      </c>
      <c r="E41" s="135" t="s">
        <v>294</v>
      </c>
      <c r="F41" s="135" t="s">
        <v>295</v>
      </c>
      <c r="G41" s="126" t="s">
        <v>296</v>
      </c>
      <c r="H41" s="126" t="s">
        <v>126</v>
      </c>
      <c r="I41" s="135" t="s">
        <v>297</v>
      </c>
      <c r="J41" s="200">
        <v>43620</v>
      </c>
      <c r="K41" s="200">
        <v>43644</v>
      </c>
      <c r="L41" s="162">
        <v>43677</v>
      </c>
      <c r="M41" s="165" t="s">
        <v>138</v>
      </c>
      <c r="N41" s="127" t="s">
        <v>298</v>
      </c>
      <c r="O41" s="225">
        <v>1</v>
      </c>
      <c r="P41" s="168" t="s">
        <v>72</v>
      </c>
      <c r="Q41" s="217" t="s">
        <v>299</v>
      </c>
      <c r="R41" s="1441" t="s">
        <v>10</v>
      </c>
      <c r="S41" s="133"/>
      <c r="T41" s="133"/>
      <c r="U41" s="133"/>
      <c r="V41" s="133"/>
      <c r="W41" s="133"/>
      <c r="X41" s="133"/>
      <c r="Y41" s="133"/>
      <c r="Z41" s="133"/>
      <c r="AA41" s="133"/>
      <c r="AB41" s="133"/>
      <c r="AC41" s="133"/>
      <c r="AD41" s="133"/>
      <c r="AE41" s="133"/>
      <c r="AF41" s="133"/>
    </row>
    <row r="42" spans="1:16384" s="198" customFormat="1" ht="210" hidden="1" outlineLevel="1" x14ac:dyDescent="0.3">
      <c r="A42" s="1415"/>
      <c r="B42" s="1415"/>
      <c r="C42" s="1415"/>
      <c r="D42" s="1448"/>
      <c r="E42" s="135" t="s">
        <v>294</v>
      </c>
      <c r="F42" s="135" t="s">
        <v>300</v>
      </c>
      <c r="G42" s="126" t="s">
        <v>301</v>
      </c>
      <c r="H42" s="126" t="s">
        <v>126</v>
      </c>
      <c r="I42" s="135" t="s">
        <v>297</v>
      </c>
      <c r="J42" s="200">
        <v>43678</v>
      </c>
      <c r="K42" s="200">
        <v>43769</v>
      </c>
      <c r="L42" s="200">
        <v>44005</v>
      </c>
      <c r="M42" s="160" t="s">
        <v>139</v>
      </c>
      <c r="N42" s="132" t="s">
        <v>302</v>
      </c>
      <c r="O42" s="225">
        <v>1</v>
      </c>
      <c r="P42" s="168" t="s">
        <v>72</v>
      </c>
      <c r="Q42" s="217" t="s">
        <v>299</v>
      </c>
      <c r="R42" s="1442"/>
      <c r="S42" s="133"/>
      <c r="T42" s="133"/>
      <c r="U42" s="133"/>
      <c r="V42" s="133"/>
      <c r="W42" s="133"/>
      <c r="X42" s="133"/>
      <c r="Y42" s="133"/>
      <c r="Z42" s="133"/>
      <c r="AA42" s="133"/>
      <c r="AB42" s="133"/>
      <c r="AC42" s="133"/>
      <c r="AD42" s="133"/>
      <c r="AE42" s="133"/>
      <c r="AF42" s="133"/>
    </row>
    <row r="43" spans="1:16384" s="134" customFormat="1" ht="120" hidden="1" x14ac:dyDescent="0.3">
      <c r="A43" s="1415"/>
      <c r="B43" s="1415"/>
      <c r="C43" s="1415"/>
      <c r="D43" s="1448"/>
      <c r="E43" s="135" t="s">
        <v>303</v>
      </c>
      <c r="F43" s="135" t="s">
        <v>304</v>
      </c>
      <c r="G43" s="126" t="s">
        <v>305</v>
      </c>
      <c r="H43" s="126" t="s">
        <v>133</v>
      </c>
      <c r="I43" s="132" t="s">
        <v>306</v>
      </c>
      <c r="J43" s="200">
        <v>43620</v>
      </c>
      <c r="K43" s="200">
        <v>43830</v>
      </c>
      <c r="L43" s="200">
        <v>43916</v>
      </c>
      <c r="M43" s="160" t="s">
        <v>139</v>
      </c>
      <c r="N43" s="132" t="s">
        <v>307</v>
      </c>
      <c r="O43" s="225">
        <v>1</v>
      </c>
      <c r="P43" s="168" t="s">
        <v>72</v>
      </c>
      <c r="Q43" s="217" t="s">
        <v>299</v>
      </c>
      <c r="R43" s="1449"/>
      <c r="S43" s="133"/>
      <c r="T43" s="133"/>
      <c r="U43" s="133"/>
      <c r="V43" s="133"/>
      <c r="W43" s="133"/>
      <c r="X43" s="133"/>
      <c r="Y43" s="133"/>
      <c r="Z43" s="133"/>
      <c r="AA43" s="133"/>
      <c r="AB43" s="133"/>
      <c r="AC43" s="133"/>
      <c r="AD43" s="133"/>
      <c r="AE43" s="133"/>
      <c r="AF43" s="133"/>
    </row>
    <row r="44" spans="1:16384" s="198" customFormat="1" ht="15.75" hidden="1" customHeight="1" outlineLevel="1" thickBot="1" x14ac:dyDescent="0.35">
      <c r="A44" s="1069"/>
      <c r="B44" s="1053"/>
      <c r="C44" s="1053"/>
      <c r="D44" s="1053"/>
      <c r="E44" s="1053"/>
      <c r="F44" s="1053"/>
      <c r="G44" s="1053"/>
      <c r="H44" s="1053"/>
      <c r="I44" s="1053"/>
      <c r="J44" s="1053"/>
      <c r="K44" s="1053"/>
      <c r="L44" s="1053"/>
      <c r="M44" s="1053"/>
      <c r="N44" s="1053"/>
      <c r="O44" s="1053"/>
      <c r="P44" s="1053"/>
      <c r="Q44" s="1053"/>
      <c r="R44" s="1054"/>
      <c r="S44" s="1069"/>
      <c r="T44" s="1053"/>
      <c r="U44" s="1053"/>
      <c r="V44" s="1053"/>
      <c r="W44" s="1053"/>
      <c r="X44" s="1053"/>
      <c r="Y44" s="1053"/>
      <c r="Z44" s="1053"/>
      <c r="AA44" s="1053"/>
      <c r="AB44" s="1053"/>
      <c r="AC44" s="1053"/>
      <c r="AD44" s="1053"/>
      <c r="AE44" s="1053"/>
      <c r="AF44" s="1053"/>
      <c r="AG44" s="1053"/>
      <c r="AH44" s="1053"/>
      <c r="AI44" s="1053"/>
      <c r="AJ44" s="1054"/>
      <c r="AK44" s="1069"/>
      <c r="AL44" s="1053"/>
      <c r="AM44" s="1053"/>
      <c r="AN44" s="1053"/>
      <c r="AO44" s="1053"/>
      <c r="AP44" s="1053"/>
      <c r="AQ44" s="1053"/>
      <c r="AR44" s="1053"/>
      <c r="AS44" s="1053"/>
      <c r="AT44" s="1053"/>
      <c r="AU44" s="1053"/>
      <c r="AV44" s="1053"/>
      <c r="AW44" s="1053"/>
      <c r="AX44" s="1053"/>
      <c r="AY44" s="1053"/>
      <c r="AZ44" s="1053"/>
      <c r="BA44" s="1053"/>
      <c r="BB44" s="1054"/>
      <c r="BC44" s="1069"/>
      <c r="BD44" s="1053"/>
      <c r="BE44" s="1053"/>
      <c r="BF44" s="1053"/>
      <c r="BG44" s="1053"/>
      <c r="BH44" s="1053"/>
      <c r="BI44" s="1053"/>
      <c r="BJ44" s="1053"/>
      <c r="BK44" s="1053"/>
      <c r="BL44" s="1053"/>
      <c r="BM44" s="1053"/>
      <c r="BN44" s="1053"/>
      <c r="BO44" s="1053"/>
      <c r="BP44" s="1053"/>
      <c r="BQ44" s="1053"/>
      <c r="BR44" s="1053"/>
      <c r="BS44" s="1053"/>
      <c r="BT44" s="1054"/>
      <c r="BU44" s="1069"/>
      <c r="BV44" s="1053"/>
      <c r="BW44" s="1053"/>
      <c r="BX44" s="1053"/>
      <c r="BY44" s="1053"/>
      <c r="BZ44" s="1053"/>
      <c r="CA44" s="1053"/>
      <c r="CB44" s="1053"/>
      <c r="CC44" s="1053"/>
      <c r="CD44" s="1053"/>
      <c r="CE44" s="1053"/>
      <c r="CF44" s="1053"/>
      <c r="CG44" s="1053"/>
      <c r="CH44" s="1053"/>
      <c r="CI44" s="1053"/>
      <c r="CJ44" s="1053"/>
      <c r="CK44" s="1053"/>
      <c r="CL44" s="1054"/>
      <c r="CM44" s="1069"/>
      <c r="CN44" s="1053"/>
      <c r="CO44" s="1053"/>
      <c r="CP44" s="1053"/>
      <c r="CQ44" s="1053"/>
      <c r="CR44" s="1053"/>
      <c r="CS44" s="1053"/>
      <c r="CT44" s="1053"/>
      <c r="CU44" s="1053"/>
      <c r="CV44" s="1053"/>
      <c r="CW44" s="1053"/>
      <c r="CX44" s="1053"/>
      <c r="CY44" s="1053"/>
      <c r="CZ44" s="1053"/>
      <c r="DA44" s="1053"/>
      <c r="DB44" s="1053"/>
      <c r="DC44" s="1053"/>
      <c r="DD44" s="1054"/>
      <c r="DE44" s="1069"/>
      <c r="DF44" s="1053"/>
      <c r="DG44" s="1053"/>
      <c r="DH44" s="1053"/>
      <c r="DI44" s="1053"/>
      <c r="DJ44" s="1053"/>
      <c r="DK44" s="1053"/>
      <c r="DL44" s="1053"/>
      <c r="DM44" s="1053"/>
      <c r="DN44" s="1053"/>
      <c r="DO44" s="1053"/>
      <c r="DP44" s="1053"/>
      <c r="DQ44" s="1053"/>
      <c r="DR44" s="1053"/>
      <c r="DS44" s="1053"/>
      <c r="DT44" s="1053"/>
      <c r="DU44" s="1053"/>
      <c r="DV44" s="1054"/>
      <c r="DW44" s="1069"/>
      <c r="DX44" s="1053"/>
      <c r="DY44" s="1053"/>
      <c r="DZ44" s="1053"/>
      <c r="EA44" s="1053"/>
      <c r="EB44" s="1053"/>
      <c r="EC44" s="1053"/>
      <c r="ED44" s="1053"/>
      <c r="EE44" s="1053"/>
      <c r="EF44" s="1053"/>
      <c r="EG44" s="1053"/>
      <c r="EH44" s="1053"/>
      <c r="EI44" s="1053"/>
      <c r="EJ44" s="1053"/>
      <c r="EK44" s="1053"/>
      <c r="EL44" s="1053"/>
      <c r="EM44" s="1053"/>
      <c r="EN44" s="1054"/>
      <c r="EO44" s="1069"/>
      <c r="EP44" s="1053"/>
      <c r="EQ44" s="1053"/>
      <c r="ER44" s="1053"/>
      <c r="ES44" s="1053"/>
      <c r="ET44" s="1053"/>
      <c r="EU44" s="1053"/>
      <c r="EV44" s="1053"/>
      <c r="EW44" s="1053"/>
      <c r="EX44" s="1053"/>
      <c r="EY44" s="1053"/>
      <c r="EZ44" s="1053"/>
      <c r="FA44" s="1053"/>
      <c r="FB44" s="1053"/>
      <c r="FC44" s="1053"/>
      <c r="FD44" s="1053"/>
      <c r="FE44" s="1053"/>
      <c r="FF44" s="1054"/>
      <c r="FG44" s="1069"/>
      <c r="FH44" s="1053"/>
      <c r="FI44" s="1053"/>
      <c r="FJ44" s="1053"/>
      <c r="FK44" s="1053"/>
      <c r="FL44" s="1053"/>
      <c r="FM44" s="1053"/>
      <c r="FN44" s="1053"/>
      <c r="FO44" s="1053"/>
      <c r="FP44" s="1053"/>
      <c r="FQ44" s="1053"/>
      <c r="FR44" s="1053"/>
      <c r="FS44" s="1053"/>
      <c r="FT44" s="1053"/>
      <c r="FU44" s="1053"/>
      <c r="FV44" s="1053"/>
      <c r="FW44" s="1053"/>
      <c r="FX44" s="1054"/>
      <c r="FY44" s="1069"/>
      <c r="FZ44" s="1053"/>
      <c r="GA44" s="1053"/>
      <c r="GB44" s="1053"/>
      <c r="GC44" s="1053"/>
      <c r="GD44" s="1053"/>
      <c r="GE44" s="1053"/>
      <c r="GF44" s="1053"/>
      <c r="GG44" s="1053"/>
      <c r="GH44" s="1053"/>
      <c r="GI44" s="1053"/>
      <c r="GJ44" s="1053"/>
      <c r="GK44" s="1053"/>
      <c r="GL44" s="1053"/>
      <c r="GM44" s="1053"/>
      <c r="GN44" s="1053"/>
      <c r="GO44" s="1053"/>
      <c r="GP44" s="1054"/>
      <c r="GQ44" s="1069"/>
      <c r="GR44" s="1053"/>
      <c r="GS44" s="1053"/>
      <c r="GT44" s="1053"/>
      <c r="GU44" s="1053"/>
      <c r="GV44" s="1053"/>
      <c r="GW44" s="1053"/>
      <c r="GX44" s="1053"/>
      <c r="GY44" s="1053"/>
      <c r="GZ44" s="1053"/>
      <c r="HA44" s="1053"/>
      <c r="HB44" s="1053"/>
      <c r="HC44" s="1053"/>
      <c r="HD44" s="1053"/>
      <c r="HE44" s="1053"/>
      <c r="HF44" s="1053"/>
      <c r="HG44" s="1053"/>
      <c r="HH44" s="1054"/>
      <c r="HI44" s="1069"/>
      <c r="HJ44" s="1053"/>
      <c r="HK44" s="1053"/>
      <c r="HL44" s="1053"/>
      <c r="HM44" s="1053"/>
      <c r="HN44" s="1053"/>
      <c r="HO44" s="1053"/>
      <c r="HP44" s="1053"/>
      <c r="HQ44" s="1053"/>
      <c r="HR44" s="1053"/>
      <c r="HS44" s="1053"/>
      <c r="HT44" s="1053"/>
      <c r="HU44" s="1053"/>
      <c r="HV44" s="1053"/>
      <c r="HW44" s="1053"/>
      <c r="HX44" s="1053"/>
      <c r="HY44" s="1053"/>
      <c r="HZ44" s="1054"/>
      <c r="IA44" s="1069"/>
      <c r="IB44" s="1053"/>
      <c r="IC44" s="1053"/>
      <c r="ID44" s="1053"/>
      <c r="IE44" s="1053"/>
      <c r="IF44" s="1053"/>
      <c r="IG44" s="1053"/>
      <c r="IH44" s="1053"/>
      <c r="II44" s="1053"/>
      <c r="IJ44" s="1053"/>
      <c r="IK44" s="1053"/>
      <c r="IL44" s="1053"/>
      <c r="IM44" s="1053"/>
      <c r="IN44" s="1053"/>
      <c r="IO44" s="1053"/>
      <c r="IP44" s="1053"/>
      <c r="IQ44" s="1053"/>
      <c r="IR44" s="1054"/>
      <c r="IS44" s="1069"/>
      <c r="IT44" s="1053"/>
      <c r="IU44" s="1053"/>
      <c r="IV44" s="1053"/>
      <c r="IW44" s="1053"/>
      <c r="IX44" s="1053"/>
      <c r="IY44" s="1053"/>
      <c r="IZ44" s="1053"/>
      <c r="JA44" s="1053"/>
      <c r="JB44" s="1053"/>
      <c r="JC44" s="1053"/>
      <c r="JD44" s="1053"/>
      <c r="JE44" s="1053"/>
      <c r="JF44" s="1053"/>
      <c r="JG44" s="1053"/>
      <c r="JH44" s="1053"/>
      <c r="JI44" s="1053"/>
      <c r="JJ44" s="1054"/>
      <c r="JK44" s="1069"/>
      <c r="JL44" s="1053"/>
      <c r="JM44" s="1053"/>
      <c r="JN44" s="1053"/>
      <c r="JO44" s="1053"/>
      <c r="JP44" s="1053"/>
      <c r="JQ44" s="1053"/>
      <c r="JR44" s="1053"/>
      <c r="JS44" s="1053"/>
      <c r="JT44" s="1053"/>
      <c r="JU44" s="1053"/>
      <c r="JV44" s="1053"/>
      <c r="JW44" s="1053"/>
      <c r="JX44" s="1053"/>
      <c r="JY44" s="1053"/>
      <c r="JZ44" s="1053"/>
      <c r="KA44" s="1053"/>
      <c r="KB44" s="1054"/>
      <c r="KC44" s="1069"/>
      <c r="KD44" s="1053"/>
      <c r="KE44" s="1053"/>
      <c r="KF44" s="1053"/>
      <c r="KG44" s="1053"/>
      <c r="KH44" s="1053"/>
      <c r="KI44" s="1053"/>
      <c r="KJ44" s="1053"/>
      <c r="KK44" s="1053"/>
      <c r="KL44" s="1053"/>
      <c r="KM44" s="1053"/>
      <c r="KN44" s="1053"/>
      <c r="KO44" s="1053"/>
      <c r="KP44" s="1053"/>
      <c r="KQ44" s="1053"/>
      <c r="KR44" s="1053"/>
      <c r="KS44" s="1053"/>
      <c r="KT44" s="1054"/>
      <c r="KU44" s="1069"/>
      <c r="KV44" s="1053"/>
      <c r="KW44" s="1053"/>
      <c r="KX44" s="1053"/>
      <c r="KY44" s="1053"/>
      <c r="KZ44" s="1053"/>
      <c r="LA44" s="1053"/>
      <c r="LB44" s="1053"/>
      <c r="LC44" s="1053"/>
      <c r="LD44" s="1053"/>
      <c r="LE44" s="1053"/>
      <c r="LF44" s="1053"/>
      <c r="LG44" s="1053"/>
      <c r="LH44" s="1053"/>
      <c r="LI44" s="1053"/>
      <c r="LJ44" s="1053"/>
      <c r="LK44" s="1053"/>
      <c r="LL44" s="1054"/>
      <c r="LM44" s="1069"/>
      <c r="LN44" s="1053"/>
      <c r="LO44" s="1053"/>
      <c r="LP44" s="1053"/>
      <c r="LQ44" s="1053"/>
      <c r="LR44" s="1053"/>
      <c r="LS44" s="1053"/>
      <c r="LT44" s="1053"/>
      <c r="LU44" s="1053"/>
      <c r="LV44" s="1053"/>
      <c r="LW44" s="1053"/>
      <c r="LX44" s="1053"/>
      <c r="LY44" s="1053"/>
      <c r="LZ44" s="1053"/>
      <c r="MA44" s="1053"/>
      <c r="MB44" s="1053"/>
      <c r="MC44" s="1053"/>
      <c r="MD44" s="1054"/>
      <c r="ME44" s="1069"/>
      <c r="MF44" s="1053"/>
      <c r="MG44" s="1053"/>
      <c r="MH44" s="1053"/>
      <c r="MI44" s="1053"/>
      <c r="MJ44" s="1053"/>
      <c r="MK44" s="1053"/>
      <c r="ML44" s="1053"/>
      <c r="MM44" s="1053"/>
      <c r="MN44" s="1053"/>
      <c r="MO44" s="1053"/>
      <c r="MP44" s="1053"/>
      <c r="MQ44" s="1053"/>
      <c r="MR44" s="1053"/>
      <c r="MS44" s="1053"/>
      <c r="MT44" s="1053"/>
      <c r="MU44" s="1053"/>
      <c r="MV44" s="1054"/>
      <c r="MW44" s="1069"/>
      <c r="MX44" s="1053"/>
      <c r="MY44" s="1053"/>
      <c r="MZ44" s="1053"/>
      <c r="NA44" s="1053"/>
      <c r="NB44" s="1053"/>
      <c r="NC44" s="1053"/>
      <c r="ND44" s="1053"/>
      <c r="NE44" s="1053"/>
      <c r="NF44" s="1053"/>
      <c r="NG44" s="1053"/>
      <c r="NH44" s="1053"/>
      <c r="NI44" s="1053"/>
      <c r="NJ44" s="1053"/>
      <c r="NK44" s="1053"/>
      <c r="NL44" s="1053"/>
      <c r="NM44" s="1053"/>
      <c r="NN44" s="1054"/>
      <c r="NO44" s="1069"/>
      <c r="NP44" s="1053"/>
      <c r="NQ44" s="1053"/>
      <c r="NR44" s="1053"/>
      <c r="NS44" s="1053"/>
      <c r="NT44" s="1053"/>
      <c r="NU44" s="1053"/>
      <c r="NV44" s="1053"/>
      <c r="NW44" s="1053"/>
      <c r="NX44" s="1053"/>
      <c r="NY44" s="1053"/>
      <c r="NZ44" s="1053"/>
      <c r="OA44" s="1053"/>
      <c r="OB44" s="1053"/>
      <c r="OC44" s="1053"/>
      <c r="OD44" s="1053"/>
      <c r="OE44" s="1053"/>
      <c r="OF44" s="1054"/>
      <c r="OG44" s="1069"/>
      <c r="OH44" s="1053"/>
      <c r="OI44" s="1053"/>
      <c r="OJ44" s="1053"/>
      <c r="OK44" s="1053"/>
      <c r="OL44" s="1053"/>
      <c r="OM44" s="1053"/>
      <c r="ON44" s="1053"/>
      <c r="OO44" s="1053"/>
      <c r="OP44" s="1053"/>
      <c r="OQ44" s="1053"/>
      <c r="OR44" s="1053"/>
      <c r="OS44" s="1053"/>
      <c r="OT44" s="1053"/>
      <c r="OU44" s="1053"/>
      <c r="OV44" s="1053"/>
      <c r="OW44" s="1053"/>
      <c r="OX44" s="1054"/>
      <c r="OY44" s="1069"/>
      <c r="OZ44" s="1053"/>
      <c r="PA44" s="1053"/>
      <c r="PB44" s="1053"/>
      <c r="PC44" s="1053"/>
      <c r="PD44" s="1053"/>
      <c r="PE44" s="1053"/>
      <c r="PF44" s="1053"/>
      <c r="PG44" s="1053"/>
      <c r="PH44" s="1053"/>
      <c r="PI44" s="1053"/>
      <c r="PJ44" s="1053"/>
      <c r="PK44" s="1053"/>
      <c r="PL44" s="1053"/>
      <c r="PM44" s="1053"/>
      <c r="PN44" s="1053"/>
      <c r="PO44" s="1053"/>
      <c r="PP44" s="1054"/>
      <c r="PQ44" s="1069"/>
      <c r="PR44" s="1053"/>
      <c r="PS44" s="1053"/>
      <c r="PT44" s="1053"/>
      <c r="PU44" s="1053"/>
      <c r="PV44" s="1053"/>
      <c r="PW44" s="1053"/>
      <c r="PX44" s="1053"/>
      <c r="PY44" s="1053"/>
      <c r="PZ44" s="1053"/>
      <c r="QA44" s="1053"/>
      <c r="QB44" s="1053"/>
      <c r="QC44" s="1053"/>
      <c r="QD44" s="1053"/>
      <c r="QE44" s="1053"/>
      <c r="QF44" s="1053"/>
      <c r="QG44" s="1053"/>
      <c r="QH44" s="1054"/>
      <c r="QI44" s="1069"/>
      <c r="QJ44" s="1053"/>
      <c r="QK44" s="1053"/>
      <c r="QL44" s="1053"/>
      <c r="QM44" s="1053"/>
      <c r="QN44" s="1053"/>
      <c r="QO44" s="1053"/>
      <c r="QP44" s="1053"/>
      <c r="QQ44" s="1053"/>
      <c r="QR44" s="1053"/>
      <c r="QS44" s="1053"/>
      <c r="QT44" s="1053"/>
      <c r="QU44" s="1053"/>
      <c r="QV44" s="1053"/>
      <c r="QW44" s="1053"/>
      <c r="QX44" s="1053"/>
      <c r="QY44" s="1053"/>
      <c r="QZ44" s="1054"/>
      <c r="RA44" s="1069"/>
      <c r="RB44" s="1053"/>
      <c r="RC44" s="1053"/>
      <c r="RD44" s="1053"/>
      <c r="RE44" s="1053"/>
      <c r="RF44" s="1053"/>
      <c r="RG44" s="1053"/>
      <c r="RH44" s="1053"/>
      <c r="RI44" s="1053"/>
      <c r="RJ44" s="1053"/>
      <c r="RK44" s="1053"/>
      <c r="RL44" s="1053"/>
      <c r="RM44" s="1053"/>
      <c r="RN44" s="1053"/>
      <c r="RO44" s="1053"/>
      <c r="RP44" s="1053"/>
      <c r="RQ44" s="1053"/>
      <c r="RR44" s="1054"/>
      <c r="RS44" s="1069"/>
      <c r="RT44" s="1053"/>
      <c r="RU44" s="1053"/>
      <c r="RV44" s="1053"/>
      <c r="RW44" s="1053"/>
      <c r="RX44" s="1053"/>
      <c r="RY44" s="1053"/>
      <c r="RZ44" s="1053"/>
      <c r="SA44" s="1053"/>
      <c r="SB44" s="1053"/>
      <c r="SC44" s="1053"/>
      <c r="SD44" s="1053"/>
      <c r="SE44" s="1053"/>
      <c r="SF44" s="1053"/>
      <c r="SG44" s="1053"/>
      <c r="SH44" s="1053"/>
      <c r="SI44" s="1053"/>
      <c r="SJ44" s="1054"/>
      <c r="SK44" s="1069"/>
      <c r="SL44" s="1053"/>
      <c r="SM44" s="1053"/>
      <c r="SN44" s="1053"/>
      <c r="SO44" s="1053"/>
      <c r="SP44" s="1053"/>
      <c r="SQ44" s="1053"/>
      <c r="SR44" s="1053"/>
      <c r="SS44" s="1053"/>
      <c r="ST44" s="1053"/>
      <c r="SU44" s="1053"/>
      <c r="SV44" s="1053"/>
      <c r="SW44" s="1053"/>
      <c r="SX44" s="1053"/>
      <c r="SY44" s="1053"/>
      <c r="SZ44" s="1053"/>
      <c r="TA44" s="1053"/>
      <c r="TB44" s="1054"/>
      <c r="TC44" s="1069"/>
      <c r="TD44" s="1053"/>
      <c r="TE44" s="1053"/>
      <c r="TF44" s="1053"/>
      <c r="TG44" s="1053"/>
      <c r="TH44" s="1053"/>
      <c r="TI44" s="1053"/>
      <c r="TJ44" s="1053"/>
      <c r="TK44" s="1053"/>
      <c r="TL44" s="1053"/>
      <c r="TM44" s="1053"/>
      <c r="TN44" s="1053"/>
      <c r="TO44" s="1053"/>
      <c r="TP44" s="1053"/>
      <c r="TQ44" s="1053"/>
      <c r="TR44" s="1053"/>
      <c r="TS44" s="1053"/>
      <c r="TT44" s="1054"/>
      <c r="TU44" s="1069"/>
      <c r="TV44" s="1053"/>
      <c r="TW44" s="1053"/>
      <c r="TX44" s="1053"/>
      <c r="TY44" s="1053"/>
      <c r="TZ44" s="1053"/>
      <c r="UA44" s="1053"/>
      <c r="UB44" s="1053"/>
      <c r="UC44" s="1053"/>
      <c r="UD44" s="1053"/>
      <c r="UE44" s="1053"/>
      <c r="UF44" s="1053"/>
      <c r="UG44" s="1053"/>
      <c r="UH44" s="1053"/>
      <c r="UI44" s="1053"/>
      <c r="UJ44" s="1053"/>
      <c r="UK44" s="1053"/>
      <c r="UL44" s="1054"/>
      <c r="UM44" s="1069"/>
      <c r="UN44" s="1053"/>
      <c r="UO44" s="1053"/>
      <c r="UP44" s="1053"/>
      <c r="UQ44" s="1053"/>
      <c r="UR44" s="1053"/>
      <c r="US44" s="1053"/>
      <c r="UT44" s="1053"/>
      <c r="UU44" s="1053"/>
      <c r="UV44" s="1053"/>
      <c r="UW44" s="1053"/>
      <c r="UX44" s="1053"/>
      <c r="UY44" s="1053"/>
      <c r="UZ44" s="1053"/>
      <c r="VA44" s="1053"/>
      <c r="VB44" s="1053"/>
      <c r="VC44" s="1053"/>
      <c r="VD44" s="1054"/>
      <c r="VE44" s="1069"/>
      <c r="VF44" s="1053"/>
      <c r="VG44" s="1053"/>
      <c r="VH44" s="1053"/>
      <c r="VI44" s="1053"/>
      <c r="VJ44" s="1053"/>
      <c r="VK44" s="1053"/>
      <c r="VL44" s="1053"/>
      <c r="VM44" s="1053"/>
      <c r="VN44" s="1053"/>
      <c r="VO44" s="1053"/>
      <c r="VP44" s="1053"/>
      <c r="VQ44" s="1053"/>
      <c r="VR44" s="1053"/>
      <c r="VS44" s="1053"/>
      <c r="VT44" s="1053"/>
      <c r="VU44" s="1053"/>
      <c r="VV44" s="1054"/>
      <c r="VW44" s="1069"/>
      <c r="VX44" s="1053"/>
      <c r="VY44" s="1053"/>
      <c r="VZ44" s="1053"/>
      <c r="WA44" s="1053"/>
      <c r="WB44" s="1053"/>
      <c r="WC44" s="1053"/>
      <c r="WD44" s="1053"/>
      <c r="WE44" s="1053"/>
      <c r="WF44" s="1053"/>
      <c r="WG44" s="1053"/>
      <c r="WH44" s="1053"/>
      <c r="WI44" s="1053"/>
      <c r="WJ44" s="1053"/>
      <c r="WK44" s="1053"/>
      <c r="WL44" s="1053"/>
      <c r="WM44" s="1053"/>
      <c r="WN44" s="1054"/>
      <c r="WO44" s="1069"/>
      <c r="WP44" s="1053"/>
      <c r="WQ44" s="1053"/>
      <c r="WR44" s="1053"/>
      <c r="WS44" s="1053"/>
      <c r="WT44" s="1053"/>
      <c r="WU44" s="1053"/>
      <c r="WV44" s="1053"/>
      <c r="WW44" s="1053"/>
      <c r="WX44" s="1053"/>
      <c r="WY44" s="1053"/>
      <c r="WZ44" s="1053"/>
      <c r="XA44" s="1053"/>
      <c r="XB44" s="1053"/>
      <c r="XC44" s="1053"/>
      <c r="XD44" s="1053"/>
      <c r="XE44" s="1053"/>
      <c r="XF44" s="1054"/>
      <c r="XG44" s="1069"/>
      <c r="XH44" s="1053"/>
      <c r="XI44" s="1053"/>
      <c r="XJ44" s="1053"/>
      <c r="XK44" s="1053"/>
      <c r="XL44" s="1053"/>
      <c r="XM44" s="1053"/>
      <c r="XN44" s="1053"/>
      <c r="XO44" s="1053"/>
      <c r="XP44" s="1053"/>
      <c r="XQ44" s="1053"/>
      <c r="XR44" s="1053"/>
      <c r="XS44" s="1053"/>
      <c r="XT44" s="1053"/>
      <c r="XU44" s="1053"/>
      <c r="XV44" s="1053"/>
      <c r="XW44" s="1053"/>
      <c r="XX44" s="1054"/>
      <c r="XY44" s="1069"/>
      <c r="XZ44" s="1053"/>
      <c r="YA44" s="1053"/>
      <c r="YB44" s="1053"/>
      <c r="YC44" s="1053"/>
      <c r="YD44" s="1053"/>
      <c r="YE44" s="1053"/>
      <c r="YF44" s="1053"/>
      <c r="YG44" s="1053"/>
      <c r="YH44" s="1053"/>
      <c r="YI44" s="1053"/>
      <c r="YJ44" s="1053"/>
      <c r="YK44" s="1053"/>
      <c r="YL44" s="1053"/>
      <c r="YM44" s="1053"/>
      <c r="YN44" s="1053"/>
      <c r="YO44" s="1053"/>
      <c r="YP44" s="1054"/>
      <c r="YQ44" s="1069"/>
      <c r="YR44" s="1053"/>
      <c r="YS44" s="1053"/>
      <c r="YT44" s="1053"/>
      <c r="YU44" s="1053"/>
      <c r="YV44" s="1053"/>
      <c r="YW44" s="1053"/>
      <c r="YX44" s="1053"/>
      <c r="YY44" s="1053"/>
      <c r="YZ44" s="1053"/>
      <c r="ZA44" s="1053"/>
      <c r="ZB44" s="1053"/>
      <c r="ZC44" s="1053"/>
      <c r="ZD44" s="1053"/>
      <c r="ZE44" s="1053"/>
      <c r="ZF44" s="1053"/>
      <c r="ZG44" s="1053"/>
      <c r="ZH44" s="1054"/>
      <c r="ZI44" s="1069"/>
      <c r="ZJ44" s="1053"/>
      <c r="ZK44" s="1053"/>
      <c r="ZL44" s="1053"/>
      <c r="ZM44" s="1053"/>
      <c r="ZN44" s="1053"/>
      <c r="ZO44" s="1053"/>
      <c r="ZP44" s="1053"/>
      <c r="ZQ44" s="1053"/>
      <c r="ZR44" s="1053"/>
      <c r="ZS44" s="1053"/>
      <c r="ZT44" s="1053"/>
      <c r="ZU44" s="1053"/>
      <c r="ZV44" s="1053"/>
      <c r="ZW44" s="1053"/>
      <c r="ZX44" s="1053"/>
      <c r="ZY44" s="1053"/>
      <c r="ZZ44" s="1054"/>
      <c r="AAA44" s="1069"/>
      <c r="AAB44" s="1053"/>
      <c r="AAC44" s="1053"/>
      <c r="AAD44" s="1053"/>
      <c r="AAE44" s="1053"/>
      <c r="AAF44" s="1053"/>
      <c r="AAG44" s="1053"/>
      <c r="AAH44" s="1053"/>
      <c r="AAI44" s="1053"/>
      <c r="AAJ44" s="1053"/>
      <c r="AAK44" s="1053"/>
      <c r="AAL44" s="1053"/>
      <c r="AAM44" s="1053"/>
      <c r="AAN44" s="1053"/>
      <c r="AAO44" s="1053"/>
      <c r="AAP44" s="1053"/>
      <c r="AAQ44" s="1053"/>
      <c r="AAR44" s="1054"/>
      <c r="AAS44" s="1069"/>
      <c r="AAT44" s="1053"/>
      <c r="AAU44" s="1053"/>
      <c r="AAV44" s="1053"/>
      <c r="AAW44" s="1053"/>
      <c r="AAX44" s="1053"/>
      <c r="AAY44" s="1053"/>
      <c r="AAZ44" s="1053"/>
      <c r="ABA44" s="1053"/>
      <c r="ABB44" s="1053"/>
      <c r="ABC44" s="1053"/>
      <c r="ABD44" s="1053"/>
      <c r="ABE44" s="1053"/>
      <c r="ABF44" s="1053"/>
      <c r="ABG44" s="1053"/>
      <c r="ABH44" s="1053"/>
      <c r="ABI44" s="1053"/>
      <c r="ABJ44" s="1054"/>
      <c r="ABK44" s="1069"/>
      <c r="ABL44" s="1053"/>
      <c r="ABM44" s="1053"/>
      <c r="ABN44" s="1053"/>
      <c r="ABO44" s="1053"/>
      <c r="ABP44" s="1053"/>
      <c r="ABQ44" s="1053"/>
      <c r="ABR44" s="1053"/>
      <c r="ABS44" s="1053"/>
      <c r="ABT44" s="1053"/>
      <c r="ABU44" s="1053"/>
      <c r="ABV44" s="1053"/>
      <c r="ABW44" s="1053"/>
      <c r="ABX44" s="1053"/>
      <c r="ABY44" s="1053"/>
      <c r="ABZ44" s="1053"/>
      <c r="ACA44" s="1053"/>
      <c r="ACB44" s="1054"/>
      <c r="ACC44" s="1069"/>
      <c r="ACD44" s="1053"/>
      <c r="ACE44" s="1053"/>
      <c r="ACF44" s="1053"/>
      <c r="ACG44" s="1053"/>
      <c r="ACH44" s="1053"/>
      <c r="ACI44" s="1053"/>
      <c r="ACJ44" s="1053"/>
      <c r="ACK44" s="1053"/>
      <c r="ACL44" s="1053"/>
      <c r="ACM44" s="1053"/>
      <c r="ACN44" s="1053"/>
      <c r="ACO44" s="1053"/>
      <c r="ACP44" s="1053"/>
      <c r="ACQ44" s="1053"/>
      <c r="ACR44" s="1053"/>
      <c r="ACS44" s="1053"/>
      <c r="ACT44" s="1054"/>
      <c r="ACU44" s="1069"/>
      <c r="ACV44" s="1053"/>
      <c r="ACW44" s="1053"/>
      <c r="ACX44" s="1053"/>
      <c r="ACY44" s="1053"/>
      <c r="ACZ44" s="1053"/>
      <c r="ADA44" s="1053"/>
      <c r="ADB44" s="1053"/>
      <c r="ADC44" s="1053"/>
      <c r="ADD44" s="1053"/>
      <c r="ADE44" s="1053"/>
      <c r="ADF44" s="1053"/>
      <c r="ADG44" s="1053"/>
      <c r="ADH44" s="1053"/>
      <c r="ADI44" s="1053"/>
      <c r="ADJ44" s="1053"/>
      <c r="ADK44" s="1053"/>
      <c r="ADL44" s="1054"/>
      <c r="ADM44" s="1069"/>
      <c r="ADN44" s="1053"/>
      <c r="ADO44" s="1053"/>
      <c r="ADP44" s="1053"/>
      <c r="ADQ44" s="1053"/>
      <c r="ADR44" s="1053"/>
      <c r="ADS44" s="1053"/>
      <c r="ADT44" s="1053"/>
      <c r="ADU44" s="1053"/>
      <c r="ADV44" s="1053"/>
      <c r="ADW44" s="1053"/>
      <c r="ADX44" s="1053"/>
      <c r="ADY44" s="1053"/>
      <c r="ADZ44" s="1053"/>
      <c r="AEA44" s="1053"/>
      <c r="AEB44" s="1053"/>
      <c r="AEC44" s="1053"/>
      <c r="AED44" s="1054"/>
      <c r="AEE44" s="1069"/>
      <c r="AEF44" s="1053"/>
      <c r="AEG44" s="1053"/>
      <c r="AEH44" s="1053"/>
      <c r="AEI44" s="1053"/>
      <c r="AEJ44" s="1053"/>
      <c r="AEK44" s="1053"/>
      <c r="AEL44" s="1053"/>
      <c r="AEM44" s="1053"/>
      <c r="AEN44" s="1053"/>
      <c r="AEO44" s="1053"/>
      <c r="AEP44" s="1053"/>
      <c r="AEQ44" s="1053"/>
      <c r="AER44" s="1053"/>
      <c r="AES44" s="1053"/>
      <c r="AET44" s="1053"/>
      <c r="AEU44" s="1053"/>
      <c r="AEV44" s="1054"/>
      <c r="AEW44" s="1069"/>
      <c r="AEX44" s="1053"/>
      <c r="AEY44" s="1053"/>
      <c r="AEZ44" s="1053"/>
      <c r="AFA44" s="1053"/>
      <c r="AFB44" s="1053"/>
      <c r="AFC44" s="1053"/>
      <c r="AFD44" s="1053"/>
      <c r="AFE44" s="1053"/>
      <c r="AFF44" s="1053"/>
      <c r="AFG44" s="1053"/>
      <c r="AFH44" s="1053"/>
      <c r="AFI44" s="1053"/>
      <c r="AFJ44" s="1053"/>
      <c r="AFK44" s="1053"/>
      <c r="AFL44" s="1053"/>
      <c r="AFM44" s="1053"/>
      <c r="AFN44" s="1054"/>
      <c r="AFO44" s="1069"/>
      <c r="AFP44" s="1053"/>
      <c r="AFQ44" s="1053"/>
      <c r="AFR44" s="1053"/>
      <c r="AFS44" s="1053"/>
      <c r="AFT44" s="1053"/>
      <c r="AFU44" s="1053"/>
      <c r="AFV44" s="1053"/>
      <c r="AFW44" s="1053"/>
      <c r="AFX44" s="1053"/>
      <c r="AFY44" s="1053"/>
      <c r="AFZ44" s="1053"/>
      <c r="AGA44" s="1053"/>
      <c r="AGB44" s="1053"/>
      <c r="AGC44" s="1053"/>
      <c r="AGD44" s="1053"/>
      <c r="AGE44" s="1053"/>
      <c r="AGF44" s="1054"/>
      <c r="AGG44" s="1069"/>
      <c r="AGH44" s="1053"/>
      <c r="AGI44" s="1053"/>
      <c r="AGJ44" s="1053"/>
      <c r="AGK44" s="1053"/>
      <c r="AGL44" s="1053"/>
      <c r="AGM44" s="1053"/>
      <c r="AGN44" s="1053"/>
      <c r="AGO44" s="1053"/>
      <c r="AGP44" s="1053"/>
      <c r="AGQ44" s="1053"/>
      <c r="AGR44" s="1053"/>
      <c r="AGS44" s="1053"/>
      <c r="AGT44" s="1053"/>
      <c r="AGU44" s="1053"/>
      <c r="AGV44" s="1053"/>
      <c r="AGW44" s="1053"/>
      <c r="AGX44" s="1054"/>
      <c r="AGY44" s="1069"/>
      <c r="AGZ44" s="1053"/>
      <c r="AHA44" s="1053"/>
      <c r="AHB44" s="1053"/>
      <c r="AHC44" s="1053"/>
      <c r="AHD44" s="1053"/>
      <c r="AHE44" s="1053"/>
      <c r="AHF44" s="1053"/>
      <c r="AHG44" s="1053"/>
      <c r="AHH44" s="1053"/>
      <c r="AHI44" s="1053"/>
      <c r="AHJ44" s="1053"/>
      <c r="AHK44" s="1053"/>
      <c r="AHL44" s="1053"/>
      <c r="AHM44" s="1053"/>
      <c r="AHN44" s="1053"/>
      <c r="AHO44" s="1053"/>
      <c r="AHP44" s="1054"/>
      <c r="AHQ44" s="1069"/>
      <c r="AHR44" s="1053"/>
      <c r="AHS44" s="1053"/>
      <c r="AHT44" s="1053"/>
      <c r="AHU44" s="1053"/>
      <c r="AHV44" s="1053"/>
      <c r="AHW44" s="1053"/>
      <c r="AHX44" s="1053"/>
      <c r="AHY44" s="1053"/>
      <c r="AHZ44" s="1053"/>
      <c r="AIA44" s="1053"/>
      <c r="AIB44" s="1053"/>
      <c r="AIC44" s="1053"/>
      <c r="AID44" s="1053"/>
      <c r="AIE44" s="1053"/>
      <c r="AIF44" s="1053"/>
      <c r="AIG44" s="1053"/>
      <c r="AIH44" s="1054"/>
      <c r="AII44" s="1069"/>
      <c r="AIJ44" s="1053"/>
      <c r="AIK44" s="1053"/>
      <c r="AIL44" s="1053"/>
      <c r="AIM44" s="1053"/>
      <c r="AIN44" s="1053"/>
      <c r="AIO44" s="1053"/>
      <c r="AIP44" s="1053"/>
      <c r="AIQ44" s="1053"/>
      <c r="AIR44" s="1053"/>
      <c r="AIS44" s="1053"/>
      <c r="AIT44" s="1053"/>
      <c r="AIU44" s="1053"/>
      <c r="AIV44" s="1053"/>
      <c r="AIW44" s="1053"/>
      <c r="AIX44" s="1053"/>
      <c r="AIY44" s="1053"/>
      <c r="AIZ44" s="1054"/>
      <c r="AJA44" s="1069"/>
      <c r="AJB44" s="1053"/>
      <c r="AJC44" s="1053"/>
      <c r="AJD44" s="1053"/>
      <c r="AJE44" s="1053"/>
      <c r="AJF44" s="1053"/>
      <c r="AJG44" s="1053"/>
      <c r="AJH44" s="1053"/>
      <c r="AJI44" s="1053"/>
      <c r="AJJ44" s="1053"/>
      <c r="AJK44" s="1053"/>
      <c r="AJL44" s="1053"/>
      <c r="AJM44" s="1053"/>
      <c r="AJN44" s="1053"/>
      <c r="AJO44" s="1053"/>
      <c r="AJP44" s="1053"/>
      <c r="AJQ44" s="1053"/>
      <c r="AJR44" s="1054"/>
      <c r="AJS44" s="1069"/>
      <c r="AJT44" s="1053"/>
      <c r="AJU44" s="1053"/>
      <c r="AJV44" s="1053"/>
      <c r="AJW44" s="1053"/>
      <c r="AJX44" s="1053"/>
      <c r="AJY44" s="1053"/>
      <c r="AJZ44" s="1053"/>
      <c r="AKA44" s="1053"/>
      <c r="AKB44" s="1053"/>
      <c r="AKC44" s="1053"/>
      <c r="AKD44" s="1053"/>
      <c r="AKE44" s="1053"/>
      <c r="AKF44" s="1053"/>
      <c r="AKG44" s="1053"/>
      <c r="AKH44" s="1053"/>
      <c r="AKI44" s="1053"/>
      <c r="AKJ44" s="1054"/>
      <c r="AKK44" s="1069"/>
      <c r="AKL44" s="1053"/>
      <c r="AKM44" s="1053"/>
      <c r="AKN44" s="1053"/>
      <c r="AKO44" s="1053"/>
      <c r="AKP44" s="1053"/>
      <c r="AKQ44" s="1053"/>
      <c r="AKR44" s="1053"/>
      <c r="AKS44" s="1053"/>
      <c r="AKT44" s="1053"/>
      <c r="AKU44" s="1053"/>
      <c r="AKV44" s="1053"/>
      <c r="AKW44" s="1053"/>
      <c r="AKX44" s="1053"/>
      <c r="AKY44" s="1053"/>
      <c r="AKZ44" s="1053"/>
      <c r="ALA44" s="1053"/>
      <c r="ALB44" s="1054"/>
      <c r="ALC44" s="1069"/>
      <c r="ALD44" s="1053"/>
      <c r="ALE44" s="1053"/>
      <c r="ALF44" s="1053"/>
      <c r="ALG44" s="1053"/>
      <c r="ALH44" s="1053"/>
      <c r="ALI44" s="1053"/>
      <c r="ALJ44" s="1053"/>
      <c r="ALK44" s="1053"/>
      <c r="ALL44" s="1053"/>
      <c r="ALM44" s="1053"/>
      <c r="ALN44" s="1053"/>
      <c r="ALO44" s="1053"/>
      <c r="ALP44" s="1053"/>
      <c r="ALQ44" s="1053"/>
      <c r="ALR44" s="1053"/>
      <c r="ALS44" s="1053"/>
      <c r="ALT44" s="1054"/>
      <c r="ALU44" s="1069"/>
      <c r="ALV44" s="1053"/>
      <c r="ALW44" s="1053"/>
      <c r="ALX44" s="1053"/>
      <c r="ALY44" s="1053"/>
      <c r="ALZ44" s="1053"/>
      <c r="AMA44" s="1053"/>
      <c r="AMB44" s="1053"/>
      <c r="AMC44" s="1053"/>
      <c r="AMD44" s="1053"/>
      <c r="AME44" s="1053"/>
      <c r="AMF44" s="1053"/>
      <c r="AMG44" s="1053"/>
      <c r="AMH44" s="1053"/>
      <c r="AMI44" s="1053"/>
      <c r="AMJ44" s="1053"/>
      <c r="AMK44" s="1053"/>
      <c r="AML44" s="1054"/>
      <c r="AMM44" s="1069"/>
      <c r="AMN44" s="1053"/>
      <c r="AMO44" s="1053"/>
      <c r="AMP44" s="1053"/>
      <c r="AMQ44" s="1053"/>
      <c r="AMR44" s="1053"/>
      <c r="AMS44" s="1053"/>
      <c r="AMT44" s="1053"/>
      <c r="AMU44" s="1053"/>
      <c r="AMV44" s="1053"/>
      <c r="AMW44" s="1053"/>
      <c r="AMX44" s="1053"/>
      <c r="AMY44" s="1053"/>
      <c r="AMZ44" s="1053"/>
      <c r="ANA44" s="1053"/>
      <c r="ANB44" s="1053"/>
      <c r="ANC44" s="1053"/>
      <c r="AND44" s="1054"/>
      <c r="ANE44" s="1069"/>
      <c r="ANF44" s="1053"/>
      <c r="ANG44" s="1053"/>
      <c r="ANH44" s="1053"/>
      <c r="ANI44" s="1053"/>
      <c r="ANJ44" s="1053"/>
      <c r="ANK44" s="1053"/>
      <c r="ANL44" s="1053"/>
      <c r="ANM44" s="1053"/>
      <c r="ANN44" s="1053"/>
      <c r="ANO44" s="1053"/>
      <c r="ANP44" s="1053"/>
      <c r="ANQ44" s="1053"/>
      <c r="ANR44" s="1053"/>
      <c r="ANS44" s="1053"/>
      <c r="ANT44" s="1053"/>
      <c r="ANU44" s="1053"/>
      <c r="ANV44" s="1054"/>
      <c r="ANW44" s="1069"/>
      <c r="ANX44" s="1053"/>
      <c r="ANY44" s="1053"/>
      <c r="ANZ44" s="1053"/>
      <c r="AOA44" s="1053"/>
      <c r="AOB44" s="1053"/>
      <c r="AOC44" s="1053"/>
      <c r="AOD44" s="1053"/>
      <c r="AOE44" s="1053"/>
      <c r="AOF44" s="1053"/>
      <c r="AOG44" s="1053"/>
      <c r="AOH44" s="1053"/>
      <c r="AOI44" s="1053"/>
      <c r="AOJ44" s="1053"/>
      <c r="AOK44" s="1053"/>
      <c r="AOL44" s="1053"/>
      <c r="AOM44" s="1053"/>
      <c r="AON44" s="1054"/>
      <c r="AOO44" s="1069"/>
      <c r="AOP44" s="1053"/>
      <c r="AOQ44" s="1053"/>
      <c r="AOR44" s="1053"/>
      <c r="AOS44" s="1053"/>
      <c r="AOT44" s="1053"/>
      <c r="AOU44" s="1053"/>
      <c r="AOV44" s="1053"/>
      <c r="AOW44" s="1053"/>
      <c r="AOX44" s="1053"/>
      <c r="AOY44" s="1053"/>
      <c r="AOZ44" s="1053"/>
      <c r="APA44" s="1053"/>
      <c r="APB44" s="1053"/>
      <c r="APC44" s="1053"/>
      <c r="APD44" s="1053"/>
      <c r="APE44" s="1053"/>
      <c r="APF44" s="1054"/>
      <c r="APG44" s="1069"/>
      <c r="APH44" s="1053"/>
      <c r="API44" s="1053"/>
      <c r="APJ44" s="1053"/>
      <c r="APK44" s="1053"/>
      <c r="APL44" s="1053"/>
      <c r="APM44" s="1053"/>
      <c r="APN44" s="1053"/>
      <c r="APO44" s="1053"/>
      <c r="APP44" s="1053"/>
      <c r="APQ44" s="1053"/>
      <c r="APR44" s="1053"/>
      <c r="APS44" s="1053"/>
      <c r="APT44" s="1053"/>
      <c r="APU44" s="1053"/>
      <c r="APV44" s="1053"/>
      <c r="APW44" s="1053"/>
      <c r="APX44" s="1054"/>
      <c r="APY44" s="1069"/>
      <c r="APZ44" s="1053"/>
      <c r="AQA44" s="1053"/>
      <c r="AQB44" s="1053"/>
      <c r="AQC44" s="1053"/>
      <c r="AQD44" s="1053"/>
      <c r="AQE44" s="1053"/>
      <c r="AQF44" s="1053"/>
      <c r="AQG44" s="1053"/>
      <c r="AQH44" s="1053"/>
      <c r="AQI44" s="1053"/>
      <c r="AQJ44" s="1053"/>
      <c r="AQK44" s="1053"/>
      <c r="AQL44" s="1053"/>
      <c r="AQM44" s="1053"/>
      <c r="AQN44" s="1053"/>
      <c r="AQO44" s="1053"/>
      <c r="AQP44" s="1054"/>
      <c r="AQQ44" s="1069"/>
      <c r="AQR44" s="1053"/>
      <c r="AQS44" s="1053"/>
      <c r="AQT44" s="1053"/>
      <c r="AQU44" s="1053"/>
      <c r="AQV44" s="1053"/>
      <c r="AQW44" s="1053"/>
      <c r="AQX44" s="1053"/>
      <c r="AQY44" s="1053"/>
      <c r="AQZ44" s="1053"/>
      <c r="ARA44" s="1053"/>
      <c r="ARB44" s="1053"/>
      <c r="ARC44" s="1053"/>
      <c r="ARD44" s="1053"/>
      <c r="ARE44" s="1053"/>
      <c r="ARF44" s="1053"/>
      <c r="ARG44" s="1053"/>
      <c r="ARH44" s="1054"/>
      <c r="ARI44" s="1069"/>
      <c r="ARJ44" s="1053"/>
      <c r="ARK44" s="1053"/>
      <c r="ARL44" s="1053"/>
      <c r="ARM44" s="1053"/>
      <c r="ARN44" s="1053"/>
      <c r="ARO44" s="1053"/>
      <c r="ARP44" s="1053"/>
      <c r="ARQ44" s="1053"/>
      <c r="ARR44" s="1053"/>
      <c r="ARS44" s="1053"/>
      <c r="ART44" s="1053"/>
      <c r="ARU44" s="1053"/>
      <c r="ARV44" s="1053"/>
      <c r="ARW44" s="1053"/>
      <c r="ARX44" s="1053"/>
      <c r="ARY44" s="1053"/>
      <c r="ARZ44" s="1054"/>
      <c r="ASA44" s="1069"/>
      <c r="ASB44" s="1053"/>
      <c r="ASC44" s="1053"/>
      <c r="ASD44" s="1053"/>
      <c r="ASE44" s="1053"/>
      <c r="ASF44" s="1053"/>
      <c r="ASG44" s="1053"/>
      <c r="ASH44" s="1053"/>
      <c r="ASI44" s="1053"/>
      <c r="ASJ44" s="1053"/>
      <c r="ASK44" s="1053"/>
      <c r="ASL44" s="1053"/>
      <c r="ASM44" s="1053"/>
      <c r="ASN44" s="1053"/>
      <c r="ASO44" s="1053"/>
      <c r="ASP44" s="1053"/>
      <c r="ASQ44" s="1053"/>
      <c r="ASR44" s="1054"/>
      <c r="ASS44" s="1069"/>
      <c r="AST44" s="1053"/>
      <c r="ASU44" s="1053"/>
      <c r="ASV44" s="1053"/>
      <c r="ASW44" s="1053"/>
      <c r="ASX44" s="1053"/>
      <c r="ASY44" s="1053"/>
      <c r="ASZ44" s="1053"/>
      <c r="ATA44" s="1053"/>
      <c r="ATB44" s="1053"/>
      <c r="ATC44" s="1053"/>
      <c r="ATD44" s="1053"/>
      <c r="ATE44" s="1053"/>
      <c r="ATF44" s="1053"/>
      <c r="ATG44" s="1053"/>
      <c r="ATH44" s="1053"/>
      <c r="ATI44" s="1053"/>
      <c r="ATJ44" s="1054"/>
      <c r="ATK44" s="1069"/>
      <c r="ATL44" s="1053"/>
      <c r="ATM44" s="1053"/>
      <c r="ATN44" s="1053"/>
      <c r="ATO44" s="1053"/>
      <c r="ATP44" s="1053"/>
      <c r="ATQ44" s="1053"/>
      <c r="ATR44" s="1053"/>
      <c r="ATS44" s="1053"/>
      <c r="ATT44" s="1053"/>
      <c r="ATU44" s="1053"/>
      <c r="ATV44" s="1053"/>
      <c r="ATW44" s="1053"/>
      <c r="ATX44" s="1053"/>
      <c r="ATY44" s="1053"/>
      <c r="ATZ44" s="1053"/>
      <c r="AUA44" s="1053"/>
      <c r="AUB44" s="1054"/>
      <c r="AUC44" s="1069"/>
      <c r="AUD44" s="1053"/>
      <c r="AUE44" s="1053"/>
      <c r="AUF44" s="1053"/>
      <c r="AUG44" s="1053"/>
      <c r="AUH44" s="1053"/>
      <c r="AUI44" s="1053"/>
      <c r="AUJ44" s="1053"/>
      <c r="AUK44" s="1053"/>
      <c r="AUL44" s="1053"/>
      <c r="AUM44" s="1053"/>
      <c r="AUN44" s="1053"/>
      <c r="AUO44" s="1053"/>
      <c r="AUP44" s="1053"/>
      <c r="AUQ44" s="1053"/>
      <c r="AUR44" s="1053"/>
      <c r="AUS44" s="1053"/>
      <c r="AUT44" s="1054"/>
      <c r="AUU44" s="1069"/>
      <c r="AUV44" s="1053"/>
      <c r="AUW44" s="1053"/>
      <c r="AUX44" s="1053"/>
      <c r="AUY44" s="1053"/>
      <c r="AUZ44" s="1053"/>
      <c r="AVA44" s="1053"/>
      <c r="AVB44" s="1053"/>
      <c r="AVC44" s="1053"/>
      <c r="AVD44" s="1053"/>
      <c r="AVE44" s="1053"/>
      <c r="AVF44" s="1053"/>
      <c r="AVG44" s="1053"/>
      <c r="AVH44" s="1053"/>
      <c r="AVI44" s="1053"/>
      <c r="AVJ44" s="1053"/>
      <c r="AVK44" s="1053"/>
      <c r="AVL44" s="1054"/>
      <c r="AVM44" s="1069"/>
      <c r="AVN44" s="1053"/>
      <c r="AVO44" s="1053"/>
      <c r="AVP44" s="1053"/>
      <c r="AVQ44" s="1053"/>
      <c r="AVR44" s="1053"/>
      <c r="AVS44" s="1053"/>
      <c r="AVT44" s="1053"/>
      <c r="AVU44" s="1053"/>
      <c r="AVV44" s="1053"/>
      <c r="AVW44" s="1053"/>
      <c r="AVX44" s="1053"/>
      <c r="AVY44" s="1053"/>
      <c r="AVZ44" s="1053"/>
      <c r="AWA44" s="1053"/>
      <c r="AWB44" s="1053"/>
      <c r="AWC44" s="1053"/>
      <c r="AWD44" s="1054"/>
      <c r="AWE44" s="1069"/>
      <c r="AWF44" s="1053"/>
      <c r="AWG44" s="1053"/>
      <c r="AWH44" s="1053"/>
      <c r="AWI44" s="1053"/>
      <c r="AWJ44" s="1053"/>
      <c r="AWK44" s="1053"/>
      <c r="AWL44" s="1053"/>
      <c r="AWM44" s="1053"/>
      <c r="AWN44" s="1053"/>
      <c r="AWO44" s="1053"/>
      <c r="AWP44" s="1053"/>
      <c r="AWQ44" s="1053"/>
      <c r="AWR44" s="1053"/>
      <c r="AWS44" s="1053"/>
      <c r="AWT44" s="1053"/>
      <c r="AWU44" s="1053"/>
      <c r="AWV44" s="1054"/>
      <c r="AWW44" s="1069"/>
      <c r="AWX44" s="1053"/>
      <c r="AWY44" s="1053"/>
      <c r="AWZ44" s="1053"/>
      <c r="AXA44" s="1053"/>
      <c r="AXB44" s="1053"/>
      <c r="AXC44" s="1053"/>
      <c r="AXD44" s="1053"/>
      <c r="AXE44" s="1053"/>
      <c r="AXF44" s="1053"/>
      <c r="AXG44" s="1053"/>
      <c r="AXH44" s="1053"/>
      <c r="AXI44" s="1053"/>
      <c r="AXJ44" s="1053"/>
      <c r="AXK44" s="1053"/>
      <c r="AXL44" s="1053"/>
      <c r="AXM44" s="1053"/>
      <c r="AXN44" s="1054"/>
      <c r="AXO44" s="1069"/>
      <c r="AXP44" s="1053"/>
      <c r="AXQ44" s="1053"/>
      <c r="AXR44" s="1053"/>
      <c r="AXS44" s="1053"/>
      <c r="AXT44" s="1053"/>
      <c r="AXU44" s="1053"/>
      <c r="AXV44" s="1053"/>
      <c r="AXW44" s="1053"/>
      <c r="AXX44" s="1053"/>
      <c r="AXY44" s="1053"/>
      <c r="AXZ44" s="1053"/>
      <c r="AYA44" s="1053"/>
      <c r="AYB44" s="1053"/>
      <c r="AYC44" s="1053"/>
      <c r="AYD44" s="1053"/>
      <c r="AYE44" s="1053"/>
      <c r="AYF44" s="1054"/>
      <c r="AYG44" s="1069"/>
      <c r="AYH44" s="1053"/>
      <c r="AYI44" s="1053"/>
      <c r="AYJ44" s="1053"/>
      <c r="AYK44" s="1053"/>
      <c r="AYL44" s="1053"/>
      <c r="AYM44" s="1053"/>
      <c r="AYN44" s="1053"/>
      <c r="AYO44" s="1053"/>
      <c r="AYP44" s="1053"/>
      <c r="AYQ44" s="1053"/>
      <c r="AYR44" s="1053"/>
      <c r="AYS44" s="1053"/>
      <c r="AYT44" s="1053"/>
      <c r="AYU44" s="1053"/>
      <c r="AYV44" s="1053"/>
      <c r="AYW44" s="1053"/>
      <c r="AYX44" s="1054"/>
      <c r="AYY44" s="1069"/>
      <c r="AYZ44" s="1053"/>
      <c r="AZA44" s="1053"/>
      <c r="AZB44" s="1053"/>
      <c r="AZC44" s="1053"/>
      <c r="AZD44" s="1053"/>
      <c r="AZE44" s="1053"/>
      <c r="AZF44" s="1053"/>
      <c r="AZG44" s="1053"/>
      <c r="AZH44" s="1053"/>
      <c r="AZI44" s="1053"/>
      <c r="AZJ44" s="1053"/>
      <c r="AZK44" s="1053"/>
      <c r="AZL44" s="1053"/>
      <c r="AZM44" s="1053"/>
      <c r="AZN44" s="1053"/>
      <c r="AZO44" s="1053"/>
      <c r="AZP44" s="1054"/>
      <c r="AZQ44" s="1069"/>
      <c r="AZR44" s="1053"/>
      <c r="AZS44" s="1053"/>
      <c r="AZT44" s="1053"/>
      <c r="AZU44" s="1053"/>
      <c r="AZV44" s="1053"/>
      <c r="AZW44" s="1053"/>
      <c r="AZX44" s="1053"/>
      <c r="AZY44" s="1053"/>
      <c r="AZZ44" s="1053"/>
      <c r="BAA44" s="1053"/>
      <c r="BAB44" s="1053"/>
      <c r="BAC44" s="1053"/>
      <c r="BAD44" s="1053"/>
      <c r="BAE44" s="1053"/>
      <c r="BAF44" s="1053"/>
      <c r="BAG44" s="1053"/>
      <c r="BAH44" s="1054"/>
      <c r="BAI44" s="1069"/>
      <c r="BAJ44" s="1053"/>
      <c r="BAK44" s="1053"/>
      <c r="BAL44" s="1053"/>
      <c r="BAM44" s="1053"/>
      <c r="BAN44" s="1053"/>
      <c r="BAO44" s="1053"/>
      <c r="BAP44" s="1053"/>
      <c r="BAQ44" s="1053"/>
      <c r="BAR44" s="1053"/>
      <c r="BAS44" s="1053"/>
      <c r="BAT44" s="1053"/>
      <c r="BAU44" s="1053"/>
      <c r="BAV44" s="1053"/>
      <c r="BAW44" s="1053"/>
      <c r="BAX44" s="1053"/>
      <c r="BAY44" s="1053"/>
      <c r="BAZ44" s="1054"/>
      <c r="BBA44" s="1069"/>
      <c r="BBB44" s="1053"/>
      <c r="BBC44" s="1053"/>
      <c r="BBD44" s="1053"/>
      <c r="BBE44" s="1053"/>
      <c r="BBF44" s="1053"/>
      <c r="BBG44" s="1053"/>
      <c r="BBH44" s="1053"/>
      <c r="BBI44" s="1053"/>
      <c r="BBJ44" s="1053"/>
      <c r="BBK44" s="1053"/>
      <c r="BBL44" s="1053"/>
      <c r="BBM44" s="1053"/>
      <c r="BBN44" s="1053"/>
      <c r="BBO44" s="1053"/>
      <c r="BBP44" s="1053"/>
      <c r="BBQ44" s="1053"/>
      <c r="BBR44" s="1054"/>
      <c r="BBS44" s="1069"/>
      <c r="BBT44" s="1053"/>
      <c r="BBU44" s="1053"/>
      <c r="BBV44" s="1053"/>
      <c r="BBW44" s="1053"/>
      <c r="BBX44" s="1053"/>
      <c r="BBY44" s="1053"/>
      <c r="BBZ44" s="1053"/>
      <c r="BCA44" s="1053"/>
      <c r="BCB44" s="1053"/>
      <c r="BCC44" s="1053"/>
      <c r="BCD44" s="1053"/>
      <c r="BCE44" s="1053"/>
      <c r="BCF44" s="1053"/>
      <c r="BCG44" s="1053"/>
      <c r="BCH44" s="1053"/>
      <c r="BCI44" s="1053"/>
      <c r="BCJ44" s="1054"/>
      <c r="BCK44" s="1069"/>
      <c r="BCL44" s="1053"/>
      <c r="BCM44" s="1053"/>
      <c r="BCN44" s="1053"/>
      <c r="BCO44" s="1053"/>
      <c r="BCP44" s="1053"/>
      <c r="BCQ44" s="1053"/>
      <c r="BCR44" s="1053"/>
      <c r="BCS44" s="1053"/>
      <c r="BCT44" s="1053"/>
      <c r="BCU44" s="1053"/>
      <c r="BCV44" s="1053"/>
      <c r="BCW44" s="1053"/>
      <c r="BCX44" s="1053"/>
      <c r="BCY44" s="1053"/>
      <c r="BCZ44" s="1053"/>
      <c r="BDA44" s="1053"/>
      <c r="BDB44" s="1054"/>
      <c r="BDC44" s="1069"/>
      <c r="BDD44" s="1053"/>
      <c r="BDE44" s="1053"/>
      <c r="BDF44" s="1053"/>
      <c r="BDG44" s="1053"/>
      <c r="BDH44" s="1053"/>
      <c r="BDI44" s="1053"/>
      <c r="BDJ44" s="1053"/>
      <c r="BDK44" s="1053"/>
      <c r="BDL44" s="1053"/>
      <c r="BDM44" s="1053"/>
      <c r="BDN44" s="1053"/>
      <c r="BDO44" s="1053"/>
      <c r="BDP44" s="1053"/>
      <c r="BDQ44" s="1053"/>
      <c r="BDR44" s="1053"/>
      <c r="BDS44" s="1053"/>
      <c r="BDT44" s="1054"/>
      <c r="BDU44" s="1069"/>
      <c r="BDV44" s="1053"/>
      <c r="BDW44" s="1053"/>
      <c r="BDX44" s="1053"/>
      <c r="BDY44" s="1053"/>
      <c r="BDZ44" s="1053"/>
      <c r="BEA44" s="1053"/>
      <c r="BEB44" s="1053"/>
      <c r="BEC44" s="1053"/>
      <c r="BED44" s="1053"/>
      <c r="BEE44" s="1053"/>
      <c r="BEF44" s="1053"/>
      <c r="BEG44" s="1053"/>
      <c r="BEH44" s="1053"/>
      <c r="BEI44" s="1053"/>
      <c r="BEJ44" s="1053"/>
      <c r="BEK44" s="1053"/>
      <c r="BEL44" s="1054"/>
      <c r="BEM44" s="1069"/>
      <c r="BEN44" s="1053"/>
      <c r="BEO44" s="1053"/>
      <c r="BEP44" s="1053"/>
      <c r="BEQ44" s="1053"/>
      <c r="BER44" s="1053"/>
      <c r="BES44" s="1053"/>
      <c r="BET44" s="1053"/>
      <c r="BEU44" s="1053"/>
      <c r="BEV44" s="1053"/>
      <c r="BEW44" s="1053"/>
      <c r="BEX44" s="1053"/>
      <c r="BEY44" s="1053"/>
      <c r="BEZ44" s="1053"/>
      <c r="BFA44" s="1053"/>
      <c r="BFB44" s="1053"/>
      <c r="BFC44" s="1053"/>
      <c r="BFD44" s="1054"/>
      <c r="BFE44" s="1069"/>
      <c r="BFF44" s="1053"/>
      <c r="BFG44" s="1053"/>
      <c r="BFH44" s="1053"/>
      <c r="BFI44" s="1053"/>
      <c r="BFJ44" s="1053"/>
      <c r="BFK44" s="1053"/>
      <c r="BFL44" s="1053"/>
      <c r="BFM44" s="1053"/>
      <c r="BFN44" s="1053"/>
      <c r="BFO44" s="1053"/>
      <c r="BFP44" s="1053"/>
      <c r="BFQ44" s="1053"/>
      <c r="BFR44" s="1053"/>
      <c r="BFS44" s="1053"/>
      <c r="BFT44" s="1053"/>
      <c r="BFU44" s="1053"/>
      <c r="BFV44" s="1054"/>
      <c r="BFW44" s="1069"/>
      <c r="BFX44" s="1053"/>
      <c r="BFY44" s="1053"/>
      <c r="BFZ44" s="1053"/>
      <c r="BGA44" s="1053"/>
      <c r="BGB44" s="1053"/>
      <c r="BGC44" s="1053"/>
      <c r="BGD44" s="1053"/>
      <c r="BGE44" s="1053"/>
      <c r="BGF44" s="1053"/>
      <c r="BGG44" s="1053"/>
      <c r="BGH44" s="1053"/>
      <c r="BGI44" s="1053"/>
      <c r="BGJ44" s="1053"/>
      <c r="BGK44" s="1053"/>
      <c r="BGL44" s="1053"/>
      <c r="BGM44" s="1053"/>
      <c r="BGN44" s="1054"/>
      <c r="BGO44" s="1069"/>
      <c r="BGP44" s="1053"/>
      <c r="BGQ44" s="1053"/>
      <c r="BGR44" s="1053"/>
      <c r="BGS44" s="1053"/>
      <c r="BGT44" s="1053"/>
      <c r="BGU44" s="1053"/>
      <c r="BGV44" s="1053"/>
      <c r="BGW44" s="1053"/>
      <c r="BGX44" s="1053"/>
      <c r="BGY44" s="1053"/>
      <c r="BGZ44" s="1053"/>
      <c r="BHA44" s="1053"/>
      <c r="BHB44" s="1053"/>
      <c r="BHC44" s="1053"/>
      <c r="BHD44" s="1053"/>
      <c r="BHE44" s="1053"/>
      <c r="BHF44" s="1054"/>
      <c r="BHG44" s="1069"/>
      <c r="BHH44" s="1053"/>
      <c r="BHI44" s="1053"/>
      <c r="BHJ44" s="1053"/>
      <c r="BHK44" s="1053"/>
      <c r="BHL44" s="1053"/>
      <c r="BHM44" s="1053"/>
      <c r="BHN44" s="1053"/>
      <c r="BHO44" s="1053"/>
      <c r="BHP44" s="1053"/>
      <c r="BHQ44" s="1053"/>
      <c r="BHR44" s="1053"/>
      <c r="BHS44" s="1053"/>
      <c r="BHT44" s="1053"/>
      <c r="BHU44" s="1053"/>
      <c r="BHV44" s="1053"/>
      <c r="BHW44" s="1053"/>
      <c r="BHX44" s="1054"/>
      <c r="BHY44" s="1069"/>
      <c r="BHZ44" s="1053"/>
      <c r="BIA44" s="1053"/>
      <c r="BIB44" s="1053"/>
      <c r="BIC44" s="1053"/>
      <c r="BID44" s="1053"/>
      <c r="BIE44" s="1053"/>
      <c r="BIF44" s="1053"/>
      <c r="BIG44" s="1053"/>
      <c r="BIH44" s="1053"/>
      <c r="BII44" s="1053"/>
      <c r="BIJ44" s="1053"/>
      <c r="BIK44" s="1053"/>
      <c r="BIL44" s="1053"/>
      <c r="BIM44" s="1053"/>
      <c r="BIN44" s="1053"/>
      <c r="BIO44" s="1053"/>
      <c r="BIP44" s="1054"/>
      <c r="BIQ44" s="1069"/>
      <c r="BIR44" s="1053"/>
      <c r="BIS44" s="1053"/>
      <c r="BIT44" s="1053"/>
      <c r="BIU44" s="1053"/>
      <c r="BIV44" s="1053"/>
      <c r="BIW44" s="1053"/>
      <c r="BIX44" s="1053"/>
      <c r="BIY44" s="1053"/>
      <c r="BIZ44" s="1053"/>
      <c r="BJA44" s="1053"/>
      <c r="BJB44" s="1053"/>
      <c r="BJC44" s="1053"/>
      <c r="BJD44" s="1053"/>
      <c r="BJE44" s="1053"/>
      <c r="BJF44" s="1053"/>
      <c r="BJG44" s="1053"/>
      <c r="BJH44" s="1054"/>
      <c r="BJI44" s="1069"/>
      <c r="BJJ44" s="1053"/>
      <c r="BJK44" s="1053"/>
      <c r="BJL44" s="1053"/>
      <c r="BJM44" s="1053"/>
      <c r="BJN44" s="1053"/>
      <c r="BJO44" s="1053"/>
      <c r="BJP44" s="1053"/>
      <c r="BJQ44" s="1053"/>
      <c r="BJR44" s="1053"/>
      <c r="BJS44" s="1053"/>
      <c r="BJT44" s="1053"/>
      <c r="BJU44" s="1053"/>
      <c r="BJV44" s="1053"/>
      <c r="BJW44" s="1053"/>
      <c r="BJX44" s="1053"/>
      <c r="BJY44" s="1053"/>
      <c r="BJZ44" s="1054"/>
      <c r="BKA44" s="1069"/>
      <c r="BKB44" s="1053"/>
      <c r="BKC44" s="1053"/>
      <c r="BKD44" s="1053"/>
      <c r="BKE44" s="1053"/>
      <c r="BKF44" s="1053"/>
      <c r="BKG44" s="1053"/>
      <c r="BKH44" s="1053"/>
      <c r="BKI44" s="1053"/>
      <c r="BKJ44" s="1053"/>
      <c r="BKK44" s="1053"/>
      <c r="BKL44" s="1053"/>
      <c r="BKM44" s="1053"/>
      <c r="BKN44" s="1053"/>
      <c r="BKO44" s="1053"/>
      <c r="BKP44" s="1053"/>
      <c r="BKQ44" s="1053"/>
      <c r="BKR44" s="1054"/>
      <c r="BKS44" s="1069"/>
      <c r="BKT44" s="1053"/>
      <c r="BKU44" s="1053"/>
      <c r="BKV44" s="1053"/>
      <c r="BKW44" s="1053"/>
      <c r="BKX44" s="1053"/>
      <c r="BKY44" s="1053"/>
      <c r="BKZ44" s="1053"/>
      <c r="BLA44" s="1053"/>
      <c r="BLB44" s="1053"/>
      <c r="BLC44" s="1053"/>
      <c r="BLD44" s="1053"/>
      <c r="BLE44" s="1053"/>
      <c r="BLF44" s="1053"/>
      <c r="BLG44" s="1053"/>
      <c r="BLH44" s="1053"/>
      <c r="BLI44" s="1053"/>
      <c r="BLJ44" s="1054"/>
      <c r="BLK44" s="1069"/>
      <c r="BLL44" s="1053"/>
      <c r="BLM44" s="1053"/>
      <c r="BLN44" s="1053"/>
      <c r="BLO44" s="1053"/>
      <c r="BLP44" s="1053"/>
      <c r="BLQ44" s="1053"/>
      <c r="BLR44" s="1053"/>
      <c r="BLS44" s="1053"/>
      <c r="BLT44" s="1053"/>
      <c r="BLU44" s="1053"/>
      <c r="BLV44" s="1053"/>
      <c r="BLW44" s="1053"/>
      <c r="BLX44" s="1053"/>
      <c r="BLY44" s="1053"/>
      <c r="BLZ44" s="1053"/>
      <c r="BMA44" s="1053"/>
      <c r="BMB44" s="1054"/>
      <c r="BMC44" s="1069"/>
      <c r="BMD44" s="1053"/>
      <c r="BME44" s="1053"/>
      <c r="BMF44" s="1053"/>
      <c r="BMG44" s="1053"/>
      <c r="BMH44" s="1053"/>
      <c r="BMI44" s="1053"/>
      <c r="BMJ44" s="1053"/>
      <c r="BMK44" s="1053"/>
      <c r="BML44" s="1053"/>
      <c r="BMM44" s="1053"/>
      <c r="BMN44" s="1053"/>
      <c r="BMO44" s="1053"/>
      <c r="BMP44" s="1053"/>
      <c r="BMQ44" s="1053"/>
      <c r="BMR44" s="1053"/>
      <c r="BMS44" s="1053"/>
      <c r="BMT44" s="1054"/>
      <c r="BMU44" s="1069"/>
      <c r="BMV44" s="1053"/>
      <c r="BMW44" s="1053"/>
      <c r="BMX44" s="1053"/>
      <c r="BMY44" s="1053"/>
      <c r="BMZ44" s="1053"/>
      <c r="BNA44" s="1053"/>
      <c r="BNB44" s="1053"/>
      <c r="BNC44" s="1053"/>
      <c r="BND44" s="1053"/>
      <c r="BNE44" s="1053"/>
      <c r="BNF44" s="1053"/>
      <c r="BNG44" s="1053"/>
      <c r="BNH44" s="1053"/>
      <c r="BNI44" s="1053"/>
      <c r="BNJ44" s="1053"/>
      <c r="BNK44" s="1053"/>
      <c r="BNL44" s="1054"/>
      <c r="BNM44" s="1069"/>
      <c r="BNN44" s="1053"/>
      <c r="BNO44" s="1053"/>
      <c r="BNP44" s="1053"/>
      <c r="BNQ44" s="1053"/>
      <c r="BNR44" s="1053"/>
      <c r="BNS44" s="1053"/>
      <c r="BNT44" s="1053"/>
      <c r="BNU44" s="1053"/>
      <c r="BNV44" s="1053"/>
      <c r="BNW44" s="1053"/>
      <c r="BNX44" s="1053"/>
      <c r="BNY44" s="1053"/>
      <c r="BNZ44" s="1053"/>
      <c r="BOA44" s="1053"/>
      <c r="BOB44" s="1053"/>
      <c r="BOC44" s="1053"/>
      <c r="BOD44" s="1054"/>
      <c r="BOE44" s="1069"/>
      <c r="BOF44" s="1053"/>
      <c r="BOG44" s="1053"/>
      <c r="BOH44" s="1053"/>
      <c r="BOI44" s="1053"/>
      <c r="BOJ44" s="1053"/>
      <c r="BOK44" s="1053"/>
      <c r="BOL44" s="1053"/>
      <c r="BOM44" s="1053"/>
      <c r="BON44" s="1053"/>
      <c r="BOO44" s="1053"/>
      <c r="BOP44" s="1053"/>
      <c r="BOQ44" s="1053"/>
      <c r="BOR44" s="1053"/>
      <c r="BOS44" s="1053"/>
      <c r="BOT44" s="1053"/>
      <c r="BOU44" s="1053"/>
      <c r="BOV44" s="1054"/>
      <c r="BOW44" s="1069"/>
      <c r="BOX44" s="1053"/>
      <c r="BOY44" s="1053"/>
      <c r="BOZ44" s="1053"/>
      <c r="BPA44" s="1053"/>
      <c r="BPB44" s="1053"/>
      <c r="BPC44" s="1053"/>
      <c r="BPD44" s="1053"/>
      <c r="BPE44" s="1053"/>
      <c r="BPF44" s="1053"/>
      <c r="BPG44" s="1053"/>
      <c r="BPH44" s="1053"/>
      <c r="BPI44" s="1053"/>
      <c r="BPJ44" s="1053"/>
      <c r="BPK44" s="1053"/>
      <c r="BPL44" s="1053"/>
      <c r="BPM44" s="1053"/>
      <c r="BPN44" s="1054"/>
      <c r="BPO44" s="1069"/>
      <c r="BPP44" s="1053"/>
      <c r="BPQ44" s="1053"/>
      <c r="BPR44" s="1053"/>
      <c r="BPS44" s="1053"/>
      <c r="BPT44" s="1053"/>
      <c r="BPU44" s="1053"/>
      <c r="BPV44" s="1053"/>
      <c r="BPW44" s="1053"/>
      <c r="BPX44" s="1053"/>
      <c r="BPY44" s="1053"/>
      <c r="BPZ44" s="1053"/>
      <c r="BQA44" s="1053"/>
      <c r="BQB44" s="1053"/>
      <c r="BQC44" s="1053"/>
      <c r="BQD44" s="1053"/>
      <c r="BQE44" s="1053"/>
      <c r="BQF44" s="1054"/>
      <c r="BQG44" s="1069"/>
      <c r="BQH44" s="1053"/>
      <c r="BQI44" s="1053"/>
      <c r="BQJ44" s="1053"/>
      <c r="BQK44" s="1053"/>
      <c r="BQL44" s="1053"/>
      <c r="BQM44" s="1053"/>
      <c r="BQN44" s="1053"/>
      <c r="BQO44" s="1053"/>
      <c r="BQP44" s="1053"/>
      <c r="BQQ44" s="1053"/>
      <c r="BQR44" s="1053"/>
      <c r="BQS44" s="1053"/>
      <c r="BQT44" s="1053"/>
      <c r="BQU44" s="1053"/>
      <c r="BQV44" s="1053"/>
      <c r="BQW44" s="1053"/>
      <c r="BQX44" s="1054"/>
      <c r="BQY44" s="1069"/>
      <c r="BQZ44" s="1053"/>
      <c r="BRA44" s="1053"/>
      <c r="BRB44" s="1053"/>
      <c r="BRC44" s="1053"/>
      <c r="BRD44" s="1053"/>
      <c r="BRE44" s="1053"/>
      <c r="BRF44" s="1053"/>
      <c r="BRG44" s="1053"/>
      <c r="BRH44" s="1053"/>
      <c r="BRI44" s="1053"/>
      <c r="BRJ44" s="1053"/>
      <c r="BRK44" s="1053"/>
      <c r="BRL44" s="1053"/>
      <c r="BRM44" s="1053"/>
      <c r="BRN44" s="1053"/>
      <c r="BRO44" s="1053"/>
      <c r="BRP44" s="1054"/>
      <c r="BRQ44" s="1069"/>
      <c r="BRR44" s="1053"/>
      <c r="BRS44" s="1053"/>
      <c r="BRT44" s="1053"/>
      <c r="BRU44" s="1053"/>
      <c r="BRV44" s="1053"/>
      <c r="BRW44" s="1053"/>
      <c r="BRX44" s="1053"/>
      <c r="BRY44" s="1053"/>
      <c r="BRZ44" s="1053"/>
      <c r="BSA44" s="1053"/>
      <c r="BSB44" s="1053"/>
      <c r="BSC44" s="1053"/>
      <c r="BSD44" s="1053"/>
      <c r="BSE44" s="1053"/>
      <c r="BSF44" s="1053"/>
      <c r="BSG44" s="1053"/>
      <c r="BSH44" s="1054"/>
      <c r="BSI44" s="1069"/>
      <c r="BSJ44" s="1053"/>
      <c r="BSK44" s="1053"/>
      <c r="BSL44" s="1053"/>
      <c r="BSM44" s="1053"/>
      <c r="BSN44" s="1053"/>
      <c r="BSO44" s="1053"/>
      <c r="BSP44" s="1053"/>
      <c r="BSQ44" s="1053"/>
      <c r="BSR44" s="1053"/>
      <c r="BSS44" s="1053"/>
      <c r="BST44" s="1053"/>
      <c r="BSU44" s="1053"/>
      <c r="BSV44" s="1053"/>
      <c r="BSW44" s="1053"/>
      <c r="BSX44" s="1053"/>
      <c r="BSY44" s="1053"/>
      <c r="BSZ44" s="1054"/>
      <c r="BTA44" s="1069"/>
      <c r="BTB44" s="1053"/>
      <c r="BTC44" s="1053"/>
      <c r="BTD44" s="1053"/>
      <c r="BTE44" s="1053"/>
      <c r="BTF44" s="1053"/>
      <c r="BTG44" s="1053"/>
      <c r="BTH44" s="1053"/>
      <c r="BTI44" s="1053"/>
      <c r="BTJ44" s="1053"/>
      <c r="BTK44" s="1053"/>
      <c r="BTL44" s="1053"/>
      <c r="BTM44" s="1053"/>
      <c r="BTN44" s="1053"/>
      <c r="BTO44" s="1053"/>
      <c r="BTP44" s="1053"/>
      <c r="BTQ44" s="1053"/>
      <c r="BTR44" s="1054"/>
      <c r="BTS44" s="1069"/>
      <c r="BTT44" s="1053"/>
      <c r="BTU44" s="1053"/>
      <c r="BTV44" s="1053"/>
      <c r="BTW44" s="1053"/>
      <c r="BTX44" s="1053"/>
      <c r="BTY44" s="1053"/>
      <c r="BTZ44" s="1053"/>
      <c r="BUA44" s="1053"/>
      <c r="BUB44" s="1053"/>
      <c r="BUC44" s="1053"/>
      <c r="BUD44" s="1053"/>
      <c r="BUE44" s="1053"/>
      <c r="BUF44" s="1053"/>
      <c r="BUG44" s="1053"/>
      <c r="BUH44" s="1053"/>
      <c r="BUI44" s="1053"/>
      <c r="BUJ44" s="1054"/>
      <c r="BUK44" s="1069"/>
      <c r="BUL44" s="1053"/>
      <c r="BUM44" s="1053"/>
      <c r="BUN44" s="1053"/>
      <c r="BUO44" s="1053"/>
      <c r="BUP44" s="1053"/>
      <c r="BUQ44" s="1053"/>
      <c r="BUR44" s="1053"/>
      <c r="BUS44" s="1053"/>
      <c r="BUT44" s="1053"/>
      <c r="BUU44" s="1053"/>
      <c r="BUV44" s="1053"/>
      <c r="BUW44" s="1053"/>
      <c r="BUX44" s="1053"/>
      <c r="BUY44" s="1053"/>
      <c r="BUZ44" s="1053"/>
      <c r="BVA44" s="1053"/>
      <c r="BVB44" s="1054"/>
      <c r="BVC44" s="1069"/>
      <c r="BVD44" s="1053"/>
      <c r="BVE44" s="1053"/>
      <c r="BVF44" s="1053"/>
      <c r="BVG44" s="1053"/>
      <c r="BVH44" s="1053"/>
      <c r="BVI44" s="1053"/>
      <c r="BVJ44" s="1053"/>
      <c r="BVK44" s="1053"/>
      <c r="BVL44" s="1053"/>
      <c r="BVM44" s="1053"/>
      <c r="BVN44" s="1053"/>
      <c r="BVO44" s="1053"/>
      <c r="BVP44" s="1053"/>
      <c r="BVQ44" s="1053"/>
      <c r="BVR44" s="1053"/>
      <c r="BVS44" s="1053"/>
      <c r="BVT44" s="1054"/>
      <c r="BVU44" s="1069"/>
      <c r="BVV44" s="1053"/>
      <c r="BVW44" s="1053"/>
      <c r="BVX44" s="1053"/>
      <c r="BVY44" s="1053"/>
      <c r="BVZ44" s="1053"/>
      <c r="BWA44" s="1053"/>
      <c r="BWB44" s="1053"/>
      <c r="BWC44" s="1053"/>
      <c r="BWD44" s="1053"/>
      <c r="BWE44" s="1053"/>
      <c r="BWF44" s="1053"/>
      <c r="BWG44" s="1053"/>
      <c r="BWH44" s="1053"/>
      <c r="BWI44" s="1053"/>
      <c r="BWJ44" s="1053"/>
      <c r="BWK44" s="1053"/>
      <c r="BWL44" s="1054"/>
      <c r="BWM44" s="1069"/>
      <c r="BWN44" s="1053"/>
      <c r="BWO44" s="1053"/>
      <c r="BWP44" s="1053"/>
      <c r="BWQ44" s="1053"/>
      <c r="BWR44" s="1053"/>
      <c r="BWS44" s="1053"/>
      <c r="BWT44" s="1053"/>
      <c r="BWU44" s="1053"/>
      <c r="BWV44" s="1053"/>
      <c r="BWW44" s="1053"/>
      <c r="BWX44" s="1053"/>
      <c r="BWY44" s="1053"/>
      <c r="BWZ44" s="1053"/>
      <c r="BXA44" s="1053"/>
      <c r="BXB44" s="1053"/>
      <c r="BXC44" s="1053"/>
      <c r="BXD44" s="1054"/>
      <c r="BXE44" s="1069"/>
      <c r="BXF44" s="1053"/>
      <c r="BXG44" s="1053"/>
      <c r="BXH44" s="1053"/>
      <c r="BXI44" s="1053"/>
      <c r="BXJ44" s="1053"/>
      <c r="BXK44" s="1053"/>
      <c r="BXL44" s="1053"/>
      <c r="BXM44" s="1053"/>
      <c r="BXN44" s="1053"/>
      <c r="BXO44" s="1053"/>
      <c r="BXP44" s="1053"/>
      <c r="BXQ44" s="1053"/>
      <c r="BXR44" s="1053"/>
      <c r="BXS44" s="1053"/>
      <c r="BXT44" s="1053"/>
      <c r="BXU44" s="1053"/>
      <c r="BXV44" s="1054"/>
      <c r="BXW44" s="1069"/>
      <c r="BXX44" s="1053"/>
      <c r="BXY44" s="1053"/>
      <c r="BXZ44" s="1053"/>
      <c r="BYA44" s="1053"/>
      <c r="BYB44" s="1053"/>
      <c r="BYC44" s="1053"/>
      <c r="BYD44" s="1053"/>
      <c r="BYE44" s="1053"/>
      <c r="BYF44" s="1053"/>
      <c r="BYG44" s="1053"/>
      <c r="BYH44" s="1053"/>
      <c r="BYI44" s="1053"/>
      <c r="BYJ44" s="1053"/>
      <c r="BYK44" s="1053"/>
      <c r="BYL44" s="1053"/>
      <c r="BYM44" s="1053"/>
      <c r="BYN44" s="1054"/>
      <c r="BYO44" s="1069"/>
      <c r="BYP44" s="1053"/>
      <c r="BYQ44" s="1053"/>
      <c r="BYR44" s="1053"/>
      <c r="BYS44" s="1053"/>
      <c r="BYT44" s="1053"/>
      <c r="BYU44" s="1053"/>
      <c r="BYV44" s="1053"/>
      <c r="BYW44" s="1053"/>
      <c r="BYX44" s="1053"/>
      <c r="BYY44" s="1053"/>
      <c r="BYZ44" s="1053"/>
      <c r="BZA44" s="1053"/>
      <c r="BZB44" s="1053"/>
      <c r="BZC44" s="1053"/>
      <c r="BZD44" s="1053"/>
      <c r="BZE44" s="1053"/>
      <c r="BZF44" s="1054"/>
      <c r="BZG44" s="1069"/>
      <c r="BZH44" s="1053"/>
      <c r="BZI44" s="1053"/>
      <c r="BZJ44" s="1053"/>
      <c r="BZK44" s="1053"/>
      <c r="BZL44" s="1053"/>
      <c r="BZM44" s="1053"/>
      <c r="BZN44" s="1053"/>
      <c r="BZO44" s="1053"/>
      <c r="BZP44" s="1053"/>
      <c r="BZQ44" s="1053"/>
      <c r="BZR44" s="1053"/>
      <c r="BZS44" s="1053"/>
      <c r="BZT44" s="1053"/>
      <c r="BZU44" s="1053"/>
      <c r="BZV44" s="1053"/>
      <c r="BZW44" s="1053"/>
      <c r="BZX44" s="1054"/>
      <c r="BZY44" s="1069"/>
      <c r="BZZ44" s="1053"/>
      <c r="CAA44" s="1053"/>
      <c r="CAB44" s="1053"/>
      <c r="CAC44" s="1053"/>
      <c r="CAD44" s="1053"/>
      <c r="CAE44" s="1053"/>
      <c r="CAF44" s="1053"/>
      <c r="CAG44" s="1053"/>
      <c r="CAH44" s="1053"/>
      <c r="CAI44" s="1053"/>
      <c r="CAJ44" s="1053"/>
      <c r="CAK44" s="1053"/>
      <c r="CAL44" s="1053"/>
      <c r="CAM44" s="1053"/>
      <c r="CAN44" s="1053"/>
      <c r="CAO44" s="1053"/>
      <c r="CAP44" s="1054"/>
      <c r="CAQ44" s="1069"/>
      <c r="CAR44" s="1053"/>
      <c r="CAS44" s="1053"/>
      <c r="CAT44" s="1053"/>
      <c r="CAU44" s="1053"/>
      <c r="CAV44" s="1053"/>
      <c r="CAW44" s="1053"/>
      <c r="CAX44" s="1053"/>
      <c r="CAY44" s="1053"/>
      <c r="CAZ44" s="1053"/>
      <c r="CBA44" s="1053"/>
      <c r="CBB44" s="1053"/>
      <c r="CBC44" s="1053"/>
      <c r="CBD44" s="1053"/>
      <c r="CBE44" s="1053"/>
      <c r="CBF44" s="1053"/>
      <c r="CBG44" s="1053"/>
      <c r="CBH44" s="1054"/>
      <c r="CBI44" s="1069"/>
      <c r="CBJ44" s="1053"/>
      <c r="CBK44" s="1053"/>
      <c r="CBL44" s="1053"/>
      <c r="CBM44" s="1053"/>
      <c r="CBN44" s="1053"/>
      <c r="CBO44" s="1053"/>
      <c r="CBP44" s="1053"/>
      <c r="CBQ44" s="1053"/>
      <c r="CBR44" s="1053"/>
      <c r="CBS44" s="1053"/>
      <c r="CBT44" s="1053"/>
      <c r="CBU44" s="1053"/>
      <c r="CBV44" s="1053"/>
      <c r="CBW44" s="1053"/>
      <c r="CBX44" s="1053"/>
      <c r="CBY44" s="1053"/>
      <c r="CBZ44" s="1054"/>
      <c r="CCA44" s="1069"/>
      <c r="CCB44" s="1053"/>
      <c r="CCC44" s="1053"/>
      <c r="CCD44" s="1053"/>
      <c r="CCE44" s="1053"/>
      <c r="CCF44" s="1053"/>
      <c r="CCG44" s="1053"/>
      <c r="CCH44" s="1053"/>
      <c r="CCI44" s="1053"/>
      <c r="CCJ44" s="1053"/>
      <c r="CCK44" s="1053"/>
      <c r="CCL44" s="1053"/>
      <c r="CCM44" s="1053"/>
      <c r="CCN44" s="1053"/>
      <c r="CCO44" s="1053"/>
      <c r="CCP44" s="1053"/>
      <c r="CCQ44" s="1053"/>
      <c r="CCR44" s="1054"/>
      <c r="CCS44" s="1069"/>
      <c r="CCT44" s="1053"/>
      <c r="CCU44" s="1053"/>
      <c r="CCV44" s="1053"/>
      <c r="CCW44" s="1053"/>
      <c r="CCX44" s="1053"/>
      <c r="CCY44" s="1053"/>
      <c r="CCZ44" s="1053"/>
      <c r="CDA44" s="1053"/>
      <c r="CDB44" s="1053"/>
      <c r="CDC44" s="1053"/>
      <c r="CDD44" s="1053"/>
      <c r="CDE44" s="1053"/>
      <c r="CDF44" s="1053"/>
      <c r="CDG44" s="1053"/>
      <c r="CDH44" s="1053"/>
      <c r="CDI44" s="1053"/>
      <c r="CDJ44" s="1054"/>
      <c r="CDK44" s="1069"/>
      <c r="CDL44" s="1053"/>
      <c r="CDM44" s="1053"/>
      <c r="CDN44" s="1053"/>
      <c r="CDO44" s="1053"/>
      <c r="CDP44" s="1053"/>
      <c r="CDQ44" s="1053"/>
      <c r="CDR44" s="1053"/>
      <c r="CDS44" s="1053"/>
      <c r="CDT44" s="1053"/>
      <c r="CDU44" s="1053"/>
      <c r="CDV44" s="1053"/>
      <c r="CDW44" s="1053"/>
      <c r="CDX44" s="1053"/>
      <c r="CDY44" s="1053"/>
      <c r="CDZ44" s="1053"/>
      <c r="CEA44" s="1053"/>
      <c r="CEB44" s="1054"/>
      <c r="CEC44" s="1069"/>
      <c r="CED44" s="1053"/>
      <c r="CEE44" s="1053"/>
      <c r="CEF44" s="1053"/>
      <c r="CEG44" s="1053"/>
      <c r="CEH44" s="1053"/>
      <c r="CEI44" s="1053"/>
      <c r="CEJ44" s="1053"/>
      <c r="CEK44" s="1053"/>
      <c r="CEL44" s="1053"/>
      <c r="CEM44" s="1053"/>
      <c r="CEN44" s="1053"/>
      <c r="CEO44" s="1053"/>
      <c r="CEP44" s="1053"/>
      <c r="CEQ44" s="1053"/>
      <c r="CER44" s="1053"/>
      <c r="CES44" s="1053"/>
      <c r="CET44" s="1054"/>
      <c r="CEU44" s="1069"/>
      <c r="CEV44" s="1053"/>
      <c r="CEW44" s="1053"/>
      <c r="CEX44" s="1053"/>
      <c r="CEY44" s="1053"/>
      <c r="CEZ44" s="1053"/>
      <c r="CFA44" s="1053"/>
      <c r="CFB44" s="1053"/>
      <c r="CFC44" s="1053"/>
      <c r="CFD44" s="1053"/>
      <c r="CFE44" s="1053"/>
      <c r="CFF44" s="1053"/>
      <c r="CFG44" s="1053"/>
      <c r="CFH44" s="1053"/>
      <c r="CFI44" s="1053"/>
      <c r="CFJ44" s="1053"/>
      <c r="CFK44" s="1053"/>
      <c r="CFL44" s="1054"/>
      <c r="CFM44" s="1069"/>
      <c r="CFN44" s="1053"/>
      <c r="CFO44" s="1053"/>
      <c r="CFP44" s="1053"/>
      <c r="CFQ44" s="1053"/>
      <c r="CFR44" s="1053"/>
      <c r="CFS44" s="1053"/>
      <c r="CFT44" s="1053"/>
      <c r="CFU44" s="1053"/>
      <c r="CFV44" s="1053"/>
      <c r="CFW44" s="1053"/>
      <c r="CFX44" s="1053"/>
      <c r="CFY44" s="1053"/>
      <c r="CFZ44" s="1053"/>
      <c r="CGA44" s="1053"/>
      <c r="CGB44" s="1053"/>
      <c r="CGC44" s="1053"/>
      <c r="CGD44" s="1054"/>
      <c r="CGE44" s="1069"/>
      <c r="CGF44" s="1053"/>
      <c r="CGG44" s="1053"/>
      <c r="CGH44" s="1053"/>
      <c r="CGI44" s="1053"/>
      <c r="CGJ44" s="1053"/>
      <c r="CGK44" s="1053"/>
      <c r="CGL44" s="1053"/>
      <c r="CGM44" s="1053"/>
      <c r="CGN44" s="1053"/>
      <c r="CGO44" s="1053"/>
      <c r="CGP44" s="1053"/>
      <c r="CGQ44" s="1053"/>
      <c r="CGR44" s="1053"/>
      <c r="CGS44" s="1053"/>
      <c r="CGT44" s="1053"/>
      <c r="CGU44" s="1053"/>
      <c r="CGV44" s="1054"/>
      <c r="CGW44" s="1069"/>
      <c r="CGX44" s="1053"/>
      <c r="CGY44" s="1053"/>
      <c r="CGZ44" s="1053"/>
      <c r="CHA44" s="1053"/>
      <c r="CHB44" s="1053"/>
      <c r="CHC44" s="1053"/>
      <c r="CHD44" s="1053"/>
      <c r="CHE44" s="1053"/>
      <c r="CHF44" s="1053"/>
      <c r="CHG44" s="1053"/>
      <c r="CHH44" s="1053"/>
      <c r="CHI44" s="1053"/>
      <c r="CHJ44" s="1053"/>
      <c r="CHK44" s="1053"/>
      <c r="CHL44" s="1053"/>
      <c r="CHM44" s="1053"/>
      <c r="CHN44" s="1054"/>
      <c r="CHO44" s="1069"/>
      <c r="CHP44" s="1053"/>
      <c r="CHQ44" s="1053"/>
      <c r="CHR44" s="1053"/>
      <c r="CHS44" s="1053"/>
      <c r="CHT44" s="1053"/>
      <c r="CHU44" s="1053"/>
      <c r="CHV44" s="1053"/>
      <c r="CHW44" s="1053"/>
      <c r="CHX44" s="1053"/>
      <c r="CHY44" s="1053"/>
      <c r="CHZ44" s="1053"/>
      <c r="CIA44" s="1053"/>
      <c r="CIB44" s="1053"/>
      <c r="CIC44" s="1053"/>
      <c r="CID44" s="1053"/>
      <c r="CIE44" s="1053"/>
      <c r="CIF44" s="1054"/>
      <c r="CIG44" s="1069"/>
      <c r="CIH44" s="1053"/>
      <c r="CII44" s="1053"/>
      <c r="CIJ44" s="1053"/>
      <c r="CIK44" s="1053"/>
      <c r="CIL44" s="1053"/>
      <c r="CIM44" s="1053"/>
      <c r="CIN44" s="1053"/>
      <c r="CIO44" s="1053"/>
      <c r="CIP44" s="1053"/>
      <c r="CIQ44" s="1053"/>
      <c r="CIR44" s="1053"/>
      <c r="CIS44" s="1053"/>
      <c r="CIT44" s="1053"/>
      <c r="CIU44" s="1053"/>
      <c r="CIV44" s="1053"/>
      <c r="CIW44" s="1053"/>
      <c r="CIX44" s="1054"/>
      <c r="CIY44" s="1069"/>
      <c r="CIZ44" s="1053"/>
      <c r="CJA44" s="1053"/>
      <c r="CJB44" s="1053"/>
      <c r="CJC44" s="1053"/>
      <c r="CJD44" s="1053"/>
      <c r="CJE44" s="1053"/>
      <c r="CJF44" s="1053"/>
      <c r="CJG44" s="1053"/>
      <c r="CJH44" s="1053"/>
      <c r="CJI44" s="1053"/>
      <c r="CJJ44" s="1053"/>
      <c r="CJK44" s="1053"/>
      <c r="CJL44" s="1053"/>
      <c r="CJM44" s="1053"/>
      <c r="CJN44" s="1053"/>
      <c r="CJO44" s="1053"/>
      <c r="CJP44" s="1054"/>
      <c r="CJQ44" s="1069"/>
      <c r="CJR44" s="1053"/>
      <c r="CJS44" s="1053"/>
      <c r="CJT44" s="1053"/>
      <c r="CJU44" s="1053"/>
      <c r="CJV44" s="1053"/>
      <c r="CJW44" s="1053"/>
      <c r="CJX44" s="1053"/>
      <c r="CJY44" s="1053"/>
      <c r="CJZ44" s="1053"/>
      <c r="CKA44" s="1053"/>
      <c r="CKB44" s="1053"/>
      <c r="CKC44" s="1053"/>
      <c r="CKD44" s="1053"/>
      <c r="CKE44" s="1053"/>
      <c r="CKF44" s="1053"/>
      <c r="CKG44" s="1053"/>
      <c r="CKH44" s="1054"/>
      <c r="CKI44" s="1069"/>
      <c r="CKJ44" s="1053"/>
      <c r="CKK44" s="1053"/>
      <c r="CKL44" s="1053"/>
      <c r="CKM44" s="1053"/>
      <c r="CKN44" s="1053"/>
      <c r="CKO44" s="1053"/>
      <c r="CKP44" s="1053"/>
      <c r="CKQ44" s="1053"/>
      <c r="CKR44" s="1053"/>
      <c r="CKS44" s="1053"/>
      <c r="CKT44" s="1053"/>
      <c r="CKU44" s="1053"/>
      <c r="CKV44" s="1053"/>
      <c r="CKW44" s="1053"/>
      <c r="CKX44" s="1053"/>
      <c r="CKY44" s="1053"/>
      <c r="CKZ44" s="1054"/>
      <c r="CLA44" s="1069"/>
      <c r="CLB44" s="1053"/>
      <c r="CLC44" s="1053"/>
      <c r="CLD44" s="1053"/>
      <c r="CLE44" s="1053"/>
      <c r="CLF44" s="1053"/>
      <c r="CLG44" s="1053"/>
      <c r="CLH44" s="1053"/>
      <c r="CLI44" s="1053"/>
      <c r="CLJ44" s="1053"/>
      <c r="CLK44" s="1053"/>
      <c r="CLL44" s="1053"/>
      <c r="CLM44" s="1053"/>
      <c r="CLN44" s="1053"/>
      <c r="CLO44" s="1053"/>
      <c r="CLP44" s="1053"/>
      <c r="CLQ44" s="1053"/>
      <c r="CLR44" s="1054"/>
      <c r="CLS44" s="1069"/>
      <c r="CLT44" s="1053"/>
      <c r="CLU44" s="1053"/>
      <c r="CLV44" s="1053"/>
      <c r="CLW44" s="1053"/>
      <c r="CLX44" s="1053"/>
      <c r="CLY44" s="1053"/>
      <c r="CLZ44" s="1053"/>
      <c r="CMA44" s="1053"/>
      <c r="CMB44" s="1053"/>
      <c r="CMC44" s="1053"/>
      <c r="CMD44" s="1053"/>
      <c r="CME44" s="1053"/>
      <c r="CMF44" s="1053"/>
      <c r="CMG44" s="1053"/>
      <c r="CMH44" s="1053"/>
      <c r="CMI44" s="1053"/>
      <c r="CMJ44" s="1054"/>
      <c r="CMK44" s="1069"/>
      <c r="CML44" s="1053"/>
      <c r="CMM44" s="1053"/>
      <c r="CMN44" s="1053"/>
      <c r="CMO44" s="1053"/>
      <c r="CMP44" s="1053"/>
      <c r="CMQ44" s="1053"/>
      <c r="CMR44" s="1053"/>
      <c r="CMS44" s="1053"/>
      <c r="CMT44" s="1053"/>
      <c r="CMU44" s="1053"/>
      <c r="CMV44" s="1053"/>
      <c r="CMW44" s="1053"/>
      <c r="CMX44" s="1053"/>
      <c r="CMY44" s="1053"/>
      <c r="CMZ44" s="1053"/>
      <c r="CNA44" s="1053"/>
      <c r="CNB44" s="1054"/>
      <c r="CNC44" s="1069"/>
      <c r="CND44" s="1053"/>
      <c r="CNE44" s="1053"/>
      <c r="CNF44" s="1053"/>
      <c r="CNG44" s="1053"/>
      <c r="CNH44" s="1053"/>
      <c r="CNI44" s="1053"/>
      <c r="CNJ44" s="1053"/>
      <c r="CNK44" s="1053"/>
      <c r="CNL44" s="1053"/>
      <c r="CNM44" s="1053"/>
      <c r="CNN44" s="1053"/>
      <c r="CNO44" s="1053"/>
      <c r="CNP44" s="1053"/>
      <c r="CNQ44" s="1053"/>
      <c r="CNR44" s="1053"/>
      <c r="CNS44" s="1053"/>
      <c r="CNT44" s="1054"/>
      <c r="CNU44" s="1069"/>
      <c r="CNV44" s="1053"/>
      <c r="CNW44" s="1053"/>
      <c r="CNX44" s="1053"/>
      <c r="CNY44" s="1053"/>
      <c r="CNZ44" s="1053"/>
      <c r="COA44" s="1053"/>
      <c r="COB44" s="1053"/>
      <c r="COC44" s="1053"/>
      <c r="COD44" s="1053"/>
      <c r="COE44" s="1053"/>
      <c r="COF44" s="1053"/>
      <c r="COG44" s="1053"/>
      <c r="COH44" s="1053"/>
      <c r="COI44" s="1053"/>
      <c r="COJ44" s="1053"/>
      <c r="COK44" s="1053"/>
      <c r="COL44" s="1054"/>
      <c r="COM44" s="1069"/>
      <c r="CON44" s="1053"/>
      <c r="COO44" s="1053"/>
      <c r="COP44" s="1053"/>
      <c r="COQ44" s="1053"/>
      <c r="COR44" s="1053"/>
      <c r="COS44" s="1053"/>
      <c r="COT44" s="1053"/>
      <c r="COU44" s="1053"/>
      <c r="COV44" s="1053"/>
      <c r="COW44" s="1053"/>
      <c r="COX44" s="1053"/>
      <c r="COY44" s="1053"/>
      <c r="COZ44" s="1053"/>
      <c r="CPA44" s="1053"/>
      <c r="CPB44" s="1053"/>
      <c r="CPC44" s="1053"/>
      <c r="CPD44" s="1054"/>
      <c r="CPE44" s="1069"/>
      <c r="CPF44" s="1053"/>
      <c r="CPG44" s="1053"/>
      <c r="CPH44" s="1053"/>
      <c r="CPI44" s="1053"/>
      <c r="CPJ44" s="1053"/>
      <c r="CPK44" s="1053"/>
      <c r="CPL44" s="1053"/>
      <c r="CPM44" s="1053"/>
      <c r="CPN44" s="1053"/>
      <c r="CPO44" s="1053"/>
      <c r="CPP44" s="1053"/>
      <c r="CPQ44" s="1053"/>
      <c r="CPR44" s="1053"/>
      <c r="CPS44" s="1053"/>
      <c r="CPT44" s="1053"/>
      <c r="CPU44" s="1053"/>
      <c r="CPV44" s="1054"/>
      <c r="CPW44" s="1069"/>
      <c r="CPX44" s="1053"/>
      <c r="CPY44" s="1053"/>
      <c r="CPZ44" s="1053"/>
      <c r="CQA44" s="1053"/>
      <c r="CQB44" s="1053"/>
      <c r="CQC44" s="1053"/>
      <c r="CQD44" s="1053"/>
      <c r="CQE44" s="1053"/>
      <c r="CQF44" s="1053"/>
      <c r="CQG44" s="1053"/>
      <c r="CQH44" s="1053"/>
      <c r="CQI44" s="1053"/>
      <c r="CQJ44" s="1053"/>
      <c r="CQK44" s="1053"/>
      <c r="CQL44" s="1053"/>
      <c r="CQM44" s="1053"/>
      <c r="CQN44" s="1054"/>
      <c r="CQO44" s="1069"/>
      <c r="CQP44" s="1053"/>
      <c r="CQQ44" s="1053"/>
      <c r="CQR44" s="1053"/>
      <c r="CQS44" s="1053"/>
      <c r="CQT44" s="1053"/>
      <c r="CQU44" s="1053"/>
      <c r="CQV44" s="1053"/>
      <c r="CQW44" s="1053"/>
      <c r="CQX44" s="1053"/>
      <c r="CQY44" s="1053"/>
      <c r="CQZ44" s="1053"/>
      <c r="CRA44" s="1053"/>
      <c r="CRB44" s="1053"/>
      <c r="CRC44" s="1053"/>
      <c r="CRD44" s="1053"/>
      <c r="CRE44" s="1053"/>
      <c r="CRF44" s="1054"/>
      <c r="CRG44" s="1069"/>
      <c r="CRH44" s="1053"/>
      <c r="CRI44" s="1053"/>
      <c r="CRJ44" s="1053"/>
      <c r="CRK44" s="1053"/>
      <c r="CRL44" s="1053"/>
      <c r="CRM44" s="1053"/>
      <c r="CRN44" s="1053"/>
      <c r="CRO44" s="1053"/>
      <c r="CRP44" s="1053"/>
      <c r="CRQ44" s="1053"/>
      <c r="CRR44" s="1053"/>
      <c r="CRS44" s="1053"/>
      <c r="CRT44" s="1053"/>
      <c r="CRU44" s="1053"/>
      <c r="CRV44" s="1053"/>
      <c r="CRW44" s="1053"/>
      <c r="CRX44" s="1054"/>
      <c r="CRY44" s="1069"/>
      <c r="CRZ44" s="1053"/>
      <c r="CSA44" s="1053"/>
      <c r="CSB44" s="1053"/>
      <c r="CSC44" s="1053"/>
      <c r="CSD44" s="1053"/>
      <c r="CSE44" s="1053"/>
      <c r="CSF44" s="1053"/>
      <c r="CSG44" s="1053"/>
      <c r="CSH44" s="1053"/>
      <c r="CSI44" s="1053"/>
      <c r="CSJ44" s="1053"/>
      <c r="CSK44" s="1053"/>
      <c r="CSL44" s="1053"/>
      <c r="CSM44" s="1053"/>
      <c r="CSN44" s="1053"/>
      <c r="CSO44" s="1053"/>
      <c r="CSP44" s="1054"/>
      <c r="CSQ44" s="1069"/>
      <c r="CSR44" s="1053"/>
      <c r="CSS44" s="1053"/>
      <c r="CST44" s="1053"/>
      <c r="CSU44" s="1053"/>
      <c r="CSV44" s="1053"/>
      <c r="CSW44" s="1053"/>
      <c r="CSX44" s="1053"/>
      <c r="CSY44" s="1053"/>
      <c r="CSZ44" s="1053"/>
      <c r="CTA44" s="1053"/>
      <c r="CTB44" s="1053"/>
      <c r="CTC44" s="1053"/>
      <c r="CTD44" s="1053"/>
      <c r="CTE44" s="1053"/>
      <c r="CTF44" s="1053"/>
      <c r="CTG44" s="1053"/>
      <c r="CTH44" s="1054"/>
      <c r="CTI44" s="1069"/>
      <c r="CTJ44" s="1053"/>
      <c r="CTK44" s="1053"/>
      <c r="CTL44" s="1053"/>
      <c r="CTM44" s="1053"/>
      <c r="CTN44" s="1053"/>
      <c r="CTO44" s="1053"/>
      <c r="CTP44" s="1053"/>
      <c r="CTQ44" s="1053"/>
      <c r="CTR44" s="1053"/>
      <c r="CTS44" s="1053"/>
      <c r="CTT44" s="1053"/>
      <c r="CTU44" s="1053"/>
      <c r="CTV44" s="1053"/>
      <c r="CTW44" s="1053"/>
      <c r="CTX44" s="1053"/>
      <c r="CTY44" s="1053"/>
      <c r="CTZ44" s="1054"/>
      <c r="CUA44" s="1069"/>
      <c r="CUB44" s="1053"/>
      <c r="CUC44" s="1053"/>
      <c r="CUD44" s="1053"/>
      <c r="CUE44" s="1053"/>
      <c r="CUF44" s="1053"/>
      <c r="CUG44" s="1053"/>
      <c r="CUH44" s="1053"/>
      <c r="CUI44" s="1053"/>
      <c r="CUJ44" s="1053"/>
      <c r="CUK44" s="1053"/>
      <c r="CUL44" s="1053"/>
      <c r="CUM44" s="1053"/>
      <c r="CUN44" s="1053"/>
      <c r="CUO44" s="1053"/>
      <c r="CUP44" s="1053"/>
      <c r="CUQ44" s="1053"/>
      <c r="CUR44" s="1054"/>
      <c r="CUS44" s="1069"/>
      <c r="CUT44" s="1053"/>
      <c r="CUU44" s="1053"/>
      <c r="CUV44" s="1053"/>
      <c r="CUW44" s="1053"/>
      <c r="CUX44" s="1053"/>
      <c r="CUY44" s="1053"/>
      <c r="CUZ44" s="1053"/>
      <c r="CVA44" s="1053"/>
      <c r="CVB44" s="1053"/>
      <c r="CVC44" s="1053"/>
      <c r="CVD44" s="1053"/>
      <c r="CVE44" s="1053"/>
      <c r="CVF44" s="1053"/>
      <c r="CVG44" s="1053"/>
      <c r="CVH44" s="1053"/>
      <c r="CVI44" s="1053"/>
      <c r="CVJ44" s="1054"/>
      <c r="CVK44" s="1069"/>
      <c r="CVL44" s="1053"/>
      <c r="CVM44" s="1053"/>
      <c r="CVN44" s="1053"/>
      <c r="CVO44" s="1053"/>
      <c r="CVP44" s="1053"/>
      <c r="CVQ44" s="1053"/>
      <c r="CVR44" s="1053"/>
      <c r="CVS44" s="1053"/>
      <c r="CVT44" s="1053"/>
      <c r="CVU44" s="1053"/>
      <c r="CVV44" s="1053"/>
      <c r="CVW44" s="1053"/>
      <c r="CVX44" s="1053"/>
      <c r="CVY44" s="1053"/>
      <c r="CVZ44" s="1053"/>
      <c r="CWA44" s="1053"/>
      <c r="CWB44" s="1054"/>
      <c r="CWC44" s="1069"/>
      <c r="CWD44" s="1053"/>
      <c r="CWE44" s="1053"/>
      <c r="CWF44" s="1053"/>
      <c r="CWG44" s="1053"/>
      <c r="CWH44" s="1053"/>
      <c r="CWI44" s="1053"/>
      <c r="CWJ44" s="1053"/>
      <c r="CWK44" s="1053"/>
      <c r="CWL44" s="1053"/>
      <c r="CWM44" s="1053"/>
      <c r="CWN44" s="1053"/>
      <c r="CWO44" s="1053"/>
      <c r="CWP44" s="1053"/>
      <c r="CWQ44" s="1053"/>
      <c r="CWR44" s="1053"/>
      <c r="CWS44" s="1053"/>
      <c r="CWT44" s="1054"/>
      <c r="CWU44" s="1069"/>
      <c r="CWV44" s="1053"/>
      <c r="CWW44" s="1053"/>
      <c r="CWX44" s="1053"/>
      <c r="CWY44" s="1053"/>
      <c r="CWZ44" s="1053"/>
      <c r="CXA44" s="1053"/>
      <c r="CXB44" s="1053"/>
      <c r="CXC44" s="1053"/>
      <c r="CXD44" s="1053"/>
      <c r="CXE44" s="1053"/>
      <c r="CXF44" s="1053"/>
      <c r="CXG44" s="1053"/>
      <c r="CXH44" s="1053"/>
      <c r="CXI44" s="1053"/>
      <c r="CXJ44" s="1053"/>
      <c r="CXK44" s="1053"/>
      <c r="CXL44" s="1054"/>
      <c r="CXM44" s="1069"/>
      <c r="CXN44" s="1053"/>
      <c r="CXO44" s="1053"/>
      <c r="CXP44" s="1053"/>
      <c r="CXQ44" s="1053"/>
      <c r="CXR44" s="1053"/>
      <c r="CXS44" s="1053"/>
      <c r="CXT44" s="1053"/>
      <c r="CXU44" s="1053"/>
      <c r="CXV44" s="1053"/>
      <c r="CXW44" s="1053"/>
      <c r="CXX44" s="1053"/>
      <c r="CXY44" s="1053"/>
      <c r="CXZ44" s="1053"/>
      <c r="CYA44" s="1053"/>
      <c r="CYB44" s="1053"/>
      <c r="CYC44" s="1053"/>
      <c r="CYD44" s="1054"/>
      <c r="CYE44" s="1069"/>
      <c r="CYF44" s="1053"/>
      <c r="CYG44" s="1053"/>
      <c r="CYH44" s="1053"/>
      <c r="CYI44" s="1053"/>
      <c r="CYJ44" s="1053"/>
      <c r="CYK44" s="1053"/>
      <c r="CYL44" s="1053"/>
      <c r="CYM44" s="1053"/>
      <c r="CYN44" s="1053"/>
      <c r="CYO44" s="1053"/>
      <c r="CYP44" s="1053"/>
      <c r="CYQ44" s="1053"/>
      <c r="CYR44" s="1053"/>
      <c r="CYS44" s="1053"/>
      <c r="CYT44" s="1053"/>
      <c r="CYU44" s="1053"/>
      <c r="CYV44" s="1054"/>
      <c r="CYW44" s="1069"/>
      <c r="CYX44" s="1053"/>
      <c r="CYY44" s="1053"/>
      <c r="CYZ44" s="1053"/>
      <c r="CZA44" s="1053"/>
      <c r="CZB44" s="1053"/>
      <c r="CZC44" s="1053"/>
      <c r="CZD44" s="1053"/>
      <c r="CZE44" s="1053"/>
      <c r="CZF44" s="1053"/>
      <c r="CZG44" s="1053"/>
      <c r="CZH44" s="1053"/>
      <c r="CZI44" s="1053"/>
      <c r="CZJ44" s="1053"/>
      <c r="CZK44" s="1053"/>
      <c r="CZL44" s="1053"/>
      <c r="CZM44" s="1053"/>
      <c r="CZN44" s="1054"/>
      <c r="CZO44" s="1069"/>
      <c r="CZP44" s="1053"/>
      <c r="CZQ44" s="1053"/>
      <c r="CZR44" s="1053"/>
      <c r="CZS44" s="1053"/>
      <c r="CZT44" s="1053"/>
      <c r="CZU44" s="1053"/>
      <c r="CZV44" s="1053"/>
      <c r="CZW44" s="1053"/>
      <c r="CZX44" s="1053"/>
      <c r="CZY44" s="1053"/>
      <c r="CZZ44" s="1053"/>
      <c r="DAA44" s="1053"/>
      <c r="DAB44" s="1053"/>
      <c r="DAC44" s="1053"/>
      <c r="DAD44" s="1053"/>
      <c r="DAE44" s="1053"/>
      <c r="DAF44" s="1054"/>
      <c r="DAG44" s="1069"/>
      <c r="DAH44" s="1053"/>
      <c r="DAI44" s="1053"/>
      <c r="DAJ44" s="1053"/>
      <c r="DAK44" s="1053"/>
      <c r="DAL44" s="1053"/>
      <c r="DAM44" s="1053"/>
      <c r="DAN44" s="1053"/>
      <c r="DAO44" s="1053"/>
      <c r="DAP44" s="1053"/>
      <c r="DAQ44" s="1053"/>
      <c r="DAR44" s="1053"/>
      <c r="DAS44" s="1053"/>
      <c r="DAT44" s="1053"/>
      <c r="DAU44" s="1053"/>
      <c r="DAV44" s="1053"/>
      <c r="DAW44" s="1053"/>
      <c r="DAX44" s="1054"/>
      <c r="DAY44" s="1069"/>
      <c r="DAZ44" s="1053"/>
      <c r="DBA44" s="1053"/>
      <c r="DBB44" s="1053"/>
      <c r="DBC44" s="1053"/>
      <c r="DBD44" s="1053"/>
      <c r="DBE44" s="1053"/>
      <c r="DBF44" s="1053"/>
      <c r="DBG44" s="1053"/>
      <c r="DBH44" s="1053"/>
      <c r="DBI44" s="1053"/>
      <c r="DBJ44" s="1053"/>
      <c r="DBK44" s="1053"/>
      <c r="DBL44" s="1053"/>
      <c r="DBM44" s="1053"/>
      <c r="DBN44" s="1053"/>
      <c r="DBO44" s="1053"/>
      <c r="DBP44" s="1054"/>
      <c r="DBQ44" s="1069"/>
      <c r="DBR44" s="1053"/>
      <c r="DBS44" s="1053"/>
      <c r="DBT44" s="1053"/>
      <c r="DBU44" s="1053"/>
      <c r="DBV44" s="1053"/>
      <c r="DBW44" s="1053"/>
      <c r="DBX44" s="1053"/>
      <c r="DBY44" s="1053"/>
      <c r="DBZ44" s="1053"/>
      <c r="DCA44" s="1053"/>
      <c r="DCB44" s="1053"/>
      <c r="DCC44" s="1053"/>
      <c r="DCD44" s="1053"/>
      <c r="DCE44" s="1053"/>
      <c r="DCF44" s="1053"/>
      <c r="DCG44" s="1053"/>
      <c r="DCH44" s="1054"/>
      <c r="DCI44" s="1069"/>
      <c r="DCJ44" s="1053"/>
      <c r="DCK44" s="1053"/>
      <c r="DCL44" s="1053"/>
      <c r="DCM44" s="1053"/>
      <c r="DCN44" s="1053"/>
      <c r="DCO44" s="1053"/>
      <c r="DCP44" s="1053"/>
      <c r="DCQ44" s="1053"/>
      <c r="DCR44" s="1053"/>
      <c r="DCS44" s="1053"/>
      <c r="DCT44" s="1053"/>
      <c r="DCU44" s="1053"/>
      <c r="DCV44" s="1053"/>
      <c r="DCW44" s="1053"/>
      <c r="DCX44" s="1053"/>
      <c r="DCY44" s="1053"/>
      <c r="DCZ44" s="1054"/>
      <c r="DDA44" s="1069"/>
      <c r="DDB44" s="1053"/>
      <c r="DDC44" s="1053"/>
      <c r="DDD44" s="1053"/>
      <c r="DDE44" s="1053"/>
      <c r="DDF44" s="1053"/>
      <c r="DDG44" s="1053"/>
      <c r="DDH44" s="1053"/>
      <c r="DDI44" s="1053"/>
      <c r="DDJ44" s="1053"/>
      <c r="DDK44" s="1053"/>
      <c r="DDL44" s="1053"/>
      <c r="DDM44" s="1053"/>
      <c r="DDN44" s="1053"/>
      <c r="DDO44" s="1053"/>
      <c r="DDP44" s="1053"/>
      <c r="DDQ44" s="1053"/>
      <c r="DDR44" s="1054"/>
      <c r="DDS44" s="1069"/>
      <c r="DDT44" s="1053"/>
      <c r="DDU44" s="1053"/>
      <c r="DDV44" s="1053"/>
      <c r="DDW44" s="1053"/>
      <c r="DDX44" s="1053"/>
      <c r="DDY44" s="1053"/>
      <c r="DDZ44" s="1053"/>
      <c r="DEA44" s="1053"/>
      <c r="DEB44" s="1053"/>
      <c r="DEC44" s="1053"/>
      <c r="DED44" s="1053"/>
      <c r="DEE44" s="1053"/>
      <c r="DEF44" s="1053"/>
      <c r="DEG44" s="1053"/>
      <c r="DEH44" s="1053"/>
      <c r="DEI44" s="1053"/>
      <c r="DEJ44" s="1054"/>
      <c r="DEK44" s="1069"/>
      <c r="DEL44" s="1053"/>
      <c r="DEM44" s="1053"/>
      <c r="DEN44" s="1053"/>
      <c r="DEO44" s="1053"/>
      <c r="DEP44" s="1053"/>
      <c r="DEQ44" s="1053"/>
      <c r="DER44" s="1053"/>
      <c r="DES44" s="1053"/>
      <c r="DET44" s="1053"/>
      <c r="DEU44" s="1053"/>
      <c r="DEV44" s="1053"/>
      <c r="DEW44" s="1053"/>
      <c r="DEX44" s="1053"/>
      <c r="DEY44" s="1053"/>
      <c r="DEZ44" s="1053"/>
      <c r="DFA44" s="1053"/>
      <c r="DFB44" s="1054"/>
      <c r="DFC44" s="1069"/>
      <c r="DFD44" s="1053"/>
      <c r="DFE44" s="1053"/>
      <c r="DFF44" s="1053"/>
      <c r="DFG44" s="1053"/>
      <c r="DFH44" s="1053"/>
      <c r="DFI44" s="1053"/>
      <c r="DFJ44" s="1053"/>
      <c r="DFK44" s="1053"/>
      <c r="DFL44" s="1053"/>
      <c r="DFM44" s="1053"/>
      <c r="DFN44" s="1053"/>
      <c r="DFO44" s="1053"/>
      <c r="DFP44" s="1053"/>
      <c r="DFQ44" s="1053"/>
      <c r="DFR44" s="1053"/>
      <c r="DFS44" s="1053"/>
      <c r="DFT44" s="1054"/>
      <c r="DFU44" s="1069"/>
      <c r="DFV44" s="1053"/>
      <c r="DFW44" s="1053"/>
      <c r="DFX44" s="1053"/>
      <c r="DFY44" s="1053"/>
      <c r="DFZ44" s="1053"/>
      <c r="DGA44" s="1053"/>
      <c r="DGB44" s="1053"/>
      <c r="DGC44" s="1053"/>
      <c r="DGD44" s="1053"/>
      <c r="DGE44" s="1053"/>
      <c r="DGF44" s="1053"/>
      <c r="DGG44" s="1053"/>
      <c r="DGH44" s="1053"/>
      <c r="DGI44" s="1053"/>
      <c r="DGJ44" s="1053"/>
      <c r="DGK44" s="1053"/>
      <c r="DGL44" s="1054"/>
      <c r="DGM44" s="1069"/>
      <c r="DGN44" s="1053"/>
      <c r="DGO44" s="1053"/>
      <c r="DGP44" s="1053"/>
      <c r="DGQ44" s="1053"/>
      <c r="DGR44" s="1053"/>
      <c r="DGS44" s="1053"/>
      <c r="DGT44" s="1053"/>
      <c r="DGU44" s="1053"/>
      <c r="DGV44" s="1053"/>
      <c r="DGW44" s="1053"/>
      <c r="DGX44" s="1053"/>
      <c r="DGY44" s="1053"/>
      <c r="DGZ44" s="1053"/>
      <c r="DHA44" s="1053"/>
      <c r="DHB44" s="1053"/>
      <c r="DHC44" s="1053"/>
      <c r="DHD44" s="1054"/>
      <c r="DHE44" s="1069"/>
      <c r="DHF44" s="1053"/>
      <c r="DHG44" s="1053"/>
      <c r="DHH44" s="1053"/>
      <c r="DHI44" s="1053"/>
      <c r="DHJ44" s="1053"/>
      <c r="DHK44" s="1053"/>
      <c r="DHL44" s="1053"/>
      <c r="DHM44" s="1053"/>
      <c r="DHN44" s="1053"/>
      <c r="DHO44" s="1053"/>
      <c r="DHP44" s="1053"/>
      <c r="DHQ44" s="1053"/>
      <c r="DHR44" s="1053"/>
      <c r="DHS44" s="1053"/>
      <c r="DHT44" s="1053"/>
      <c r="DHU44" s="1053"/>
      <c r="DHV44" s="1054"/>
      <c r="DHW44" s="1069"/>
      <c r="DHX44" s="1053"/>
      <c r="DHY44" s="1053"/>
      <c r="DHZ44" s="1053"/>
      <c r="DIA44" s="1053"/>
      <c r="DIB44" s="1053"/>
      <c r="DIC44" s="1053"/>
      <c r="DID44" s="1053"/>
      <c r="DIE44" s="1053"/>
      <c r="DIF44" s="1053"/>
      <c r="DIG44" s="1053"/>
      <c r="DIH44" s="1053"/>
      <c r="DII44" s="1053"/>
      <c r="DIJ44" s="1053"/>
      <c r="DIK44" s="1053"/>
      <c r="DIL44" s="1053"/>
      <c r="DIM44" s="1053"/>
      <c r="DIN44" s="1054"/>
      <c r="DIO44" s="1069"/>
      <c r="DIP44" s="1053"/>
      <c r="DIQ44" s="1053"/>
      <c r="DIR44" s="1053"/>
      <c r="DIS44" s="1053"/>
      <c r="DIT44" s="1053"/>
      <c r="DIU44" s="1053"/>
      <c r="DIV44" s="1053"/>
      <c r="DIW44" s="1053"/>
      <c r="DIX44" s="1053"/>
      <c r="DIY44" s="1053"/>
      <c r="DIZ44" s="1053"/>
      <c r="DJA44" s="1053"/>
      <c r="DJB44" s="1053"/>
      <c r="DJC44" s="1053"/>
      <c r="DJD44" s="1053"/>
      <c r="DJE44" s="1053"/>
      <c r="DJF44" s="1054"/>
      <c r="DJG44" s="1069"/>
      <c r="DJH44" s="1053"/>
      <c r="DJI44" s="1053"/>
      <c r="DJJ44" s="1053"/>
      <c r="DJK44" s="1053"/>
      <c r="DJL44" s="1053"/>
      <c r="DJM44" s="1053"/>
      <c r="DJN44" s="1053"/>
      <c r="DJO44" s="1053"/>
      <c r="DJP44" s="1053"/>
      <c r="DJQ44" s="1053"/>
      <c r="DJR44" s="1053"/>
      <c r="DJS44" s="1053"/>
      <c r="DJT44" s="1053"/>
      <c r="DJU44" s="1053"/>
      <c r="DJV44" s="1053"/>
      <c r="DJW44" s="1053"/>
      <c r="DJX44" s="1054"/>
      <c r="DJY44" s="1069"/>
      <c r="DJZ44" s="1053"/>
      <c r="DKA44" s="1053"/>
      <c r="DKB44" s="1053"/>
      <c r="DKC44" s="1053"/>
      <c r="DKD44" s="1053"/>
      <c r="DKE44" s="1053"/>
      <c r="DKF44" s="1053"/>
      <c r="DKG44" s="1053"/>
      <c r="DKH44" s="1053"/>
      <c r="DKI44" s="1053"/>
      <c r="DKJ44" s="1053"/>
      <c r="DKK44" s="1053"/>
      <c r="DKL44" s="1053"/>
      <c r="DKM44" s="1053"/>
      <c r="DKN44" s="1053"/>
      <c r="DKO44" s="1053"/>
      <c r="DKP44" s="1054"/>
      <c r="DKQ44" s="1069"/>
      <c r="DKR44" s="1053"/>
      <c r="DKS44" s="1053"/>
      <c r="DKT44" s="1053"/>
      <c r="DKU44" s="1053"/>
      <c r="DKV44" s="1053"/>
      <c r="DKW44" s="1053"/>
      <c r="DKX44" s="1053"/>
      <c r="DKY44" s="1053"/>
      <c r="DKZ44" s="1053"/>
      <c r="DLA44" s="1053"/>
      <c r="DLB44" s="1053"/>
      <c r="DLC44" s="1053"/>
      <c r="DLD44" s="1053"/>
      <c r="DLE44" s="1053"/>
      <c r="DLF44" s="1053"/>
      <c r="DLG44" s="1053"/>
      <c r="DLH44" s="1054"/>
      <c r="DLI44" s="1069"/>
      <c r="DLJ44" s="1053"/>
      <c r="DLK44" s="1053"/>
      <c r="DLL44" s="1053"/>
      <c r="DLM44" s="1053"/>
      <c r="DLN44" s="1053"/>
      <c r="DLO44" s="1053"/>
      <c r="DLP44" s="1053"/>
      <c r="DLQ44" s="1053"/>
      <c r="DLR44" s="1053"/>
      <c r="DLS44" s="1053"/>
      <c r="DLT44" s="1053"/>
      <c r="DLU44" s="1053"/>
      <c r="DLV44" s="1053"/>
      <c r="DLW44" s="1053"/>
      <c r="DLX44" s="1053"/>
      <c r="DLY44" s="1053"/>
      <c r="DLZ44" s="1054"/>
      <c r="DMA44" s="1069"/>
      <c r="DMB44" s="1053"/>
      <c r="DMC44" s="1053"/>
      <c r="DMD44" s="1053"/>
      <c r="DME44" s="1053"/>
      <c r="DMF44" s="1053"/>
      <c r="DMG44" s="1053"/>
      <c r="DMH44" s="1053"/>
      <c r="DMI44" s="1053"/>
      <c r="DMJ44" s="1053"/>
      <c r="DMK44" s="1053"/>
      <c r="DML44" s="1053"/>
      <c r="DMM44" s="1053"/>
      <c r="DMN44" s="1053"/>
      <c r="DMO44" s="1053"/>
      <c r="DMP44" s="1053"/>
      <c r="DMQ44" s="1053"/>
      <c r="DMR44" s="1054"/>
      <c r="DMS44" s="1069"/>
      <c r="DMT44" s="1053"/>
      <c r="DMU44" s="1053"/>
      <c r="DMV44" s="1053"/>
      <c r="DMW44" s="1053"/>
      <c r="DMX44" s="1053"/>
      <c r="DMY44" s="1053"/>
      <c r="DMZ44" s="1053"/>
      <c r="DNA44" s="1053"/>
      <c r="DNB44" s="1053"/>
      <c r="DNC44" s="1053"/>
      <c r="DND44" s="1053"/>
      <c r="DNE44" s="1053"/>
      <c r="DNF44" s="1053"/>
      <c r="DNG44" s="1053"/>
      <c r="DNH44" s="1053"/>
      <c r="DNI44" s="1053"/>
      <c r="DNJ44" s="1054"/>
      <c r="DNK44" s="1069"/>
      <c r="DNL44" s="1053"/>
      <c r="DNM44" s="1053"/>
      <c r="DNN44" s="1053"/>
      <c r="DNO44" s="1053"/>
      <c r="DNP44" s="1053"/>
      <c r="DNQ44" s="1053"/>
      <c r="DNR44" s="1053"/>
      <c r="DNS44" s="1053"/>
      <c r="DNT44" s="1053"/>
      <c r="DNU44" s="1053"/>
      <c r="DNV44" s="1053"/>
      <c r="DNW44" s="1053"/>
      <c r="DNX44" s="1053"/>
      <c r="DNY44" s="1053"/>
      <c r="DNZ44" s="1053"/>
      <c r="DOA44" s="1053"/>
      <c r="DOB44" s="1054"/>
      <c r="DOC44" s="1069"/>
      <c r="DOD44" s="1053"/>
      <c r="DOE44" s="1053"/>
      <c r="DOF44" s="1053"/>
      <c r="DOG44" s="1053"/>
      <c r="DOH44" s="1053"/>
      <c r="DOI44" s="1053"/>
      <c r="DOJ44" s="1053"/>
      <c r="DOK44" s="1053"/>
      <c r="DOL44" s="1053"/>
      <c r="DOM44" s="1053"/>
      <c r="DON44" s="1053"/>
      <c r="DOO44" s="1053"/>
      <c r="DOP44" s="1053"/>
      <c r="DOQ44" s="1053"/>
      <c r="DOR44" s="1053"/>
      <c r="DOS44" s="1053"/>
      <c r="DOT44" s="1054"/>
      <c r="DOU44" s="1069"/>
      <c r="DOV44" s="1053"/>
      <c r="DOW44" s="1053"/>
      <c r="DOX44" s="1053"/>
      <c r="DOY44" s="1053"/>
      <c r="DOZ44" s="1053"/>
      <c r="DPA44" s="1053"/>
      <c r="DPB44" s="1053"/>
      <c r="DPC44" s="1053"/>
      <c r="DPD44" s="1053"/>
      <c r="DPE44" s="1053"/>
      <c r="DPF44" s="1053"/>
      <c r="DPG44" s="1053"/>
      <c r="DPH44" s="1053"/>
      <c r="DPI44" s="1053"/>
      <c r="DPJ44" s="1053"/>
      <c r="DPK44" s="1053"/>
      <c r="DPL44" s="1054"/>
      <c r="DPM44" s="1069"/>
      <c r="DPN44" s="1053"/>
      <c r="DPO44" s="1053"/>
      <c r="DPP44" s="1053"/>
      <c r="DPQ44" s="1053"/>
      <c r="DPR44" s="1053"/>
      <c r="DPS44" s="1053"/>
      <c r="DPT44" s="1053"/>
      <c r="DPU44" s="1053"/>
      <c r="DPV44" s="1053"/>
      <c r="DPW44" s="1053"/>
      <c r="DPX44" s="1053"/>
      <c r="DPY44" s="1053"/>
      <c r="DPZ44" s="1053"/>
      <c r="DQA44" s="1053"/>
      <c r="DQB44" s="1053"/>
      <c r="DQC44" s="1053"/>
      <c r="DQD44" s="1054"/>
      <c r="DQE44" s="1069"/>
      <c r="DQF44" s="1053"/>
      <c r="DQG44" s="1053"/>
      <c r="DQH44" s="1053"/>
      <c r="DQI44" s="1053"/>
      <c r="DQJ44" s="1053"/>
      <c r="DQK44" s="1053"/>
      <c r="DQL44" s="1053"/>
      <c r="DQM44" s="1053"/>
      <c r="DQN44" s="1053"/>
      <c r="DQO44" s="1053"/>
      <c r="DQP44" s="1053"/>
      <c r="DQQ44" s="1053"/>
      <c r="DQR44" s="1053"/>
      <c r="DQS44" s="1053"/>
      <c r="DQT44" s="1053"/>
      <c r="DQU44" s="1053"/>
      <c r="DQV44" s="1054"/>
      <c r="DQW44" s="1069"/>
      <c r="DQX44" s="1053"/>
      <c r="DQY44" s="1053"/>
      <c r="DQZ44" s="1053"/>
      <c r="DRA44" s="1053"/>
      <c r="DRB44" s="1053"/>
      <c r="DRC44" s="1053"/>
      <c r="DRD44" s="1053"/>
      <c r="DRE44" s="1053"/>
      <c r="DRF44" s="1053"/>
      <c r="DRG44" s="1053"/>
      <c r="DRH44" s="1053"/>
      <c r="DRI44" s="1053"/>
      <c r="DRJ44" s="1053"/>
      <c r="DRK44" s="1053"/>
      <c r="DRL44" s="1053"/>
      <c r="DRM44" s="1053"/>
      <c r="DRN44" s="1054"/>
      <c r="DRO44" s="1069"/>
      <c r="DRP44" s="1053"/>
      <c r="DRQ44" s="1053"/>
      <c r="DRR44" s="1053"/>
      <c r="DRS44" s="1053"/>
      <c r="DRT44" s="1053"/>
      <c r="DRU44" s="1053"/>
      <c r="DRV44" s="1053"/>
      <c r="DRW44" s="1053"/>
      <c r="DRX44" s="1053"/>
      <c r="DRY44" s="1053"/>
      <c r="DRZ44" s="1053"/>
      <c r="DSA44" s="1053"/>
      <c r="DSB44" s="1053"/>
      <c r="DSC44" s="1053"/>
      <c r="DSD44" s="1053"/>
      <c r="DSE44" s="1053"/>
      <c r="DSF44" s="1054"/>
      <c r="DSG44" s="1069"/>
      <c r="DSH44" s="1053"/>
      <c r="DSI44" s="1053"/>
      <c r="DSJ44" s="1053"/>
      <c r="DSK44" s="1053"/>
      <c r="DSL44" s="1053"/>
      <c r="DSM44" s="1053"/>
      <c r="DSN44" s="1053"/>
      <c r="DSO44" s="1053"/>
      <c r="DSP44" s="1053"/>
      <c r="DSQ44" s="1053"/>
      <c r="DSR44" s="1053"/>
      <c r="DSS44" s="1053"/>
      <c r="DST44" s="1053"/>
      <c r="DSU44" s="1053"/>
      <c r="DSV44" s="1053"/>
      <c r="DSW44" s="1053"/>
      <c r="DSX44" s="1054"/>
      <c r="DSY44" s="1069"/>
      <c r="DSZ44" s="1053"/>
      <c r="DTA44" s="1053"/>
      <c r="DTB44" s="1053"/>
      <c r="DTC44" s="1053"/>
      <c r="DTD44" s="1053"/>
      <c r="DTE44" s="1053"/>
      <c r="DTF44" s="1053"/>
      <c r="DTG44" s="1053"/>
      <c r="DTH44" s="1053"/>
      <c r="DTI44" s="1053"/>
      <c r="DTJ44" s="1053"/>
      <c r="DTK44" s="1053"/>
      <c r="DTL44" s="1053"/>
      <c r="DTM44" s="1053"/>
      <c r="DTN44" s="1053"/>
      <c r="DTO44" s="1053"/>
      <c r="DTP44" s="1054"/>
      <c r="DTQ44" s="1069"/>
      <c r="DTR44" s="1053"/>
      <c r="DTS44" s="1053"/>
      <c r="DTT44" s="1053"/>
      <c r="DTU44" s="1053"/>
      <c r="DTV44" s="1053"/>
      <c r="DTW44" s="1053"/>
      <c r="DTX44" s="1053"/>
      <c r="DTY44" s="1053"/>
      <c r="DTZ44" s="1053"/>
      <c r="DUA44" s="1053"/>
      <c r="DUB44" s="1053"/>
      <c r="DUC44" s="1053"/>
      <c r="DUD44" s="1053"/>
      <c r="DUE44" s="1053"/>
      <c r="DUF44" s="1053"/>
      <c r="DUG44" s="1053"/>
      <c r="DUH44" s="1054"/>
      <c r="DUI44" s="1069"/>
      <c r="DUJ44" s="1053"/>
      <c r="DUK44" s="1053"/>
      <c r="DUL44" s="1053"/>
      <c r="DUM44" s="1053"/>
      <c r="DUN44" s="1053"/>
      <c r="DUO44" s="1053"/>
      <c r="DUP44" s="1053"/>
      <c r="DUQ44" s="1053"/>
      <c r="DUR44" s="1053"/>
      <c r="DUS44" s="1053"/>
      <c r="DUT44" s="1053"/>
      <c r="DUU44" s="1053"/>
      <c r="DUV44" s="1053"/>
      <c r="DUW44" s="1053"/>
      <c r="DUX44" s="1053"/>
      <c r="DUY44" s="1053"/>
      <c r="DUZ44" s="1054"/>
      <c r="DVA44" s="1069"/>
      <c r="DVB44" s="1053"/>
      <c r="DVC44" s="1053"/>
      <c r="DVD44" s="1053"/>
      <c r="DVE44" s="1053"/>
      <c r="DVF44" s="1053"/>
      <c r="DVG44" s="1053"/>
      <c r="DVH44" s="1053"/>
      <c r="DVI44" s="1053"/>
      <c r="DVJ44" s="1053"/>
      <c r="DVK44" s="1053"/>
      <c r="DVL44" s="1053"/>
      <c r="DVM44" s="1053"/>
      <c r="DVN44" s="1053"/>
      <c r="DVO44" s="1053"/>
      <c r="DVP44" s="1053"/>
      <c r="DVQ44" s="1053"/>
      <c r="DVR44" s="1054"/>
      <c r="DVS44" s="1069"/>
      <c r="DVT44" s="1053"/>
      <c r="DVU44" s="1053"/>
      <c r="DVV44" s="1053"/>
      <c r="DVW44" s="1053"/>
      <c r="DVX44" s="1053"/>
      <c r="DVY44" s="1053"/>
      <c r="DVZ44" s="1053"/>
      <c r="DWA44" s="1053"/>
      <c r="DWB44" s="1053"/>
      <c r="DWC44" s="1053"/>
      <c r="DWD44" s="1053"/>
      <c r="DWE44" s="1053"/>
      <c r="DWF44" s="1053"/>
      <c r="DWG44" s="1053"/>
      <c r="DWH44" s="1053"/>
      <c r="DWI44" s="1053"/>
      <c r="DWJ44" s="1054"/>
      <c r="DWK44" s="1069"/>
      <c r="DWL44" s="1053"/>
      <c r="DWM44" s="1053"/>
      <c r="DWN44" s="1053"/>
      <c r="DWO44" s="1053"/>
      <c r="DWP44" s="1053"/>
      <c r="DWQ44" s="1053"/>
      <c r="DWR44" s="1053"/>
      <c r="DWS44" s="1053"/>
      <c r="DWT44" s="1053"/>
      <c r="DWU44" s="1053"/>
      <c r="DWV44" s="1053"/>
      <c r="DWW44" s="1053"/>
      <c r="DWX44" s="1053"/>
      <c r="DWY44" s="1053"/>
      <c r="DWZ44" s="1053"/>
      <c r="DXA44" s="1053"/>
      <c r="DXB44" s="1054"/>
      <c r="DXC44" s="1069"/>
      <c r="DXD44" s="1053"/>
      <c r="DXE44" s="1053"/>
      <c r="DXF44" s="1053"/>
      <c r="DXG44" s="1053"/>
      <c r="DXH44" s="1053"/>
      <c r="DXI44" s="1053"/>
      <c r="DXJ44" s="1053"/>
      <c r="DXK44" s="1053"/>
      <c r="DXL44" s="1053"/>
      <c r="DXM44" s="1053"/>
      <c r="DXN44" s="1053"/>
      <c r="DXO44" s="1053"/>
      <c r="DXP44" s="1053"/>
      <c r="DXQ44" s="1053"/>
      <c r="DXR44" s="1053"/>
      <c r="DXS44" s="1053"/>
      <c r="DXT44" s="1054"/>
      <c r="DXU44" s="1069"/>
      <c r="DXV44" s="1053"/>
      <c r="DXW44" s="1053"/>
      <c r="DXX44" s="1053"/>
      <c r="DXY44" s="1053"/>
      <c r="DXZ44" s="1053"/>
      <c r="DYA44" s="1053"/>
      <c r="DYB44" s="1053"/>
      <c r="DYC44" s="1053"/>
      <c r="DYD44" s="1053"/>
      <c r="DYE44" s="1053"/>
      <c r="DYF44" s="1053"/>
      <c r="DYG44" s="1053"/>
      <c r="DYH44" s="1053"/>
      <c r="DYI44" s="1053"/>
      <c r="DYJ44" s="1053"/>
      <c r="DYK44" s="1053"/>
      <c r="DYL44" s="1054"/>
      <c r="DYM44" s="1069"/>
      <c r="DYN44" s="1053"/>
      <c r="DYO44" s="1053"/>
      <c r="DYP44" s="1053"/>
      <c r="DYQ44" s="1053"/>
      <c r="DYR44" s="1053"/>
      <c r="DYS44" s="1053"/>
      <c r="DYT44" s="1053"/>
      <c r="DYU44" s="1053"/>
      <c r="DYV44" s="1053"/>
      <c r="DYW44" s="1053"/>
      <c r="DYX44" s="1053"/>
      <c r="DYY44" s="1053"/>
      <c r="DYZ44" s="1053"/>
      <c r="DZA44" s="1053"/>
      <c r="DZB44" s="1053"/>
      <c r="DZC44" s="1053"/>
      <c r="DZD44" s="1054"/>
      <c r="DZE44" s="1069"/>
      <c r="DZF44" s="1053"/>
      <c r="DZG44" s="1053"/>
      <c r="DZH44" s="1053"/>
      <c r="DZI44" s="1053"/>
      <c r="DZJ44" s="1053"/>
      <c r="DZK44" s="1053"/>
      <c r="DZL44" s="1053"/>
      <c r="DZM44" s="1053"/>
      <c r="DZN44" s="1053"/>
      <c r="DZO44" s="1053"/>
      <c r="DZP44" s="1053"/>
      <c r="DZQ44" s="1053"/>
      <c r="DZR44" s="1053"/>
      <c r="DZS44" s="1053"/>
      <c r="DZT44" s="1053"/>
      <c r="DZU44" s="1053"/>
      <c r="DZV44" s="1054"/>
      <c r="DZW44" s="1069"/>
      <c r="DZX44" s="1053"/>
      <c r="DZY44" s="1053"/>
      <c r="DZZ44" s="1053"/>
      <c r="EAA44" s="1053"/>
      <c r="EAB44" s="1053"/>
      <c r="EAC44" s="1053"/>
      <c r="EAD44" s="1053"/>
      <c r="EAE44" s="1053"/>
      <c r="EAF44" s="1053"/>
      <c r="EAG44" s="1053"/>
      <c r="EAH44" s="1053"/>
      <c r="EAI44" s="1053"/>
      <c r="EAJ44" s="1053"/>
      <c r="EAK44" s="1053"/>
      <c r="EAL44" s="1053"/>
      <c r="EAM44" s="1053"/>
      <c r="EAN44" s="1054"/>
      <c r="EAO44" s="1069"/>
      <c r="EAP44" s="1053"/>
      <c r="EAQ44" s="1053"/>
      <c r="EAR44" s="1053"/>
      <c r="EAS44" s="1053"/>
      <c r="EAT44" s="1053"/>
      <c r="EAU44" s="1053"/>
      <c r="EAV44" s="1053"/>
      <c r="EAW44" s="1053"/>
      <c r="EAX44" s="1053"/>
      <c r="EAY44" s="1053"/>
      <c r="EAZ44" s="1053"/>
      <c r="EBA44" s="1053"/>
      <c r="EBB44" s="1053"/>
      <c r="EBC44" s="1053"/>
      <c r="EBD44" s="1053"/>
      <c r="EBE44" s="1053"/>
      <c r="EBF44" s="1054"/>
      <c r="EBG44" s="1069"/>
      <c r="EBH44" s="1053"/>
      <c r="EBI44" s="1053"/>
      <c r="EBJ44" s="1053"/>
      <c r="EBK44" s="1053"/>
      <c r="EBL44" s="1053"/>
      <c r="EBM44" s="1053"/>
      <c r="EBN44" s="1053"/>
      <c r="EBO44" s="1053"/>
      <c r="EBP44" s="1053"/>
      <c r="EBQ44" s="1053"/>
      <c r="EBR44" s="1053"/>
      <c r="EBS44" s="1053"/>
      <c r="EBT44" s="1053"/>
      <c r="EBU44" s="1053"/>
      <c r="EBV44" s="1053"/>
      <c r="EBW44" s="1053"/>
      <c r="EBX44" s="1054"/>
      <c r="EBY44" s="1069"/>
      <c r="EBZ44" s="1053"/>
      <c r="ECA44" s="1053"/>
      <c r="ECB44" s="1053"/>
      <c r="ECC44" s="1053"/>
      <c r="ECD44" s="1053"/>
      <c r="ECE44" s="1053"/>
      <c r="ECF44" s="1053"/>
      <c r="ECG44" s="1053"/>
      <c r="ECH44" s="1053"/>
      <c r="ECI44" s="1053"/>
      <c r="ECJ44" s="1053"/>
      <c r="ECK44" s="1053"/>
      <c r="ECL44" s="1053"/>
      <c r="ECM44" s="1053"/>
      <c r="ECN44" s="1053"/>
      <c r="ECO44" s="1053"/>
      <c r="ECP44" s="1054"/>
      <c r="ECQ44" s="1069"/>
      <c r="ECR44" s="1053"/>
      <c r="ECS44" s="1053"/>
      <c r="ECT44" s="1053"/>
      <c r="ECU44" s="1053"/>
      <c r="ECV44" s="1053"/>
      <c r="ECW44" s="1053"/>
      <c r="ECX44" s="1053"/>
      <c r="ECY44" s="1053"/>
      <c r="ECZ44" s="1053"/>
      <c r="EDA44" s="1053"/>
      <c r="EDB44" s="1053"/>
      <c r="EDC44" s="1053"/>
      <c r="EDD44" s="1053"/>
      <c r="EDE44" s="1053"/>
      <c r="EDF44" s="1053"/>
      <c r="EDG44" s="1053"/>
      <c r="EDH44" s="1054"/>
      <c r="EDI44" s="1069"/>
      <c r="EDJ44" s="1053"/>
      <c r="EDK44" s="1053"/>
      <c r="EDL44" s="1053"/>
      <c r="EDM44" s="1053"/>
      <c r="EDN44" s="1053"/>
      <c r="EDO44" s="1053"/>
      <c r="EDP44" s="1053"/>
      <c r="EDQ44" s="1053"/>
      <c r="EDR44" s="1053"/>
      <c r="EDS44" s="1053"/>
      <c r="EDT44" s="1053"/>
      <c r="EDU44" s="1053"/>
      <c r="EDV44" s="1053"/>
      <c r="EDW44" s="1053"/>
      <c r="EDX44" s="1053"/>
      <c r="EDY44" s="1053"/>
      <c r="EDZ44" s="1054"/>
      <c r="EEA44" s="1069"/>
      <c r="EEB44" s="1053"/>
      <c r="EEC44" s="1053"/>
      <c r="EED44" s="1053"/>
      <c r="EEE44" s="1053"/>
      <c r="EEF44" s="1053"/>
      <c r="EEG44" s="1053"/>
      <c r="EEH44" s="1053"/>
      <c r="EEI44" s="1053"/>
      <c r="EEJ44" s="1053"/>
      <c r="EEK44" s="1053"/>
      <c r="EEL44" s="1053"/>
      <c r="EEM44" s="1053"/>
      <c r="EEN44" s="1053"/>
      <c r="EEO44" s="1053"/>
      <c r="EEP44" s="1053"/>
      <c r="EEQ44" s="1053"/>
      <c r="EER44" s="1054"/>
      <c r="EES44" s="1069"/>
      <c r="EET44" s="1053"/>
      <c r="EEU44" s="1053"/>
      <c r="EEV44" s="1053"/>
      <c r="EEW44" s="1053"/>
      <c r="EEX44" s="1053"/>
      <c r="EEY44" s="1053"/>
      <c r="EEZ44" s="1053"/>
      <c r="EFA44" s="1053"/>
      <c r="EFB44" s="1053"/>
      <c r="EFC44" s="1053"/>
      <c r="EFD44" s="1053"/>
      <c r="EFE44" s="1053"/>
      <c r="EFF44" s="1053"/>
      <c r="EFG44" s="1053"/>
      <c r="EFH44" s="1053"/>
      <c r="EFI44" s="1053"/>
      <c r="EFJ44" s="1054"/>
      <c r="EFK44" s="1069"/>
      <c r="EFL44" s="1053"/>
      <c r="EFM44" s="1053"/>
      <c r="EFN44" s="1053"/>
      <c r="EFO44" s="1053"/>
      <c r="EFP44" s="1053"/>
      <c r="EFQ44" s="1053"/>
      <c r="EFR44" s="1053"/>
      <c r="EFS44" s="1053"/>
      <c r="EFT44" s="1053"/>
      <c r="EFU44" s="1053"/>
      <c r="EFV44" s="1053"/>
      <c r="EFW44" s="1053"/>
      <c r="EFX44" s="1053"/>
      <c r="EFY44" s="1053"/>
      <c r="EFZ44" s="1053"/>
      <c r="EGA44" s="1053"/>
      <c r="EGB44" s="1054"/>
      <c r="EGC44" s="1069"/>
      <c r="EGD44" s="1053"/>
      <c r="EGE44" s="1053"/>
      <c r="EGF44" s="1053"/>
      <c r="EGG44" s="1053"/>
      <c r="EGH44" s="1053"/>
      <c r="EGI44" s="1053"/>
      <c r="EGJ44" s="1053"/>
      <c r="EGK44" s="1053"/>
      <c r="EGL44" s="1053"/>
      <c r="EGM44" s="1053"/>
      <c r="EGN44" s="1053"/>
      <c r="EGO44" s="1053"/>
      <c r="EGP44" s="1053"/>
      <c r="EGQ44" s="1053"/>
      <c r="EGR44" s="1053"/>
      <c r="EGS44" s="1053"/>
      <c r="EGT44" s="1054"/>
      <c r="EGU44" s="1069"/>
      <c r="EGV44" s="1053"/>
      <c r="EGW44" s="1053"/>
      <c r="EGX44" s="1053"/>
      <c r="EGY44" s="1053"/>
      <c r="EGZ44" s="1053"/>
      <c r="EHA44" s="1053"/>
      <c r="EHB44" s="1053"/>
      <c r="EHC44" s="1053"/>
      <c r="EHD44" s="1053"/>
      <c r="EHE44" s="1053"/>
      <c r="EHF44" s="1053"/>
      <c r="EHG44" s="1053"/>
      <c r="EHH44" s="1053"/>
      <c r="EHI44" s="1053"/>
      <c r="EHJ44" s="1053"/>
      <c r="EHK44" s="1053"/>
      <c r="EHL44" s="1054"/>
      <c r="EHM44" s="1069"/>
      <c r="EHN44" s="1053"/>
      <c r="EHO44" s="1053"/>
      <c r="EHP44" s="1053"/>
      <c r="EHQ44" s="1053"/>
      <c r="EHR44" s="1053"/>
      <c r="EHS44" s="1053"/>
      <c r="EHT44" s="1053"/>
      <c r="EHU44" s="1053"/>
      <c r="EHV44" s="1053"/>
      <c r="EHW44" s="1053"/>
      <c r="EHX44" s="1053"/>
      <c r="EHY44" s="1053"/>
      <c r="EHZ44" s="1053"/>
      <c r="EIA44" s="1053"/>
      <c r="EIB44" s="1053"/>
      <c r="EIC44" s="1053"/>
      <c r="EID44" s="1054"/>
      <c r="EIE44" s="1069"/>
      <c r="EIF44" s="1053"/>
      <c r="EIG44" s="1053"/>
      <c r="EIH44" s="1053"/>
      <c r="EII44" s="1053"/>
      <c r="EIJ44" s="1053"/>
      <c r="EIK44" s="1053"/>
      <c r="EIL44" s="1053"/>
      <c r="EIM44" s="1053"/>
      <c r="EIN44" s="1053"/>
      <c r="EIO44" s="1053"/>
      <c r="EIP44" s="1053"/>
      <c r="EIQ44" s="1053"/>
      <c r="EIR44" s="1053"/>
      <c r="EIS44" s="1053"/>
      <c r="EIT44" s="1053"/>
      <c r="EIU44" s="1053"/>
      <c r="EIV44" s="1054"/>
      <c r="EIW44" s="1069"/>
      <c r="EIX44" s="1053"/>
      <c r="EIY44" s="1053"/>
      <c r="EIZ44" s="1053"/>
      <c r="EJA44" s="1053"/>
      <c r="EJB44" s="1053"/>
      <c r="EJC44" s="1053"/>
      <c r="EJD44" s="1053"/>
      <c r="EJE44" s="1053"/>
      <c r="EJF44" s="1053"/>
      <c r="EJG44" s="1053"/>
      <c r="EJH44" s="1053"/>
      <c r="EJI44" s="1053"/>
      <c r="EJJ44" s="1053"/>
      <c r="EJK44" s="1053"/>
      <c r="EJL44" s="1053"/>
      <c r="EJM44" s="1053"/>
      <c r="EJN44" s="1054"/>
      <c r="EJO44" s="1069"/>
      <c r="EJP44" s="1053"/>
      <c r="EJQ44" s="1053"/>
      <c r="EJR44" s="1053"/>
      <c r="EJS44" s="1053"/>
      <c r="EJT44" s="1053"/>
      <c r="EJU44" s="1053"/>
      <c r="EJV44" s="1053"/>
      <c r="EJW44" s="1053"/>
      <c r="EJX44" s="1053"/>
      <c r="EJY44" s="1053"/>
      <c r="EJZ44" s="1053"/>
      <c r="EKA44" s="1053"/>
      <c r="EKB44" s="1053"/>
      <c r="EKC44" s="1053"/>
      <c r="EKD44" s="1053"/>
      <c r="EKE44" s="1053"/>
      <c r="EKF44" s="1054"/>
      <c r="EKG44" s="1069"/>
      <c r="EKH44" s="1053"/>
      <c r="EKI44" s="1053"/>
      <c r="EKJ44" s="1053"/>
      <c r="EKK44" s="1053"/>
      <c r="EKL44" s="1053"/>
      <c r="EKM44" s="1053"/>
      <c r="EKN44" s="1053"/>
      <c r="EKO44" s="1053"/>
      <c r="EKP44" s="1053"/>
      <c r="EKQ44" s="1053"/>
      <c r="EKR44" s="1053"/>
      <c r="EKS44" s="1053"/>
      <c r="EKT44" s="1053"/>
      <c r="EKU44" s="1053"/>
      <c r="EKV44" s="1053"/>
      <c r="EKW44" s="1053"/>
      <c r="EKX44" s="1054"/>
      <c r="EKY44" s="1069"/>
      <c r="EKZ44" s="1053"/>
      <c r="ELA44" s="1053"/>
      <c r="ELB44" s="1053"/>
      <c r="ELC44" s="1053"/>
      <c r="ELD44" s="1053"/>
      <c r="ELE44" s="1053"/>
      <c r="ELF44" s="1053"/>
      <c r="ELG44" s="1053"/>
      <c r="ELH44" s="1053"/>
      <c r="ELI44" s="1053"/>
      <c r="ELJ44" s="1053"/>
      <c r="ELK44" s="1053"/>
      <c r="ELL44" s="1053"/>
      <c r="ELM44" s="1053"/>
      <c r="ELN44" s="1053"/>
      <c r="ELO44" s="1053"/>
      <c r="ELP44" s="1054"/>
      <c r="ELQ44" s="1069"/>
      <c r="ELR44" s="1053"/>
      <c r="ELS44" s="1053"/>
      <c r="ELT44" s="1053"/>
      <c r="ELU44" s="1053"/>
      <c r="ELV44" s="1053"/>
      <c r="ELW44" s="1053"/>
      <c r="ELX44" s="1053"/>
      <c r="ELY44" s="1053"/>
      <c r="ELZ44" s="1053"/>
      <c r="EMA44" s="1053"/>
      <c r="EMB44" s="1053"/>
      <c r="EMC44" s="1053"/>
      <c r="EMD44" s="1053"/>
      <c r="EME44" s="1053"/>
      <c r="EMF44" s="1053"/>
      <c r="EMG44" s="1053"/>
      <c r="EMH44" s="1054"/>
      <c r="EMI44" s="1069"/>
      <c r="EMJ44" s="1053"/>
      <c r="EMK44" s="1053"/>
      <c r="EML44" s="1053"/>
      <c r="EMM44" s="1053"/>
      <c r="EMN44" s="1053"/>
      <c r="EMO44" s="1053"/>
      <c r="EMP44" s="1053"/>
      <c r="EMQ44" s="1053"/>
      <c r="EMR44" s="1053"/>
      <c r="EMS44" s="1053"/>
      <c r="EMT44" s="1053"/>
      <c r="EMU44" s="1053"/>
      <c r="EMV44" s="1053"/>
      <c r="EMW44" s="1053"/>
      <c r="EMX44" s="1053"/>
      <c r="EMY44" s="1053"/>
      <c r="EMZ44" s="1054"/>
      <c r="ENA44" s="1069"/>
      <c r="ENB44" s="1053"/>
      <c r="ENC44" s="1053"/>
      <c r="END44" s="1053"/>
      <c r="ENE44" s="1053"/>
      <c r="ENF44" s="1053"/>
      <c r="ENG44" s="1053"/>
      <c r="ENH44" s="1053"/>
      <c r="ENI44" s="1053"/>
      <c r="ENJ44" s="1053"/>
      <c r="ENK44" s="1053"/>
      <c r="ENL44" s="1053"/>
      <c r="ENM44" s="1053"/>
      <c r="ENN44" s="1053"/>
      <c r="ENO44" s="1053"/>
      <c r="ENP44" s="1053"/>
      <c r="ENQ44" s="1053"/>
      <c r="ENR44" s="1054"/>
      <c r="ENS44" s="1069"/>
      <c r="ENT44" s="1053"/>
      <c r="ENU44" s="1053"/>
      <c r="ENV44" s="1053"/>
      <c r="ENW44" s="1053"/>
      <c r="ENX44" s="1053"/>
      <c r="ENY44" s="1053"/>
      <c r="ENZ44" s="1053"/>
      <c r="EOA44" s="1053"/>
      <c r="EOB44" s="1053"/>
      <c r="EOC44" s="1053"/>
      <c r="EOD44" s="1053"/>
      <c r="EOE44" s="1053"/>
      <c r="EOF44" s="1053"/>
      <c r="EOG44" s="1053"/>
      <c r="EOH44" s="1053"/>
      <c r="EOI44" s="1053"/>
      <c r="EOJ44" s="1054"/>
      <c r="EOK44" s="1069"/>
      <c r="EOL44" s="1053"/>
      <c r="EOM44" s="1053"/>
      <c r="EON44" s="1053"/>
      <c r="EOO44" s="1053"/>
      <c r="EOP44" s="1053"/>
      <c r="EOQ44" s="1053"/>
      <c r="EOR44" s="1053"/>
      <c r="EOS44" s="1053"/>
      <c r="EOT44" s="1053"/>
      <c r="EOU44" s="1053"/>
      <c r="EOV44" s="1053"/>
      <c r="EOW44" s="1053"/>
      <c r="EOX44" s="1053"/>
      <c r="EOY44" s="1053"/>
      <c r="EOZ44" s="1053"/>
      <c r="EPA44" s="1053"/>
      <c r="EPB44" s="1054"/>
      <c r="EPC44" s="1069"/>
      <c r="EPD44" s="1053"/>
      <c r="EPE44" s="1053"/>
      <c r="EPF44" s="1053"/>
      <c r="EPG44" s="1053"/>
      <c r="EPH44" s="1053"/>
      <c r="EPI44" s="1053"/>
      <c r="EPJ44" s="1053"/>
      <c r="EPK44" s="1053"/>
      <c r="EPL44" s="1053"/>
      <c r="EPM44" s="1053"/>
      <c r="EPN44" s="1053"/>
      <c r="EPO44" s="1053"/>
      <c r="EPP44" s="1053"/>
      <c r="EPQ44" s="1053"/>
      <c r="EPR44" s="1053"/>
      <c r="EPS44" s="1053"/>
      <c r="EPT44" s="1054"/>
      <c r="EPU44" s="1069"/>
      <c r="EPV44" s="1053"/>
      <c r="EPW44" s="1053"/>
      <c r="EPX44" s="1053"/>
      <c r="EPY44" s="1053"/>
      <c r="EPZ44" s="1053"/>
      <c r="EQA44" s="1053"/>
      <c r="EQB44" s="1053"/>
      <c r="EQC44" s="1053"/>
      <c r="EQD44" s="1053"/>
      <c r="EQE44" s="1053"/>
      <c r="EQF44" s="1053"/>
      <c r="EQG44" s="1053"/>
      <c r="EQH44" s="1053"/>
      <c r="EQI44" s="1053"/>
      <c r="EQJ44" s="1053"/>
      <c r="EQK44" s="1053"/>
      <c r="EQL44" s="1054"/>
      <c r="EQM44" s="1069"/>
      <c r="EQN44" s="1053"/>
      <c r="EQO44" s="1053"/>
      <c r="EQP44" s="1053"/>
      <c r="EQQ44" s="1053"/>
      <c r="EQR44" s="1053"/>
      <c r="EQS44" s="1053"/>
      <c r="EQT44" s="1053"/>
      <c r="EQU44" s="1053"/>
      <c r="EQV44" s="1053"/>
      <c r="EQW44" s="1053"/>
      <c r="EQX44" s="1053"/>
      <c r="EQY44" s="1053"/>
      <c r="EQZ44" s="1053"/>
      <c r="ERA44" s="1053"/>
      <c r="ERB44" s="1053"/>
      <c r="ERC44" s="1053"/>
      <c r="ERD44" s="1054"/>
      <c r="ERE44" s="1069"/>
      <c r="ERF44" s="1053"/>
      <c r="ERG44" s="1053"/>
      <c r="ERH44" s="1053"/>
      <c r="ERI44" s="1053"/>
      <c r="ERJ44" s="1053"/>
      <c r="ERK44" s="1053"/>
      <c r="ERL44" s="1053"/>
      <c r="ERM44" s="1053"/>
      <c r="ERN44" s="1053"/>
      <c r="ERO44" s="1053"/>
      <c r="ERP44" s="1053"/>
      <c r="ERQ44" s="1053"/>
      <c r="ERR44" s="1053"/>
      <c r="ERS44" s="1053"/>
      <c r="ERT44" s="1053"/>
      <c r="ERU44" s="1053"/>
      <c r="ERV44" s="1054"/>
      <c r="ERW44" s="1069"/>
      <c r="ERX44" s="1053"/>
      <c r="ERY44" s="1053"/>
      <c r="ERZ44" s="1053"/>
      <c r="ESA44" s="1053"/>
      <c r="ESB44" s="1053"/>
      <c r="ESC44" s="1053"/>
      <c r="ESD44" s="1053"/>
      <c r="ESE44" s="1053"/>
      <c r="ESF44" s="1053"/>
      <c r="ESG44" s="1053"/>
      <c r="ESH44" s="1053"/>
      <c r="ESI44" s="1053"/>
      <c r="ESJ44" s="1053"/>
      <c r="ESK44" s="1053"/>
      <c r="ESL44" s="1053"/>
      <c r="ESM44" s="1053"/>
      <c r="ESN44" s="1054"/>
      <c r="ESO44" s="1069"/>
      <c r="ESP44" s="1053"/>
      <c r="ESQ44" s="1053"/>
      <c r="ESR44" s="1053"/>
      <c r="ESS44" s="1053"/>
      <c r="EST44" s="1053"/>
      <c r="ESU44" s="1053"/>
      <c r="ESV44" s="1053"/>
      <c r="ESW44" s="1053"/>
      <c r="ESX44" s="1053"/>
      <c r="ESY44" s="1053"/>
      <c r="ESZ44" s="1053"/>
      <c r="ETA44" s="1053"/>
      <c r="ETB44" s="1053"/>
      <c r="ETC44" s="1053"/>
      <c r="ETD44" s="1053"/>
      <c r="ETE44" s="1053"/>
      <c r="ETF44" s="1054"/>
      <c r="ETG44" s="1069"/>
      <c r="ETH44" s="1053"/>
      <c r="ETI44" s="1053"/>
      <c r="ETJ44" s="1053"/>
      <c r="ETK44" s="1053"/>
      <c r="ETL44" s="1053"/>
      <c r="ETM44" s="1053"/>
      <c r="ETN44" s="1053"/>
      <c r="ETO44" s="1053"/>
      <c r="ETP44" s="1053"/>
      <c r="ETQ44" s="1053"/>
      <c r="ETR44" s="1053"/>
      <c r="ETS44" s="1053"/>
      <c r="ETT44" s="1053"/>
      <c r="ETU44" s="1053"/>
      <c r="ETV44" s="1053"/>
      <c r="ETW44" s="1053"/>
      <c r="ETX44" s="1054"/>
      <c r="ETY44" s="1069"/>
      <c r="ETZ44" s="1053"/>
      <c r="EUA44" s="1053"/>
      <c r="EUB44" s="1053"/>
      <c r="EUC44" s="1053"/>
      <c r="EUD44" s="1053"/>
      <c r="EUE44" s="1053"/>
      <c r="EUF44" s="1053"/>
      <c r="EUG44" s="1053"/>
      <c r="EUH44" s="1053"/>
      <c r="EUI44" s="1053"/>
      <c r="EUJ44" s="1053"/>
      <c r="EUK44" s="1053"/>
      <c r="EUL44" s="1053"/>
      <c r="EUM44" s="1053"/>
      <c r="EUN44" s="1053"/>
      <c r="EUO44" s="1053"/>
      <c r="EUP44" s="1054"/>
      <c r="EUQ44" s="1069"/>
      <c r="EUR44" s="1053"/>
      <c r="EUS44" s="1053"/>
      <c r="EUT44" s="1053"/>
      <c r="EUU44" s="1053"/>
      <c r="EUV44" s="1053"/>
      <c r="EUW44" s="1053"/>
      <c r="EUX44" s="1053"/>
      <c r="EUY44" s="1053"/>
      <c r="EUZ44" s="1053"/>
      <c r="EVA44" s="1053"/>
      <c r="EVB44" s="1053"/>
      <c r="EVC44" s="1053"/>
      <c r="EVD44" s="1053"/>
      <c r="EVE44" s="1053"/>
      <c r="EVF44" s="1053"/>
      <c r="EVG44" s="1053"/>
      <c r="EVH44" s="1054"/>
      <c r="EVI44" s="1069"/>
      <c r="EVJ44" s="1053"/>
      <c r="EVK44" s="1053"/>
      <c r="EVL44" s="1053"/>
      <c r="EVM44" s="1053"/>
      <c r="EVN44" s="1053"/>
      <c r="EVO44" s="1053"/>
      <c r="EVP44" s="1053"/>
      <c r="EVQ44" s="1053"/>
      <c r="EVR44" s="1053"/>
      <c r="EVS44" s="1053"/>
      <c r="EVT44" s="1053"/>
      <c r="EVU44" s="1053"/>
      <c r="EVV44" s="1053"/>
      <c r="EVW44" s="1053"/>
      <c r="EVX44" s="1053"/>
      <c r="EVY44" s="1053"/>
      <c r="EVZ44" s="1054"/>
      <c r="EWA44" s="1069"/>
      <c r="EWB44" s="1053"/>
      <c r="EWC44" s="1053"/>
      <c r="EWD44" s="1053"/>
      <c r="EWE44" s="1053"/>
      <c r="EWF44" s="1053"/>
      <c r="EWG44" s="1053"/>
      <c r="EWH44" s="1053"/>
      <c r="EWI44" s="1053"/>
      <c r="EWJ44" s="1053"/>
      <c r="EWK44" s="1053"/>
      <c r="EWL44" s="1053"/>
      <c r="EWM44" s="1053"/>
      <c r="EWN44" s="1053"/>
      <c r="EWO44" s="1053"/>
      <c r="EWP44" s="1053"/>
      <c r="EWQ44" s="1053"/>
      <c r="EWR44" s="1054"/>
      <c r="EWS44" s="1069"/>
      <c r="EWT44" s="1053"/>
      <c r="EWU44" s="1053"/>
      <c r="EWV44" s="1053"/>
      <c r="EWW44" s="1053"/>
      <c r="EWX44" s="1053"/>
      <c r="EWY44" s="1053"/>
      <c r="EWZ44" s="1053"/>
      <c r="EXA44" s="1053"/>
      <c r="EXB44" s="1053"/>
      <c r="EXC44" s="1053"/>
      <c r="EXD44" s="1053"/>
      <c r="EXE44" s="1053"/>
      <c r="EXF44" s="1053"/>
      <c r="EXG44" s="1053"/>
      <c r="EXH44" s="1053"/>
      <c r="EXI44" s="1053"/>
      <c r="EXJ44" s="1054"/>
      <c r="EXK44" s="1069"/>
      <c r="EXL44" s="1053"/>
      <c r="EXM44" s="1053"/>
      <c r="EXN44" s="1053"/>
      <c r="EXO44" s="1053"/>
      <c r="EXP44" s="1053"/>
      <c r="EXQ44" s="1053"/>
      <c r="EXR44" s="1053"/>
      <c r="EXS44" s="1053"/>
      <c r="EXT44" s="1053"/>
      <c r="EXU44" s="1053"/>
      <c r="EXV44" s="1053"/>
      <c r="EXW44" s="1053"/>
      <c r="EXX44" s="1053"/>
      <c r="EXY44" s="1053"/>
      <c r="EXZ44" s="1053"/>
      <c r="EYA44" s="1053"/>
      <c r="EYB44" s="1054"/>
      <c r="EYC44" s="1069"/>
      <c r="EYD44" s="1053"/>
      <c r="EYE44" s="1053"/>
      <c r="EYF44" s="1053"/>
      <c r="EYG44" s="1053"/>
      <c r="EYH44" s="1053"/>
      <c r="EYI44" s="1053"/>
      <c r="EYJ44" s="1053"/>
      <c r="EYK44" s="1053"/>
      <c r="EYL44" s="1053"/>
      <c r="EYM44" s="1053"/>
      <c r="EYN44" s="1053"/>
      <c r="EYO44" s="1053"/>
      <c r="EYP44" s="1053"/>
      <c r="EYQ44" s="1053"/>
      <c r="EYR44" s="1053"/>
      <c r="EYS44" s="1053"/>
      <c r="EYT44" s="1054"/>
      <c r="EYU44" s="1069"/>
      <c r="EYV44" s="1053"/>
      <c r="EYW44" s="1053"/>
      <c r="EYX44" s="1053"/>
      <c r="EYY44" s="1053"/>
      <c r="EYZ44" s="1053"/>
      <c r="EZA44" s="1053"/>
      <c r="EZB44" s="1053"/>
      <c r="EZC44" s="1053"/>
      <c r="EZD44" s="1053"/>
      <c r="EZE44" s="1053"/>
      <c r="EZF44" s="1053"/>
      <c r="EZG44" s="1053"/>
      <c r="EZH44" s="1053"/>
      <c r="EZI44" s="1053"/>
      <c r="EZJ44" s="1053"/>
      <c r="EZK44" s="1053"/>
      <c r="EZL44" s="1054"/>
      <c r="EZM44" s="1069"/>
      <c r="EZN44" s="1053"/>
      <c r="EZO44" s="1053"/>
      <c r="EZP44" s="1053"/>
      <c r="EZQ44" s="1053"/>
      <c r="EZR44" s="1053"/>
      <c r="EZS44" s="1053"/>
      <c r="EZT44" s="1053"/>
      <c r="EZU44" s="1053"/>
      <c r="EZV44" s="1053"/>
      <c r="EZW44" s="1053"/>
      <c r="EZX44" s="1053"/>
      <c r="EZY44" s="1053"/>
      <c r="EZZ44" s="1053"/>
      <c r="FAA44" s="1053"/>
      <c r="FAB44" s="1053"/>
      <c r="FAC44" s="1053"/>
      <c r="FAD44" s="1054"/>
      <c r="FAE44" s="1069"/>
      <c r="FAF44" s="1053"/>
      <c r="FAG44" s="1053"/>
      <c r="FAH44" s="1053"/>
      <c r="FAI44" s="1053"/>
      <c r="FAJ44" s="1053"/>
      <c r="FAK44" s="1053"/>
      <c r="FAL44" s="1053"/>
      <c r="FAM44" s="1053"/>
      <c r="FAN44" s="1053"/>
      <c r="FAO44" s="1053"/>
      <c r="FAP44" s="1053"/>
      <c r="FAQ44" s="1053"/>
      <c r="FAR44" s="1053"/>
      <c r="FAS44" s="1053"/>
      <c r="FAT44" s="1053"/>
      <c r="FAU44" s="1053"/>
      <c r="FAV44" s="1054"/>
      <c r="FAW44" s="1069"/>
      <c r="FAX44" s="1053"/>
      <c r="FAY44" s="1053"/>
      <c r="FAZ44" s="1053"/>
      <c r="FBA44" s="1053"/>
      <c r="FBB44" s="1053"/>
      <c r="FBC44" s="1053"/>
      <c r="FBD44" s="1053"/>
      <c r="FBE44" s="1053"/>
      <c r="FBF44" s="1053"/>
      <c r="FBG44" s="1053"/>
      <c r="FBH44" s="1053"/>
      <c r="FBI44" s="1053"/>
      <c r="FBJ44" s="1053"/>
      <c r="FBK44" s="1053"/>
      <c r="FBL44" s="1053"/>
      <c r="FBM44" s="1053"/>
      <c r="FBN44" s="1054"/>
      <c r="FBO44" s="1069"/>
      <c r="FBP44" s="1053"/>
      <c r="FBQ44" s="1053"/>
      <c r="FBR44" s="1053"/>
      <c r="FBS44" s="1053"/>
      <c r="FBT44" s="1053"/>
      <c r="FBU44" s="1053"/>
      <c r="FBV44" s="1053"/>
      <c r="FBW44" s="1053"/>
      <c r="FBX44" s="1053"/>
      <c r="FBY44" s="1053"/>
      <c r="FBZ44" s="1053"/>
      <c r="FCA44" s="1053"/>
      <c r="FCB44" s="1053"/>
      <c r="FCC44" s="1053"/>
      <c r="FCD44" s="1053"/>
      <c r="FCE44" s="1053"/>
      <c r="FCF44" s="1054"/>
      <c r="FCG44" s="1069"/>
      <c r="FCH44" s="1053"/>
      <c r="FCI44" s="1053"/>
      <c r="FCJ44" s="1053"/>
      <c r="FCK44" s="1053"/>
      <c r="FCL44" s="1053"/>
      <c r="FCM44" s="1053"/>
      <c r="FCN44" s="1053"/>
      <c r="FCO44" s="1053"/>
      <c r="FCP44" s="1053"/>
      <c r="FCQ44" s="1053"/>
      <c r="FCR44" s="1053"/>
      <c r="FCS44" s="1053"/>
      <c r="FCT44" s="1053"/>
      <c r="FCU44" s="1053"/>
      <c r="FCV44" s="1053"/>
      <c r="FCW44" s="1053"/>
      <c r="FCX44" s="1054"/>
      <c r="FCY44" s="1069"/>
      <c r="FCZ44" s="1053"/>
      <c r="FDA44" s="1053"/>
      <c r="FDB44" s="1053"/>
      <c r="FDC44" s="1053"/>
      <c r="FDD44" s="1053"/>
      <c r="FDE44" s="1053"/>
      <c r="FDF44" s="1053"/>
      <c r="FDG44" s="1053"/>
      <c r="FDH44" s="1053"/>
      <c r="FDI44" s="1053"/>
      <c r="FDJ44" s="1053"/>
      <c r="FDK44" s="1053"/>
      <c r="FDL44" s="1053"/>
      <c r="FDM44" s="1053"/>
      <c r="FDN44" s="1053"/>
      <c r="FDO44" s="1053"/>
      <c r="FDP44" s="1054"/>
      <c r="FDQ44" s="1069"/>
      <c r="FDR44" s="1053"/>
      <c r="FDS44" s="1053"/>
      <c r="FDT44" s="1053"/>
      <c r="FDU44" s="1053"/>
      <c r="FDV44" s="1053"/>
      <c r="FDW44" s="1053"/>
      <c r="FDX44" s="1053"/>
      <c r="FDY44" s="1053"/>
      <c r="FDZ44" s="1053"/>
      <c r="FEA44" s="1053"/>
      <c r="FEB44" s="1053"/>
      <c r="FEC44" s="1053"/>
      <c r="FED44" s="1053"/>
      <c r="FEE44" s="1053"/>
      <c r="FEF44" s="1053"/>
      <c r="FEG44" s="1053"/>
      <c r="FEH44" s="1054"/>
      <c r="FEI44" s="1069"/>
      <c r="FEJ44" s="1053"/>
      <c r="FEK44" s="1053"/>
      <c r="FEL44" s="1053"/>
      <c r="FEM44" s="1053"/>
      <c r="FEN44" s="1053"/>
      <c r="FEO44" s="1053"/>
      <c r="FEP44" s="1053"/>
      <c r="FEQ44" s="1053"/>
      <c r="FER44" s="1053"/>
      <c r="FES44" s="1053"/>
      <c r="FET44" s="1053"/>
      <c r="FEU44" s="1053"/>
      <c r="FEV44" s="1053"/>
      <c r="FEW44" s="1053"/>
      <c r="FEX44" s="1053"/>
      <c r="FEY44" s="1053"/>
      <c r="FEZ44" s="1054"/>
      <c r="FFA44" s="1069"/>
      <c r="FFB44" s="1053"/>
      <c r="FFC44" s="1053"/>
      <c r="FFD44" s="1053"/>
      <c r="FFE44" s="1053"/>
      <c r="FFF44" s="1053"/>
      <c r="FFG44" s="1053"/>
      <c r="FFH44" s="1053"/>
      <c r="FFI44" s="1053"/>
      <c r="FFJ44" s="1053"/>
      <c r="FFK44" s="1053"/>
      <c r="FFL44" s="1053"/>
      <c r="FFM44" s="1053"/>
      <c r="FFN44" s="1053"/>
      <c r="FFO44" s="1053"/>
      <c r="FFP44" s="1053"/>
      <c r="FFQ44" s="1053"/>
      <c r="FFR44" s="1054"/>
      <c r="FFS44" s="1069"/>
      <c r="FFT44" s="1053"/>
      <c r="FFU44" s="1053"/>
      <c r="FFV44" s="1053"/>
      <c r="FFW44" s="1053"/>
      <c r="FFX44" s="1053"/>
      <c r="FFY44" s="1053"/>
      <c r="FFZ44" s="1053"/>
      <c r="FGA44" s="1053"/>
      <c r="FGB44" s="1053"/>
      <c r="FGC44" s="1053"/>
      <c r="FGD44" s="1053"/>
      <c r="FGE44" s="1053"/>
      <c r="FGF44" s="1053"/>
      <c r="FGG44" s="1053"/>
      <c r="FGH44" s="1053"/>
      <c r="FGI44" s="1053"/>
      <c r="FGJ44" s="1054"/>
      <c r="FGK44" s="1069"/>
      <c r="FGL44" s="1053"/>
      <c r="FGM44" s="1053"/>
      <c r="FGN44" s="1053"/>
      <c r="FGO44" s="1053"/>
      <c r="FGP44" s="1053"/>
      <c r="FGQ44" s="1053"/>
      <c r="FGR44" s="1053"/>
      <c r="FGS44" s="1053"/>
      <c r="FGT44" s="1053"/>
      <c r="FGU44" s="1053"/>
      <c r="FGV44" s="1053"/>
      <c r="FGW44" s="1053"/>
      <c r="FGX44" s="1053"/>
      <c r="FGY44" s="1053"/>
      <c r="FGZ44" s="1053"/>
      <c r="FHA44" s="1053"/>
      <c r="FHB44" s="1054"/>
      <c r="FHC44" s="1069"/>
      <c r="FHD44" s="1053"/>
      <c r="FHE44" s="1053"/>
      <c r="FHF44" s="1053"/>
      <c r="FHG44" s="1053"/>
      <c r="FHH44" s="1053"/>
      <c r="FHI44" s="1053"/>
      <c r="FHJ44" s="1053"/>
      <c r="FHK44" s="1053"/>
      <c r="FHL44" s="1053"/>
      <c r="FHM44" s="1053"/>
      <c r="FHN44" s="1053"/>
      <c r="FHO44" s="1053"/>
      <c r="FHP44" s="1053"/>
      <c r="FHQ44" s="1053"/>
      <c r="FHR44" s="1053"/>
      <c r="FHS44" s="1053"/>
      <c r="FHT44" s="1054"/>
      <c r="FHU44" s="1069"/>
      <c r="FHV44" s="1053"/>
      <c r="FHW44" s="1053"/>
      <c r="FHX44" s="1053"/>
      <c r="FHY44" s="1053"/>
      <c r="FHZ44" s="1053"/>
      <c r="FIA44" s="1053"/>
      <c r="FIB44" s="1053"/>
      <c r="FIC44" s="1053"/>
      <c r="FID44" s="1053"/>
      <c r="FIE44" s="1053"/>
      <c r="FIF44" s="1053"/>
      <c r="FIG44" s="1053"/>
      <c r="FIH44" s="1053"/>
      <c r="FII44" s="1053"/>
      <c r="FIJ44" s="1053"/>
      <c r="FIK44" s="1053"/>
      <c r="FIL44" s="1054"/>
      <c r="FIM44" s="1069"/>
      <c r="FIN44" s="1053"/>
      <c r="FIO44" s="1053"/>
      <c r="FIP44" s="1053"/>
      <c r="FIQ44" s="1053"/>
      <c r="FIR44" s="1053"/>
      <c r="FIS44" s="1053"/>
      <c r="FIT44" s="1053"/>
      <c r="FIU44" s="1053"/>
      <c r="FIV44" s="1053"/>
      <c r="FIW44" s="1053"/>
      <c r="FIX44" s="1053"/>
      <c r="FIY44" s="1053"/>
      <c r="FIZ44" s="1053"/>
      <c r="FJA44" s="1053"/>
      <c r="FJB44" s="1053"/>
      <c r="FJC44" s="1053"/>
      <c r="FJD44" s="1054"/>
      <c r="FJE44" s="1069"/>
      <c r="FJF44" s="1053"/>
      <c r="FJG44" s="1053"/>
      <c r="FJH44" s="1053"/>
      <c r="FJI44" s="1053"/>
      <c r="FJJ44" s="1053"/>
      <c r="FJK44" s="1053"/>
      <c r="FJL44" s="1053"/>
      <c r="FJM44" s="1053"/>
      <c r="FJN44" s="1053"/>
      <c r="FJO44" s="1053"/>
      <c r="FJP44" s="1053"/>
      <c r="FJQ44" s="1053"/>
      <c r="FJR44" s="1053"/>
      <c r="FJS44" s="1053"/>
      <c r="FJT44" s="1053"/>
      <c r="FJU44" s="1053"/>
      <c r="FJV44" s="1054"/>
      <c r="FJW44" s="1069"/>
      <c r="FJX44" s="1053"/>
      <c r="FJY44" s="1053"/>
      <c r="FJZ44" s="1053"/>
      <c r="FKA44" s="1053"/>
      <c r="FKB44" s="1053"/>
      <c r="FKC44" s="1053"/>
      <c r="FKD44" s="1053"/>
      <c r="FKE44" s="1053"/>
      <c r="FKF44" s="1053"/>
      <c r="FKG44" s="1053"/>
      <c r="FKH44" s="1053"/>
      <c r="FKI44" s="1053"/>
      <c r="FKJ44" s="1053"/>
      <c r="FKK44" s="1053"/>
      <c r="FKL44" s="1053"/>
      <c r="FKM44" s="1053"/>
      <c r="FKN44" s="1054"/>
      <c r="FKO44" s="1069"/>
      <c r="FKP44" s="1053"/>
      <c r="FKQ44" s="1053"/>
      <c r="FKR44" s="1053"/>
      <c r="FKS44" s="1053"/>
      <c r="FKT44" s="1053"/>
      <c r="FKU44" s="1053"/>
      <c r="FKV44" s="1053"/>
      <c r="FKW44" s="1053"/>
      <c r="FKX44" s="1053"/>
      <c r="FKY44" s="1053"/>
      <c r="FKZ44" s="1053"/>
      <c r="FLA44" s="1053"/>
      <c r="FLB44" s="1053"/>
      <c r="FLC44" s="1053"/>
      <c r="FLD44" s="1053"/>
      <c r="FLE44" s="1053"/>
      <c r="FLF44" s="1054"/>
      <c r="FLG44" s="1069"/>
      <c r="FLH44" s="1053"/>
      <c r="FLI44" s="1053"/>
      <c r="FLJ44" s="1053"/>
      <c r="FLK44" s="1053"/>
      <c r="FLL44" s="1053"/>
      <c r="FLM44" s="1053"/>
      <c r="FLN44" s="1053"/>
      <c r="FLO44" s="1053"/>
      <c r="FLP44" s="1053"/>
      <c r="FLQ44" s="1053"/>
      <c r="FLR44" s="1053"/>
      <c r="FLS44" s="1053"/>
      <c r="FLT44" s="1053"/>
      <c r="FLU44" s="1053"/>
      <c r="FLV44" s="1053"/>
      <c r="FLW44" s="1053"/>
      <c r="FLX44" s="1054"/>
      <c r="FLY44" s="1069"/>
      <c r="FLZ44" s="1053"/>
      <c r="FMA44" s="1053"/>
      <c r="FMB44" s="1053"/>
      <c r="FMC44" s="1053"/>
      <c r="FMD44" s="1053"/>
      <c r="FME44" s="1053"/>
      <c r="FMF44" s="1053"/>
      <c r="FMG44" s="1053"/>
      <c r="FMH44" s="1053"/>
      <c r="FMI44" s="1053"/>
      <c r="FMJ44" s="1053"/>
      <c r="FMK44" s="1053"/>
      <c r="FML44" s="1053"/>
      <c r="FMM44" s="1053"/>
      <c r="FMN44" s="1053"/>
      <c r="FMO44" s="1053"/>
      <c r="FMP44" s="1054"/>
      <c r="FMQ44" s="1069"/>
      <c r="FMR44" s="1053"/>
      <c r="FMS44" s="1053"/>
      <c r="FMT44" s="1053"/>
      <c r="FMU44" s="1053"/>
      <c r="FMV44" s="1053"/>
      <c r="FMW44" s="1053"/>
      <c r="FMX44" s="1053"/>
      <c r="FMY44" s="1053"/>
      <c r="FMZ44" s="1053"/>
      <c r="FNA44" s="1053"/>
      <c r="FNB44" s="1053"/>
      <c r="FNC44" s="1053"/>
      <c r="FND44" s="1053"/>
      <c r="FNE44" s="1053"/>
      <c r="FNF44" s="1053"/>
      <c r="FNG44" s="1053"/>
      <c r="FNH44" s="1054"/>
      <c r="FNI44" s="1069"/>
      <c r="FNJ44" s="1053"/>
      <c r="FNK44" s="1053"/>
      <c r="FNL44" s="1053"/>
      <c r="FNM44" s="1053"/>
      <c r="FNN44" s="1053"/>
      <c r="FNO44" s="1053"/>
      <c r="FNP44" s="1053"/>
      <c r="FNQ44" s="1053"/>
      <c r="FNR44" s="1053"/>
      <c r="FNS44" s="1053"/>
      <c r="FNT44" s="1053"/>
      <c r="FNU44" s="1053"/>
      <c r="FNV44" s="1053"/>
      <c r="FNW44" s="1053"/>
      <c r="FNX44" s="1053"/>
      <c r="FNY44" s="1053"/>
      <c r="FNZ44" s="1054"/>
      <c r="FOA44" s="1069"/>
      <c r="FOB44" s="1053"/>
      <c r="FOC44" s="1053"/>
      <c r="FOD44" s="1053"/>
      <c r="FOE44" s="1053"/>
      <c r="FOF44" s="1053"/>
      <c r="FOG44" s="1053"/>
      <c r="FOH44" s="1053"/>
      <c r="FOI44" s="1053"/>
      <c r="FOJ44" s="1053"/>
      <c r="FOK44" s="1053"/>
      <c r="FOL44" s="1053"/>
      <c r="FOM44" s="1053"/>
      <c r="FON44" s="1053"/>
      <c r="FOO44" s="1053"/>
      <c r="FOP44" s="1053"/>
      <c r="FOQ44" s="1053"/>
      <c r="FOR44" s="1054"/>
      <c r="FOS44" s="1069"/>
      <c r="FOT44" s="1053"/>
      <c r="FOU44" s="1053"/>
      <c r="FOV44" s="1053"/>
      <c r="FOW44" s="1053"/>
      <c r="FOX44" s="1053"/>
      <c r="FOY44" s="1053"/>
      <c r="FOZ44" s="1053"/>
      <c r="FPA44" s="1053"/>
      <c r="FPB44" s="1053"/>
      <c r="FPC44" s="1053"/>
      <c r="FPD44" s="1053"/>
      <c r="FPE44" s="1053"/>
      <c r="FPF44" s="1053"/>
      <c r="FPG44" s="1053"/>
      <c r="FPH44" s="1053"/>
      <c r="FPI44" s="1053"/>
      <c r="FPJ44" s="1054"/>
      <c r="FPK44" s="1069"/>
      <c r="FPL44" s="1053"/>
      <c r="FPM44" s="1053"/>
      <c r="FPN44" s="1053"/>
      <c r="FPO44" s="1053"/>
      <c r="FPP44" s="1053"/>
      <c r="FPQ44" s="1053"/>
      <c r="FPR44" s="1053"/>
      <c r="FPS44" s="1053"/>
      <c r="FPT44" s="1053"/>
      <c r="FPU44" s="1053"/>
      <c r="FPV44" s="1053"/>
      <c r="FPW44" s="1053"/>
      <c r="FPX44" s="1053"/>
      <c r="FPY44" s="1053"/>
      <c r="FPZ44" s="1053"/>
      <c r="FQA44" s="1053"/>
      <c r="FQB44" s="1054"/>
      <c r="FQC44" s="1069"/>
      <c r="FQD44" s="1053"/>
      <c r="FQE44" s="1053"/>
      <c r="FQF44" s="1053"/>
      <c r="FQG44" s="1053"/>
      <c r="FQH44" s="1053"/>
      <c r="FQI44" s="1053"/>
      <c r="FQJ44" s="1053"/>
      <c r="FQK44" s="1053"/>
      <c r="FQL44" s="1053"/>
      <c r="FQM44" s="1053"/>
      <c r="FQN44" s="1053"/>
      <c r="FQO44" s="1053"/>
      <c r="FQP44" s="1053"/>
      <c r="FQQ44" s="1053"/>
      <c r="FQR44" s="1053"/>
      <c r="FQS44" s="1053"/>
      <c r="FQT44" s="1054"/>
      <c r="FQU44" s="1069"/>
      <c r="FQV44" s="1053"/>
      <c r="FQW44" s="1053"/>
      <c r="FQX44" s="1053"/>
      <c r="FQY44" s="1053"/>
      <c r="FQZ44" s="1053"/>
      <c r="FRA44" s="1053"/>
      <c r="FRB44" s="1053"/>
      <c r="FRC44" s="1053"/>
      <c r="FRD44" s="1053"/>
      <c r="FRE44" s="1053"/>
      <c r="FRF44" s="1053"/>
      <c r="FRG44" s="1053"/>
      <c r="FRH44" s="1053"/>
      <c r="FRI44" s="1053"/>
      <c r="FRJ44" s="1053"/>
      <c r="FRK44" s="1053"/>
      <c r="FRL44" s="1054"/>
      <c r="FRM44" s="1069"/>
      <c r="FRN44" s="1053"/>
      <c r="FRO44" s="1053"/>
      <c r="FRP44" s="1053"/>
      <c r="FRQ44" s="1053"/>
      <c r="FRR44" s="1053"/>
      <c r="FRS44" s="1053"/>
      <c r="FRT44" s="1053"/>
      <c r="FRU44" s="1053"/>
      <c r="FRV44" s="1053"/>
      <c r="FRW44" s="1053"/>
      <c r="FRX44" s="1053"/>
      <c r="FRY44" s="1053"/>
      <c r="FRZ44" s="1053"/>
      <c r="FSA44" s="1053"/>
      <c r="FSB44" s="1053"/>
      <c r="FSC44" s="1053"/>
      <c r="FSD44" s="1054"/>
      <c r="FSE44" s="1069"/>
      <c r="FSF44" s="1053"/>
      <c r="FSG44" s="1053"/>
      <c r="FSH44" s="1053"/>
      <c r="FSI44" s="1053"/>
      <c r="FSJ44" s="1053"/>
      <c r="FSK44" s="1053"/>
      <c r="FSL44" s="1053"/>
      <c r="FSM44" s="1053"/>
      <c r="FSN44" s="1053"/>
      <c r="FSO44" s="1053"/>
      <c r="FSP44" s="1053"/>
      <c r="FSQ44" s="1053"/>
      <c r="FSR44" s="1053"/>
      <c r="FSS44" s="1053"/>
      <c r="FST44" s="1053"/>
      <c r="FSU44" s="1053"/>
      <c r="FSV44" s="1054"/>
      <c r="FSW44" s="1069"/>
      <c r="FSX44" s="1053"/>
      <c r="FSY44" s="1053"/>
      <c r="FSZ44" s="1053"/>
      <c r="FTA44" s="1053"/>
      <c r="FTB44" s="1053"/>
      <c r="FTC44" s="1053"/>
      <c r="FTD44" s="1053"/>
      <c r="FTE44" s="1053"/>
      <c r="FTF44" s="1053"/>
      <c r="FTG44" s="1053"/>
      <c r="FTH44" s="1053"/>
      <c r="FTI44" s="1053"/>
      <c r="FTJ44" s="1053"/>
      <c r="FTK44" s="1053"/>
      <c r="FTL44" s="1053"/>
      <c r="FTM44" s="1053"/>
      <c r="FTN44" s="1054"/>
      <c r="FTO44" s="1069"/>
      <c r="FTP44" s="1053"/>
      <c r="FTQ44" s="1053"/>
      <c r="FTR44" s="1053"/>
      <c r="FTS44" s="1053"/>
      <c r="FTT44" s="1053"/>
      <c r="FTU44" s="1053"/>
      <c r="FTV44" s="1053"/>
      <c r="FTW44" s="1053"/>
      <c r="FTX44" s="1053"/>
      <c r="FTY44" s="1053"/>
      <c r="FTZ44" s="1053"/>
      <c r="FUA44" s="1053"/>
      <c r="FUB44" s="1053"/>
      <c r="FUC44" s="1053"/>
      <c r="FUD44" s="1053"/>
      <c r="FUE44" s="1053"/>
      <c r="FUF44" s="1054"/>
      <c r="FUG44" s="1069"/>
      <c r="FUH44" s="1053"/>
      <c r="FUI44" s="1053"/>
      <c r="FUJ44" s="1053"/>
      <c r="FUK44" s="1053"/>
      <c r="FUL44" s="1053"/>
      <c r="FUM44" s="1053"/>
      <c r="FUN44" s="1053"/>
      <c r="FUO44" s="1053"/>
      <c r="FUP44" s="1053"/>
      <c r="FUQ44" s="1053"/>
      <c r="FUR44" s="1053"/>
      <c r="FUS44" s="1053"/>
      <c r="FUT44" s="1053"/>
      <c r="FUU44" s="1053"/>
      <c r="FUV44" s="1053"/>
      <c r="FUW44" s="1053"/>
      <c r="FUX44" s="1054"/>
      <c r="FUY44" s="1069"/>
      <c r="FUZ44" s="1053"/>
      <c r="FVA44" s="1053"/>
      <c r="FVB44" s="1053"/>
      <c r="FVC44" s="1053"/>
      <c r="FVD44" s="1053"/>
      <c r="FVE44" s="1053"/>
      <c r="FVF44" s="1053"/>
      <c r="FVG44" s="1053"/>
      <c r="FVH44" s="1053"/>
      <c r="FVI44" s="1053"/>
      <c r="FVJ44" s="1053"/>
      <c r="FVK44" s="1053"/>
      <c r="FVL44" s="1053"/>
      <c r="FVM44" s="1053"/>
      <c r="FVN44" s="1053"/>
      <c r="FVO44" s="1053"/>
      <c r="FVP44" s="1054"/>
      <c r="FVQ44" s="1069"/>
      <c r="FVR44" s="1053"/>
      <c r="FVS44" s="1053"/>
      <c r="FVT44" s="1053"/>
      <c r="FVU44" s="1053"/>
      <c r="FVV44" s="1053"/>
      <c r="FVW44" s="1053"/>
      <c r="FVX44" s="1053"/>
      <c r="FVY44" s="1053"/>
      <c r="FVZ44" s="1053"/>
      <c r="FWA44" s="1053"/>
      <c r="FWB44" s="1053"/>
      <c r="FWC44" s="1053"/>
      <c r="FWD44" s="1053"/>
      <c r="FWE44" s="1053"/>
      <c r="FWF44" s="1053"/>
      <c r="FWG44" s="1053"/>
      <c r="FWH44" s="1054"/>
      <c r="FWI44" s="1069"/>
      <c r="FWJ44" s="1053"/>
      <c r="FWK44" s="1053"/>
      <c r="FWL44" s="1053"/>
      <c r="FWM44" s="1053"/>
      <c r="FWN44" s="1053"/>
      <c r="FWO44" s="1053"/>
      <c r="FWP44" s="1053"/>
      <c r="FWQ44" s="1053"/>
      <c r="FWR44" s="1053"/>
      <c r="FWS44" s="1053"/>
      <c r="FWT44" s="1053"/>
      <c r="FWU44" s="1053"/>
      <c r="FWV44" s="1053"/>
      <c r="FWW44" s="1053"/>
      <c r="FWX44" s="1053"/>
      <c r="FWY44" s="1053"/>
      <c r="FWZ44" s="1054"/>
      <c r="FXA44" s="1069"/>
      <c r="FXB44" s="1053"/>
      <c r="FXC44" s="1053"/>
      <c r="FXD44" s="1053"/>
      <c r="FXE44" s="1053"/>
      <c r="FXF44" s="1053"/>
      <c r="FXG44" s="1053"/>
      <c r="FXH44" s="1053"/>
      <c r="FXI44" s="1053"/>
      <c r="FXJ44" s="1053"/>
      <c r="FXK44" s="1053"/>
      <c r="FXL44" s="1053"/>
      <c r="FXM44" s="1053"/>
      <c r="FXN44" s="1053"/>
      <c r="FXO44" s="1053"/>
      <c r="FXP44" s="1053"/>
      <c r="FXQ44" s="1053"/>
      <c r="FXR44" s="1054"/>
      <c r="FXS44" s="1069"/>
      <c r="FXT44" s="1053"/>
      <c r="FXU44" s="1053"/>
      <c r="FXV44" s="1053"/>
      <c r="FXW44" s="1053"/>
      <c r="FXX44" s="1053"/>
      <c r="FXY44" s="1053"/>
      <c r="FXZ44" s="1053"/>
      <c r="FYA44" s="1053"/>
      <c r="FYB44" s="1053"/>
      <c r="FYC44" s="1053"/>
      <c r="FYD44" s="1053"/>
      <c r="FYE44" s="1053"/>
      <c r="FYF44" s="1053"/>
      <c r="FYG44" s="1053"/>
      <c r="FYH44" s="1053"/>
      <c r="FYI44" s="1053"/>
      <c r="FYJ44" s="1054"/>
      <c r="FYK44" s="1069"/>
      <c r="FYL44" s="1053"/>
      <c r="FYM44" s="1053"/>
      <c r="FYN44" s="1053"/>
      <c r="FYO44" s="1053"/>
      <c r="FYP44" s="1053"/>
      <c r="FYQ44" s="1053"/>
      <c r="FYR44" s="1053"/>
      <c r="FYS44" s="1053"/>
      <c r="FYT44" s="1053"/>
      <c r="FYU44" s="1053"/>
      <c r="FYV44" s="1053"/>
      <c r="FYW44" s="1053"/>
      <c r="FYX44" s="1053"/>
      <c r="FYY44" s="1053"/>
      <c r="FYZ44" s="1053"/>
      <c r="FZA44" s="1053"/>
      <c r="FZB44" s="1054"/>
      <c r="FZC44" s="1069"/>
      <c r="FZD44" s="1053"/>
      <c r="FZE44" s="1053"/>
      <c r="FZF44" s="1053"/>
      <c r="FZG44" s="1053"/>
      <c r="FZH44" s="1053"/>
      <c r="FZI44" s="1053"/>
      <c r="FZJ44" s="1053"/>
      <c r="FZK44" s="1053"/>
      <c r="FZL44" s="1053"/>
      <c r="FZM44" s="1053"/>
      <c r="FZN44" s="1053"/>
      <c r="FZO44" s="1053"/>
      <c r="FZP44" s="1053"/>
      <c r="FZQ44" s="1053"/>
      <c r="FZR44" s="1053"/>
      <c r="FZS44" s="1053"/>
      <c r="FZT44" s="1054"/>
      <c r="FZU44" s="1069"/>
      <c r="FZV44" s="1053"/>
      <c r="FZW44" s="1053"/>
      <c r="FZX44" s="1053"/>
      <c r="FZY44" s="1053"/>
      <c r="FZZ44" s="1053"/>
      <c r="GAA44" s="1053"/>
      <c r="GAB44" s="1053"/>
      <c r="GAC44" s="1053"/>
      <c r="GAD44" s="1053"/>
      <c r="GAE44" s="1053"/>
      <c r="GAF44" s="1053"/>
      <c r="GAG44" s="1053"/>
      <c r="GAH44" s="1053"/>
      <c r="GAI44" s="1053"/>
      <c r="GAJ44" s="1053"/>
      <c r="GAK44" s="1053"/>
      <c r="GAL44" s="1054"/>
      <c r="GAM44" s="1069"/>
      <c r="GAN44" s="1053"/>
      <c r="GAO44" s="1053"/>
      <c r="GAP44" s="1053"/>
      <c r="GAQ44" s="1053"/>
      <c r="GAR44" s="1053"/>
      <c r="GAS44" s="1053"/>
      <c r="GAT44" s="1053"/>
      <c r="GAU44" s="1053"/>
      <c r="GAV44" s="1053"/>
      <c r="GAW44" s="1053"/>
      <c r="GAX44" s="1053"/>
      <c r="GAY44" s="1053"/>
      <c r="GAZ44" s="1053"/>
      <c r="GBA44" s="1053"/>
      <c r="GBB44" s="1053"/>
      <c r="GBC44" s="1053"/>
      <c r="GBD44" s="1054"/>
      <c r="GBE44" s="1069"/>
      <c r="GBF44" s="1053"/>
      <c r="GBG44" s="1053"/>
      <c r="GBH44" s="1053"/>
      <c r="GBI44" s="1053"/>
      <c r="GBJ44" s="1053"/>
      <c r="GBK44" s="1053"/>
      <c r="GBL44" s="1053"/>
      <c r="GBM44" s="1053"/>
      <c r="GBN44" s="1053"/>
      <c r="GBO44" s="1053"/>
      <c r="GBP44" s="1053"/>
      <c r="GBQ44" s="1053"/>
      <c r="GBR44" s="1053"/>
      <c r="GBS44" s="1053"/>
      <c r="GBT44" s="1053"/>
      <c r="GBU44" s="1053"/>
      <c r="GBV44" s="1054"/>
      <c r="GBW44" s="1069"/>
      <c r="GBX44" s="1053"/>
      <c r="GBY44" s="1053"/>
      <c r="GBZ44" s="1053"/>
      <c r="GCA44" s="1053"/>
      <c r="GCB44" s="1053"/>
      <c r="GCC44" s="1053"/>
      <c r="GCD44" s="1053"/>
      <c r="GCE44" s="1053"/>
      <c r="GCF44" s="1053"/>
      <c r="GCG44" s="1053"/>
      <c r="GCH44" s="1053"/>
      <c r="GCI44" s="1053"/>
      <c r="GCJ44" s="1053"/>
      <c r="GCK44" s="1053"/>
      <c r="GCL44" s="1053"/>
      <c r="GCM44" s="1053"/>
      <c r="GCN44" s="1054"/>
      <c r="GCO44" s="1069"/>
      <c r="GCP44" s="1053"/>
      <c r="GCQ44" s="1053"/>
      <c r="GCR44" s="1053"/>
      <c r="GCS44" s="1053"/>
      <c r="GCT44" s="1053"/>
      <c r="GCU44" s="1053"/>
      <c r="GCV44" s="1053"/>
      <c r="GCW44" s="1053"/>
      <c r="GCX44" s="1053"/>
      <c r="GCY44" s="1053"/>
      <c r="GCZ44" s="1053"/>
      <c r="GDA44" s="1053"/>
      <c r="GDB44" s="1053"/>
      <c r="GDC44" s="1053"/>
      <c r="GDD44" s="1053"/>
      <c r="GDE44" s="1053"/>
      <c r="GDF44" s="1054"/>
      <c r="GDG44" s="1069"/>
      <c r="GDH44" s="1053"/>
      <c r="GDI44" s="1053"/>
      <c r="GDJ44" s="1053"/>
      <c r="GDK44" s="1053"/>
      <c r="GDL44" s="1053"/>
      <c r="GDM44" s="1053"/>
      <c r="GDN44" s="1053"/>
      <c r="GDO44" s="1053"/>
      <c r="GDP44" s="1053"/>
      <c r="GDQ44" s="1053"/>
      <c r="GDR44" s="1053"/>
      <c r="GDS44" s="1053"/>
      <c r="GDT44" s="1053"/>
      <c r="GDU44" s="1053"/>
      <c r="GDV44" s="1053"/>
      <c r="GDW44" s="1053"/>
      <c r="GDX44" s="1054"/>
      <c r="GDY44" s="1069"/>
      <c r="GDZ44" s="1053"/>
      <c r="GEA44" s="1053"/>
      <c r="GEB44" s="1053"/>
      <c r="GEC44" s="1053"/>
      <c r="GED44" s="1053"/>
      <c r="GEE44" s="1053"/>
      <c r="GEF44" s="1053"/>
      <c r="GEG44" s="1053"/>
      <c r="GEH44" s="1053"/>
      <c r="GEI44" s="1053"/>
      <c r="GEJ44" s="1053"/>
      <c r="GEK44" s="1053"/>
      <c r="GEL44" s="1053"/>
      <c r="GEM44" s="1053"/>
      <c r="GEN44" s="1053"/>
      <c r="GEO44" s="1053"/>
      <c r="GEP44" s="1054"/>
      <c r="GEQ44" s="1069"/>
      <c r="GER44" s="1053"/>
      <c r="GES44" s="1053"/>
      <c r="GET44" s="1053"/>
      <c r="GEU44" s="1053"/>
      <c r="GEV44" s="1053"/>
      <c r="GEW44" s="1053"/>
      <c r="GEX44" s="1053"/>
      <c r="GEY44" s="1053"/>
      <c r="GEZ44" s="1053"/>
      <c r="GFA44" s="1053"/>
      <c r="GFB44" s="1053"/>
      <c r="GFC44" s="1053"/>
      <c r="GFD44" s="1053"/>
      <c r="GFE44" s="1053"/>
      <c r="GFF44" s="1053"/>
      <c r="GFG44" s="1053"/>
      <c r="GFH44" s="1054"/>
      <c r="GFI44" s="1069"/>
      <c r="GFJ44" s="1053"/>
      <c r="GFK44" s="1053"/>
      <c r="GFL44" s="1053"/>
      <c r="GFM44" s="1053"/>
      <c r="GFN44" s="1053"/>
      <c r="GFO44" s="1053"/>
      <c r="GFP44" s="1053"/>
      <c r="GFQ44" s="1053"/>
      <c r="GFR44" s="1053"/>
      <c r="GFS44" s="1053"/>
      <c r="GFT44" s="1053"/>
      <c r="GFU44" s="1053"/>
      <c r="GFV44" s="1053"/>
      <c r="GFW44" s="1053"/>
      <c r="GFX44" s="1053"/>
      <c r="GFY44" s="1053"/>
      <c r="GFZ44" s="1054"/>
      <c r="GGA44" s="1069"/>
      <c r="GGB44" s="1053"/>
      <c r="GGC44" s="1053"/>
      <c r="GGD44" s="1053"/>
      <c r="GGE44" s="1053"/>
      <c r="GGF44" s="1053"/>
      <c r="GGG44" s="1053"/>
      <c r="GGH44" s="1053"/>
      <c r="GGI44" s="1053"/>
      <c r="GGJ44" s="1053"/>
      <c r="GGK44" s="1053"/>
      <c r="GGL44" s="1053"/>
      <c r="GGM44" s="1053"/>
      <c r="GGN44" s="1053"/>
      <c r="GGO44" s="1053"/>
      <c r="GGP44" s="1053"/>
      <c r="GGQ44" s="1053"/>
      <c r="GGR44" s="1054"/>
      <c r="GGS44" s="1069"/>
      <c r="GGT44" s="1053"/>
      <c r="GGU44" s="1053"/>
      <c r="GGV44" s="1053"/>
      <c r="GGW44" s="1053"/>
      <c r="GGX44" s="1053"/>
      <c r="GGY44" s="1053"/>
      <c r="GGZ44" s="1053"/>
      <c r="GHA44" s="1053"/>
      <c r="GHB44" s="1053"/>
      <c r="GHC44" s="1053"/>
      <c r="GHD44" s="1053"/>
      <c r="GHE44" s="1053"/>
      <c r="GHF44" s="1053"/>
      <c r="GHG44" s="1053"/>
      <c r="GHH44" s="1053"/>
      <c r="GHI44" s="1053"/>
      <c r="GHJ44" s="1054"/>
      <c r="GHK44" s="1069"/>
      <c r="GHL44" s="1053"/>
      <c r="GHM44" s="1053"/>
      <c r="GHN44" s="1053"/>
      <c r="GHO44" s="1053"/>
      <c r="GHP44" s="1053"/>
      <c r="GHQ44" s="1053"/>
      <c r="GHR44" s="1053"/>
      <c r="GHS44" s="1053"/>
      <c r="GHT44" s="1053"/>
      <c r="GHU44" s="1053"/>
      <c r="GHV44" s="1053"/>
      <c r="GHW44" s="1053"/>
      <c r="GHX44" s="1053"/>
      <c r="GHY44" s="1053"/>
      <c r="GHZ44" s="1053"/>
      <c r="GIA44" s="1053"/>
      <c r="GIB44" s="1054"/>
      <c r="GIC44" s="1069"/>
      <c r="GID44" s="1053"/>
      <c r="GIE44" s="1053"/>
      <c r="GIF44" s="1053"/>
      <c r="GIG44" s="1053"/>
      <c r="GIH44" s="1053"/>
      <c r="GII44" s="1053"/>
      <c r="GIJ44" s="1053"/>
      <c r="GIK44" s="1053"/>
      <c r="GIL44" s="1053"/>
      <c r="GIM44" s="1053"/>
      <c r="GIN44" s="1053"/>
      <c r="GIO44" s="1053"/>
      <c r="GIP44" s="1053"/>
      <c r="GIQ44" s="1053"/>
      <c r="GIR44" s="1053"/>
      <c r="GIS44" s="1053"/>
      <c r="GIT44" s="1054"/>
      <c r="GIU44" s="1069"/>
      <c r="GIV44" s="1053"/>
      <c r="GIW44" s="1053"/>
      <c r="GIX44" s="1053"/>
      <c r="GIY44" s="1053"/>
      <c r="GIZ44" s="1053"/>
      <c r="GJA44" s="1053"/>
      <c r="GJB44" s="1053"/>
      <c r="GJC44" s="1053"/>
      <c r="GJD44" s="1053"/>
      <c r="GJE44" s="1053"/>
      <c r="GJF44" s="1053"/>
      <c r="GJG44" s="1053"/>
      <c r="GJH44" s="1053"/>
      <c r="GJI44" s="1053"/>
      <c r="GJJ44" s="1053"/>
      <c r="GJK44" s="1053"/>
      <c r="GJL44" s="1054"/>
      <c r="GJM44" s="1069"/>
      <c r="GJN44" s="1053"/>
      <c r="GJO44" s="1053"/>
      <c r="GJP44" s="1053"/>
      <c r="GJQ44" s="1053"/>
      <c r="GJR44" s="1053"/>
      <c r="GJS44" s="1053"/>
      <c r="GJT44" s="1053"/>
      <c r="GJU44" s="1053"/>
      <c r="GJV44" s="1053"/>
      <c r="GJW44" s="1053"/>
      <c r="GJX44" s="1053"/>
      <c r="GJY44" s="1053"/>
      <c r="GJZ44" s="1053"/>
      <c r="GKA44" s="1053"/>
      <c r="GKB44" s="1053"/>
      <c r="GKC44" s="1053"/>
      <c r="GKD44" s="1054"/>
      <c r="GKE44" s="1069"/>
      <c r="GKF44" s="1053"/>
      <c r="GKG44" s="1053"/>
      <c r="GKH44" s="1053"/>
      <c r="GKI44" s="1053"/>
      <c r="GKJ44" s="1053"/>
      <c r="GKK44" s="1053"/>
      <c r="GKL44" s="1053"/>
      <c r="GKM44" s="1053"/>
      <c r="GKN44" s="1053"/>
      <c r="GKO44" s="1053"/>
      <c r="GKP44" s="1053"/>
      <c r="GKQ44" s="1053"/>
      <c r="GKR44" s="1053"/>
      <c r="GKS44" s="1053"/>
      <c r="GKT44" s="1053"/>
      <c r="GKU44" s="1053"/>
      <c r="GKV44" s="1054"/>
      <c r="GKW44" s="1069"/>
      <c r="GKX44" s="1053"/>
      <c r="GKY44" s="1053"/>
      <c r="GKZ44" s="1053"/>
      <c r="GLA44" s="1053"/>
      <c r="GLB44" s="1053"/>
      <c r="GLC44" s="1053"/>
      <c r="GLD44" s="1053"/>
      <c r="GLE44" s="1053"/>
      <c r="GLF44" s="1053"/>
      <c r="GLG44" s="1053"/>
      <c r="GLH44" s="1053"/>
      <c r="GLI44" s="1053"/>
      <c r="GLJ44" s="1053"/>
      <c r="GLK44" s="1053"/>
      <c r="GLL44" s="1053"/>
      <c r="GLM44" s="1053"/>
      <c r="GLN44" s="1054"/>
      <c r="GLO44" s="1069"/>
      <c r="GLP44" s="1053"/>
      <c r="GLQ44" s="1053"/>
      <c r="GLR44" s="1053"/>
      <c r="GLS44" s="1053"/>
      <c r="GLT44" s="1053"/>
      <c r="GLU44" s="1053"/>
      <c r="GLV44" s="1053"/>
      <c r="GLW44" s="1053"/>
      <c r="GLX44" s="1053"/>
      <c r="GLY44" s="1053"/>
      <c r="GLZ44" s="1053"/>
      <c r="GMA44" s="1053"/>
      <c r="GMB44" s="1053"/>
      <c r="GMC44" s="1053"/>
      <c r="GMD44" s="1053"/>
      <c r="GME44" s="1053"/>
      <c r="GMF44" s="1054"/>
      <c r="GMG44" s="1069"/>
      <c r="GMH44" s="1053"/>
      <c r="GMI44" s="1053"/>
      <c r="GMJ44" s="1053"/>
      <c r="GMK44" s="1053"/>
      <c r="GML44" s="1053"/>
      <c r="GMM44" s="1053"/>
      <c r="GMN44" s="1053"/>
      <c r="GMO44" s="1053"/>
      <c r="GMP44" s="1053"/>
      <c r="GMQ44" s="1053"/>
      <c r="GMR44" s="1053"/>
      <c r="GMS44" s="1053"/>
      <c r="GMT44" s="1053"/>
      <c r="GMU44" s="1053"/>
      <c r="GMV44" s="1053"/>
      <c r="GMW44" s="1053"/>
      <c r="GMX44" s="1054"/>
      <c r="GMY44" s="1069"/>
      <c r="GMZ44" s="1053"/>
      <c r="GNA44" s="1053"/>
      <c r="GNB44" s="1053"/>
      <c r="GNC44" s="1053"/>
      <c r="GND44" s="1053"/>
      <c r="GNE44" s="1053"/>
      <c r="GNF44" s="1053"/>
      <c r="GNG44" s="1053"/>
      <c r="GNH44" s="1053"/>
      <c r="GNI44" s="1053"/>
      <c r="GNJ44" s="1053"/>
      <c r="GNK44" s="1053"/>
      <c r="GNL44" s="1053"/>
      <c r="GNM44" s="1053"/>
      <c r="GNN44" s="1053"/>
      <c r="GNO44" s="1053"/>
      <c r="GNP44" s="1054"/>
      <c r="GNQ44" s="1069"/>
      <c r="GNR44" s="1053"/>
      <c r="GNS44" s="1053"/>
      <c r="GNT44" s="1053"/>
      <c r="GNU44" s="1053"/>
      <c r="GNV44" s="1053"/>
      <c r="GNW44" s="1053"/>
      <c r="GNX44" s="1053"/>
      <c r="GNY44" s="1053"/>
      <c r="GNZ44" s="1053"/>
      <c r="GOA44" s="1053"/>
      <c r="GOB44" s="1053"/>
      <c r="GOC44" s="1053"/>
      <c r="GOD44" s="1053"/>
      <c r="GOE44" s="1053"/>
      <c r="GOF44" s="1053"/>
      <c r="GOG44" s="1053"/>
      <c r="GOH44" s="1054"/>
      <c r="GOI44" s="1069"/>
      <c r="GOJ44" s="1053"/>
      <c r="GOK44" s="1053"/>
      <c r="GOL44" s="1053"/>
      <c r="GOM44" s="1053"/>
      <c r="GON44" s="1053"/>
      <c r="GOO44" s="1053"/>
      <c r="GOP44" s="1053"/>
      <c r="GOQ44" s="1053"/>
      <c r="GOR44" s="1053"/>
      <c r="GOS44" s="1053"/>
      <c r="GOT44" s="1053"/>
      <c r="GOU44" s="1053"/>
      <c r="GOV44" s="1053"/>
      <c r="GOW44" s="1053"/>
      <c r="GOX44" s="1053"/>
      <c r="GOY44" s="1053"/>
      <c r="GOZ44" s="1054"/>
      <c r="GPA44" s="1069"/>
      <c r="GPB44" s="1053"/>
      <c r="GPC44" s="1053"/>
      <c r="GPD44" s="1053"/>
      <c r="GPE44" s="1053"/>
      <c r="GPF44" s="1053"/>
      <c r="GPG44" s="1053"/>
      <c r="GPH44" s="1053"/>
      <c r="GPI44" s="1053"/>
      <c r="GPJ44" s="1053"/>
      <c r="GPK44" s="1053"/>
      <c r="GPL44" s="1053"/>
      <c r="GPM44" s="1053"/>
      <c r="GPN44" s="1053"/>
      <c r="GPO44" s="1053"/>
      <c r="GPP44" s="1053"/>
      <c r="GPQ44" s="1053"/>
      <c r="GPR44" s="1054"/>
      <c r="GPS44" s="1069"/>
      <c r="GPT44" s="1053"/>
      <c r="GPU44" s="1053"/>
      <c r="GPV44" s="1053"/>
      <c r="GPW44" s="1053"/>
      <c r="GPX44" s="1053"/>
      <c r="GPY44" s="1053"/>
      <c r="GPZ44" s="1053"/>
      <c r="GQA44" s="1053"/>
      <c r="GQB44" s="1053"/>
      <c r="GQC44" s="1053"/>
      <c r="GQD44" s="1053"/>
      <c r="GQE44" s="1053"/>
      <c r="GQF44" s="1053"/>
      <c r="GQG44" s="1053"/>
      <c r="GQH44" s="1053"/>
      <c r="GQI44" s="1053"/>
      <c r="GQJ44" s="1054"/>
      <c r="GQK44" s="1069"/>
      <c r="GQL44" s="1053"/>
      <c r="GQM44" s="1053"/>
      <c r="GQN44" s="1053"/>
      <c r="GQO44" s="1053"/>
      <c r="GQP44" s="1053"/>
      <c r="GQQ44" s="1053"/>
      <c r="GQR44" s="1053"/>
      <c r="GQS44" s="1053"/>
      <c r="GQT44" s="1053"/>
      <c r="GQU44" s="1053"/>
      <c r="GQV44" s="1053"/>
      <c r="GQW44" s="1053"/>
      <c r="GQX44" s="1053"/>
      <c r="GQY44" s="1053"/>
      <c r="GQZ44" s="1053"/>
      <c r="GRA44" s="1053"/>
      <c r="GRB44" s="1054"/>
      <c r="GRC44" s="1069"/>
      <c r="GRD44" s="1053"/>
      <c r="GRE44" s="1053"/>
      <c r="GRF44" s="1053"/>
      <c r="GRG44" s="1053"/>
      <c r="GRH44" s="1053"/>
      <c r="GRI44" s="1053"/>
      <c r="GRJ44" s="1053"/>
      <c r="GRK44" s="1053"/>
      <c r="GRL44" s="1053"/>
      <c r="GRM44" s="1053"/>
      <c r="GRN44" s="1053"/>
      <c r="GRO44" s="1053"/>
      <c r="GRP44" s="1053"/>
      <c r="GRQ44" s="1053"/>
      <c r="GRR44" s="1053"/>
      <c r="GRS44" s="1053"/>
      <c r="GRT44" s="1054"/>
      <c r="GRU44" s="1069"/>
      <c r="GRV44" s="1053"/>
      <c r="GRW44" s="1053"/>
      <c r="GRX44" s="1053"/>
      <c r="GRY44" s="1053"/>
      <c r="GRZ44" s="1053"/>
      <c r="GSA44" s="1053"/>
      <c r="GSB44" s="1053"/>
      <c r="GSC44" s="1053"/>
      <c r="GSD44" s="1053"/>
      <c r="GSE44" s="1053"/>
      <c r="GSF44" s="1053"/>
      <c r="GSG44" s="1053"/>
      <c r="GSH44" s="1053"/>
      <c r="GSI44" s="1053"/>
      <c r="GSJ44" s="1053"/>
      <c r="GSK44" s="1053"/>
      <c r="GSL44" s="1054"/>
      <c r="GSM44" s="1069"/>
      <c r="GSN44" s="1053"/>
      <c r="GSO44" s="1053"/>
      <c r="GSP44" s="1053"/>
      <c r="GSQ44" s="1053"/>
      <c r="GSR44" s="1053"/>
      <c r="GSS44" s="1053"/>
      <c r="GST44" s="1053"/>
      <c r="GSU44" s="1053"/>
      <c r="GSV44" s="1053"/>
      <c r="GSW44" s="1053"/>
      <c r="GSX44" s="1053"/>
      <c r="GSY44" s="1053"/>
      <c r="GSZ44" s="1053"/>
      <c r="GTA44" s="1053"/>
      <c r="GTB44" s="1053"/>
      <c r="GTC44" s="1053"/>
      <c r="GTD44" s="1054"/>
      <c r="GTE44" s="1069"/>
      <c r="GTF44" s="1053"/>
      <c r="GTG44" s="1053"/>
      <c r="GTH44" s="1053"/>
      <c r="GTI44" s="1053"/>
      <c r="GTJ44" s="1053"/>
      <c r="GTK44" s="1053"/>
      <c r="GTL44" s="1053"/>
      <c r="GTM44" s="1053"/>
      <c r="GTN44" s="1053"/>
      <c r="GTO44" s="1053"/>
      <c r="GTP44" s="1053"/>
      <c r="GTQ44" s="1053"/>
      <c r="GTR44" s="1053"/>
      <c r="GTS44" s="1053"/>
      <c r="GTT44" s="1053"/>
      <c r="GTU44" s="1053"/>
      <c r="GTV44" s="1054"/>
      <c r="GTW44" s="1069"/>
      <c r="GTX44" s="1053"/>
      <c r="GTY44" s="1053"/>
      <c r="GTZ44" s="1053"/>
      <c r="GUA44" s="1053"/>
      <c r="GUB44" s="1053"/>
      <c r="GUC44" s="1053"/>
      <c r="GUD44" s="1053"/>
      <c r="GUE44" s="1053"/>
      <c r="GUF44" s="1053"/>
      <c r="GUG44" s="1053"/>
      <c r="GUH44" s="1053"/>
      <c r="GUI44" s="1053"/>
      <c r="GUJ44" s="1053"/>
      <c r="GUK44" s="1053"/>
      <c r="GUL44" s="1053"/>
      <c r="GUM44" s="1053"/>
      <c r="GUN44" s="1054"/>
      <c r="GUO44" s="1069"/>
      <c r="GUP44" s="1053"/>
      <c r="GUQ44" s="1053"/>
      <c r="GUR44" s="1053"/>
      <c r="GUS44" s="1053"/>
      <c r="GUT44" s="1053"/>
      <c r="GUU44" s="1053"/>
      <c r="GUV44" s="1053"/>
      <c r="GUW44" s="1053"/>
      <c r="GUX44" s="1053"/>
      <c r="GUY44" s="1053"/>
      <c r="GUZ44" s="1053"/>
      <c r="GVA44" s="1053"/>
      <c r="GVB44" s="1053"/>
      <c r="GVC44" s="1053"/>
      <c r="GVD44" s="1053"/>
      <c r="GVE44" s="1053"/>
      <c r="GVF44" s="1054"/>
      <c r="GVG44" s="1069"/>
      <c r="GVH44" s="1053"/>
      <c r="GVI44" s="1053"/>
      <c r="GVJ44" s="1053"/>
      <c r="GVK44" s="1053"/>
      <c r="GVL44" s="1053"/>
      <c r="GVM44" s="1053"/>
      <c r="GVN44" s="1053"/>
      <c r="GVO44" s="1053"/>
      <c r="GVP44" s="1053"/>
      <c r="GVQ44" s="1053"/>
      <c r="GVR44" s="1053"/>
      <c r="GVS44" s="1053"/>
      <c r="GVT44" s="1053"/>
      <c r="GVU44" s="1053"/>
      <c r="GVV44" s="1053"/>
      <c r="GVW44" s="1053"/>
      <c r="GVX44" s="1054"/>
      <c r="GVY44" s="1069"/>
      <c r="GVZ44" s="1053"/>
      <c r="GWA44" s="1053"/>
      <c r="GWB44" s="1053"/>
      <c r="GWC44" s="1053"/>
      <c r="GWD44" s="1053"/>
      <c r="GWE44" s="1053"/>
      <c r="GWF44" s="1053"/>
      <c r="GWG44" s="1053"/>
      <c r="GWH44" s="1053"/>
      <c r="GWI44" s="1053"/>
      <c r="GWJ44" s="1053"/>
      <c r="GWK44" s="1053"/>
      <c r="GWL44" s="1053"/>
      <c r="GWM44" s="1053"/>
      <c r="GWN44" s="1053"/>
      <c r="GWO44" s="1053"/>
      <c r="GWP44" s="1054"/>
      <c r="GWQ44" s="1069"/>
      <c r="GWR44" s="1053"/>
      <c r="GWS44" s="1053"/>
      <c r="GWT44" s="1053"/>
      <c r="GWU44" s="1053"/>
      <c r="GWV44" s="1053"/>
      <c r="GWW44" s="1053"/>
      <c r="GWX44" s="1053"/>
      <c r="GWY44" s="1053"/>
      <c r="GWZ44" s="1053"/>
      <c r="GXA44" s="1053"/>
      <c r="GXB44" s="1053"/>
      <c r="GXC44" s="1053"/>
      <c r="GXD44" s="1053"/>
      <c r="GXE44" s="1053"/>
      <c r="GXF44" s="1053"/>
      <c r="GXG44" s="1053"/>
      <c r="GXH44" s="1054"/>
      <c r="GXI44" s="1069"/>
      <c r="GXJ44" s="1053"/>
      <c r="GXK44" s="1053"/>
      <c r="GXL44" s="1053"/>
      <c r="GXM44" s="1053"/>
      <c r="GXN44" s="1053"/>
      <c r="GXO44" s="1053"/>
      <c r="GXP44" s="1053"/>
      <c r="GXQ44" s="1053"/>
      <c r="GXR44" s="1053"/>
      <c r="GXS44" s="1053"/>
      <c r="GXT44" s="1053"/>
      <c r="GXU44" s="1053"/>
      <c r="GXV44" s="1053"/>
      <c r="GXW44" s="1053"/>
      <c r="GXX44" s="1053"/>
      <c r="GXY44" s="1053"/>
      <c r="GXZ44" s="1054"/>
      <c r="GYA44" s="1069"/>
      <c r="GYB44" s="1053"/>
      <c r="GYC44" s="1053"/>
      <c r="GYD44" s="1053"/>
      <c r="GYE44" s="1053"/>
      <c r="GYF44" s="1053"/>
      <c r="GYG44" s="1053"/>
      <c r="GYH44" s="1053"/>
      <c r="GYI44" s="1053"/>
      <c r="GYJ44" s="1053"/>
      <c r="GYK44" s="1053"/>
      <c r="GYL44" s="1053"/>
      <c r="GYM44" s="1053"/>
      <c r="GYN44" s="1053"/>
      <c r="GYO44" s="1053"/>
      <c r="GYP44" s="1053"/>
      <c r="GYQ44" s="1053"/>
      <c r="GYR44" s="1054"/>
      <c r="GYS44" s="1069"/>
      <c r="GYT44" s="1053"/>
      <c r="GYU44" s="1053"/>
      <c r="GYV44" s="1053"/>
      <c r="GYW44" s="1053"/>
      <c r="GYX44" s="1053"/>
      <c r="GYY44" s="1053"/>
      <c r="GYZ44" s="1053"/>
      <c r="GZA44" s="1053"/>
      <c r="GZB44" s="1053"/>
      <c r="GZC44" s="1053"/>
      <c r="GZD44" s="1053"/>
      <c r="GZE44" s="1053"/>
      <c r="GZF44" s="1053"/>
      <c r="GZG44" s="1053"/>
      <c r="GZH44" s="1053"/>
      <c r="GZI44" s="1053"/>
      <c r="GZJ44" s="1054"/>
      <c r="GZK44" s="1069"/>
      <c r="GZL44" s="1053"/>
      <c r="GZM44" s="1053"/>
      <c r="GZN44" s="1053"/>
      <c r="GZO44" s="1053"/>
      <c r="GZP44" s="1053"/>
      <c r="GZQ44" s="1053"/>
      <c r="GZR44" s="1053"/>
      <c r="GZS44" s="1053"/>
      <c r="GZT44" s="1053"/>
      <c r="GZU44" s="1053"/>
      <c r="GZV44" s="1053"/>
      <c r="GZW44" s="1053"/>
      <c r="GZX44" s="1053"/>
      <c r="GZY44" s="1053"/>
      <c r="GZZ44" s="1053"/>
      <c r="HAA44" s="1053"/>
      <c r="HAB44" s="1054"/>
      <c r="HAC44" s="1069"/>
      <c r="HAD44" s="1053"/>
      <c r="HAE44" s="1053"/>
      <c r="HAF44" s="1053"/>
      <c r="HAG44" s="1053"/>
      <c r="HAH44" s="1053"/>
      <c r="HAI44" s="1053"/>
      <c r="HAJ44" s="1053"/>
      <c r="HAK44" s="1053"/>
      <c r="HAL44" s="1053"/>
      <c r="HAM44" s="1053"/>
      <c r="HAN44" s="1053"/>
      <c r="HAO44" s="1053"/>
      <c r="HAP44" s="1053"/>
      <c r="HAQ44" s="1053"/>
      <c r="HAR44" s="1053"/>
      <c r="HAS44" s="1053"/>
      <c r="HAT44" s="1054"/>
      <c r="HAU44" s="1069"/>
      <c r="HAV44" s="1053"/>
      <c r="HAW44" s="1053"/>
      <c r="HAX44" s="1053"/>
      <c r="HAY44" s="1053"/>
      <c r="HAZ44" s="1053"/>
      <c r="HBA44" s="1053"/>
      <c r="HBB44" s="1053"/>
      <c r="HBC44" s="1053"/>
      <c r="HBD44" s="1053"/>
      <c r="HBE44" s="1053"/>
      <c r="HBF44" s="1053"/>
      <c r="HBG44" s="1053"/>
      <c r="HBH44" s="1053"/>
      <c r="HBI44" s="1053"/>
      <c r="HBJ44" s="1053"/>
      <c r="HBK44" s="1053"/>
      <c r="HBL44" s="1054"/>
      <c r="HBM44" s="1069"/>
      <c r="HBN44" s="1053"/>
      <c r="HBO44" s="1053"/>
      <c r="HBP44" s="1053"/>
      <c r="HBQ44" s="1053"/>
      <c r="HBR44" s="1053"/>
      <c r="HBS44" s="1053"/>
      <c r="HBT44" s="1053"/>
      <c r="HBU44" s="1053"/>
      <c r="HBV44" s="1053"/>
      <c r="HBW44" s="1053"/>
      <c r="HBX44" s="1053"/>
      <c r="HBY44" s="1053"/>
      <c r="HBZ44" s="1053"/>
      <c r="HCA44" s="1053"/>
      <c r="HCB44" s="1053"/>
      <c r="HCC44" s="1053"/>
      <c r="HCD44" s="1054"/>
      <c r="HCE44" s="1069"/>
      <c r="HCF44" s="1053"/>
      <c r="HCG44" s="1053"/>
      <c r="HCH44" s="1053"/>
      <c r="HCI44" s="1053"/>
      <c r="HCJ44" s="1053"/>
      <c r="HCK44" s="1053"/>
      <c r="HCL44" s="1053"/>
      <c r="HCM44" s="1053"/>
      <c r="HCN44" s="1053"/>
      <c r="HCO44" s="1053"/>
      <c r="HCP44" s="1053"/>
      <c r="HCQ44" s="1053"/>
      <c r="HCR44" s="1053"/>
      <c r="HCS44" s="1053"/>
      <c r="HCT44" s="1053"/>
      <c r="HCU44" s="1053"/>
      <c r="HCV44" s="1054"/>
      <c r="HCW44" s="1069"/>
      <c r="HCX44" s="1053"/>
      <c r="HCY44" s="1053"/>
      <c r="HCZ44" s="1053"/>
      <c r="HDA44" s="1053"/>
      <c r="HDB44" s="1053"/>
      <c r="HDC44" s="1053"/>
      <c r="HDD44" s="1053"/>
      <c r="HDE44" s="1053"/>
      <c r="HDF44" s="1053"/>
      <c r="HDG44" s="1053"/>
      <c r="HDH44" s="1053"/>
      <c r="HDI44" s="1053"/>
      <c r="HDJ44" s="1053"/>
      <c r="HDK44" s="1053"/>
      <c r="HDL44" s="1053"/>
      <c r="HDM44" s="1053"/>
      <c r="HDN44" s="1054"/>
      <c r="HDO44" s="1069"/>
      <c r="HDP44" s="1053"/>
      <c r="HDQ44" s="1053"/>
      <c r="HDR44" s="1053"/>
      <c r="HDS44" s="1053"/>
      <c r="HDT44" s="1053"/>
      <c r="HDU44" s="1053"/>
      <c r="HDV44" s="1053"/>
      <c r="HDW44" s="1053"/>
      <c r="HDX44" s="1053"/>
      <c r="HDY44" s="1053"/>
      <c r="HDZ44" s="1053"/>
      <c r="HEA44" s="1053"/>
      <c r="HEB44" s="1053"/>
      <c r="HEC44" s="1053"/>
      <c r="HED44" s="1053"/>
      <c r="HEE44" s="1053"/>
      <c r="HEF44" s="1054"/>
      <c r="HEG44" s="1069"/>
      <c r="HEH44" s="1053"/>
      <c r="HEI44" s="1053"/>
      <c r="HEJ44" s="1053"/>
      <c r="HEK44" s="1053"/>
      <c r="HEL44" s="1053"/>
      <c r="HEM44" s="1053"/>
      <c r="HEN44" s="1053"/>
      <c r="HEO44" s="1053"/>
      <c r="HEP44" s="1053"/>
      <c r="HEQ44" s="1053"/>
      <c r="HER44" s="1053"/>
      <c r="HES44" s="1053"/>
      <c r="HET44" s="1053"/>
      <c r="HEU44" s="1053"/>
      <c r="HEV44" s="1053"/>
      <c r="HEW44" s="1053"/>
      <c r="HEX44" s="1054"/>
      <c r="HEY44" s="1069"/>
      <c r="HEZ44" s="1053"/>
      <c r="HFA44" s="1053"/>
      <c r="HFB44" s="1053"/>
      <c r="HFC44" s="1053"/>
      <c r="HFD44" s="1053"/>
      <c r="HFE44" s="1053"/>
      <c r="HFF44" s="1053"/>
      <c r="HFG44" s="1053"/>
      <c r="HFH44" s="1053"/>
      <c r="HFI44" s="1053"/>
      <c r="HFJ44" s="1053"/>
      <c r="HFK44" s="1053"/>
      <c r="HFL44" s="1053"/>
      <c r="HFM44" s="1053"/>
      <c r="HFN44" s="1053"/>
      <c r="HFO44" s="1053"/>
      <c r="HFP44" s="1054"/>
      <c r="HFQ44" s="1069"/>
      <c r="HFR44" s="1053"/>
      <c r="HFS44" s="1053"/>
      <c r="HFT44" s="1053"/>
      <c r="HFU44" s="1053"/>
      <c r="HFV44" s="1053"/>
      <c r="HFW44" s="1053"/>
      <c r="HFX44" s="1053"/>
      <c r="HFY44" s="1053"/>
      <c r="HFZ44" s="1053"/>
      <c r="HGA44" s="1053"/>
      <c r="HGB44" s="1053"/>
      <c r="HGC44" s="1053"/>
      <c r="HGD44" s="1053"/>
      <c r="HGE44" s="1053"/>
      <c r="HGF44" s="1053"/>
      <c r="HGG44" s="1053"/>
      <c r="HGH44" s="1054"/>
      <c r="HGI44" s="1069"/>
      <c r="HGJ44" s="1053"/>
      <c r="HGK44" s="1053"/>
      <c r="HGL44" s="1053"/>
      <c r="HGM44" s="1053"/>
      <c r="HGN44" s="1053"/>
      <c r="HGO44" s="1053"/>
      <c r="HGP44" s="1053"/>
      <c r="HGQ44" s="1053"/>
      <c r="HGR44" s="1053"/>
      <c r="HGS44" s="1053"/>
      <c r="HGT44" s="1053"/>
      <c r="HGU44" s="1053"/>
      <c r="HGV44" s="1053"/>
      <c r="HGW44" s="1053"/>
      <c r="HGX44" s="1053"/>
      <c r="HGY44" s="1053"/>
      <c r="HGZ44" s="1054"/>
      <c r="HHA44" s="1069"/>
      <c r="HHB44" s="1053"/>
      <c r="HHC44" s="1053"/>
      <c r="HHD44" s="1053"/>
      <c r="HHE44" s="1053"/>
      <c r="HHF44" s="1053"/>
      <c r="HHG44" s="1053"/>
      <c r="HHH44" s="1053"/>
      <c r="HHI44" s="1053"/>
      <c r="HHJ44" s="1053"/>
      <c r="HHK44" s="1053"/>
      <c r="HHL44" s="1053"/>
      <c r="HHM44" s="1053"/>
      <c r="HHN44" s="1053"/>
      <c r="HHO44" s="1053"/>
      <c r="HHP44" s="1053"/>
      <c r="HHQ44" s="1053"/>
      <c r="HHR44" s="1054"/>
      <c r="HHS44" s="1069"/>
      <c r="HHT44" s="1053"/>
      <c r="HHU44" s="1053"/>
      <c r="HHV44" s="1053"/>
      <c r="HHW44" s="1053"/>
      <c r="HHX44" s="1053"/>
      <c r="HHY44" s="1053"/>
      <c r="HHZ44" s="1053"/>
      <c r="HIA44" s="1053"/>
      <c r="HIB44" s="1053"/>
      <c r="HIC44" s="1053"/>
      <c r="HID44" s="1053"/>
      <c r="HIE44" s="1053"/>
      <c r="HIF44" s="1053"/>
      <c r="HIG44" s="1053"/>
      <c r="HIH44" s="1053"/>
      <c r="HII44" s="1053"/>
      <c r="HIJ44" s="1054"/>
      <c r="HIK44" s="1069"/>
      <c r="HIL44" s="1053"/>
      <c r="HIM44" s="1053"/>
      <c r="HIN44" s="1053"/>
      <c r="HIO44" s="1053"/>
      <c r="HIP44" s="1053"/>
      <c r="HIQ44" s="1053"/>
      <c r="HIR44" s="1053"/>
      <c r="HIS44" s="1053"/>
      <c r="HIT44" s="1053"/>
      <c r="HIU44" s="1053"/>
      <c r="HIV44" s="1053"/>
      <c r="HIW44" s="1053"/>
      <c r="HIX44" s="1053"/>
      <c r="HIY44" s="1053"/>
      <c r="HIZ44" s="1053"/>
      <c r="HJA44" s="1053"/>
      <c r="HJB44" s="1054"/>
      <c r="HJC44" s="1069"/>
      <c r="HJD44" s="1053"/>
      <c r="HJE44" s="1053"/>
      <c r="HJF44" s="1053"/>
      <c r="HJG44" s="1053"/>
      <c r="HJH44" s="1053"/>
      <c r="HJI44" s="1053"/>
      <c r="HJJ44" s="1053"/>
      <c r="HJK44" s="1053"/>
      <c r="HJL44" s="1053"/>
      <c r="HJM44" s="1053"/>
      <c r="HJN44" s="1053"/>
      <c r="HJO44" s="1053"/>
      <c r="HJP44" s="1053"/>
      <c r="HJQ44" s="1053"/>
      <c r="HJR44" s="1053"/>
      <c r="HJS44" s="1053"/>
      <c r="HJT44" s="1054"/>
      <c r="HJU44" s="1069"/>
      <c r="HJV44" s="1053"/>
      <c r="HJW44" s="1053"/>
      <c r="HJX44" s="1053"/>
      <c r="HJY44" s="1053"/>
      <c r="HJZ44" s="1053"/>
      <c r="HKA44" s="1053"/>
      <c r="HKB44" s="1053"/>
      <c r="HKC44" s="1053"/>
      <c r="HKD44" s="1053"/>
      <c r="HKE44" s="1053"/>
      <c r="HKF44" s="1053"/>
      <c r="HKG44" s="1053"/>
      <c r="HKH44" s="1053"/>
      <c r="HKI44" s="1053"/>
      <c r="HKJ44" s="1053"/>
      <c r="HKK44" s="1053"/>
      <c r="HKL44" s="1054"/>
      <c r="HKM44" s="1069"/>
      <c r="HKN44" s="1053"/>
      <c r="HKO44" s="1053"/>
      <c r="HKP44" s="1053"/>
      <c r="HKQ44" s="1053"/>
      <c r="HKR44" s="1053"/>
      <c r="HKS44" s="1053"/>
      <c r="HKT44" s="1053"/>
      <c r="HKU44" s="1053"/>
      <c r="HKV44" s="1053"/>
      <c r="HKW44" s="1053"/>
      <c r="HKX44" s="1053"/>
      <c r="HKY44" s="1053"/>
      <c r="HKZ44" s="1053"/>
      <c r="HLA44" s="1053"/>
      <c r="HLB44" s="1053"/>
      <c r="HLC44" s="1053"/>
      <c r="HLD44" s="1054"/>
      <c r="HLE44" s="1069"/>
      <c r="HLF44" s="1053"/>
      <c r="HLG44" s="1053"/>
      <c r="HLH44" s="1053"/>
      <c r="HLI44" s="1053"/>
      <c r="HLJ44" s="1053"/>
      <c r="HLK44" s="1053"/>
      <c r="HLL44" s="1053"/>
      <c r="HLM44" s="1053"/>
      <c r="HLN44" s="1053"/>
      <c r="HLO44" s="1053"/>
      <c r="HLP44" s="1053"/>
      <c r="HLQ44" s="1053"/>
      <c r="HLR44" s="1053"/>
      <c r="HLS44" s="1053"/>
      <c r="HLT44" s="1053"/>
      <c r="HLU44" s="1053"/>
      <c r="HLV44" s="1054"/>
      <c r="HLW44" s="1069"/>
      <c r="HLX44" s="1053"/>
      <c r="HLY44" s="1053"/>
      <c r="HLZ44" s="1053"/>
      <c r="HMA44" s="1053"/>
      <c r="HMB44" s="1053"/>
      <c r="HMC44" s="1053"/>
      <c r="HMD44" s="1053"/>
      <c r="HME44" s="1053"/>
      <c r="HMF44" s="1053"/>
      <c r="HMG44" s="1053"/>
      <c r="HMH44" s="1053"/>
      <c r="HMI44" s="1053"/>
      <c r="HMJ44" s="1053"/>
      <c r="HMK44" s="1053"/>
      <c r="HML44" s="1053"/>
      <c r="HMM44" s="1053"/>
      <c r="HMN44" s="1054"/>
      <c r="HMO44" s="1069"/>
      <c r="HMP44" s="1053"/>
      <c r="HMQ44" s="1053"/>
      <c r="HMR44" s="1053"/>
      <c r="HMS44" s="1053"/>
      <c r="HMT44" s="1053"/>
      <c r="HMU44" s="1053"/>
      <c r="HMV44" s="1053"/>
      <c r="HMW44" s="1053"/>
      <c r="HMX44" s="1053"/>
      <c r="HMY44" s="1053"/>
      <c r="HMZ44" s="1053"/>
      <c r="HNA44" s="1053"/>
      <c r="HNB44" s="1053"/>
      <c r="HNC44" s="1053"/>
      <c r="HND44" s="1053"/>
      <c r="HNE44" s="1053"/>
      <c r="HNF44" s="1054"/>
      <c r="HNG44" s="1069"/>
      <c r="HNH44" s="1053"/>
      <c r="HNI44" s="1053"/>
      <c r="HNJ44" s="1053"/>
      <c r="HNK44" s="1053"/>
      <c r="HNL44" s="1053"/>
      <c r="HNM44" s="1053"/>
      <c r="HNN44" s="1053"/>
      <c r="HNO44" s="1053"/>
      <c r="HNP44" s="1053"/>
      <c r="HNQ44" s="1053"/>
      <c r="HNR44" s="1053"/>
      <c r="HNS44" s="1053"/>
      <c r="HNT44" s="1053"/>
      <c r="HNU44" s="1053"/>
      <c r="HNV44" s="1053"/>
      <c r="HNW44" s="1053"/>
      <c r="HNX44" s="1054"/>
      <c r="HNY44" s="1069"/>
      <c r="HNZ44" s="1053"/>
      <c r="HOA44" s="1053"/>
      <c r="HOB44" s="1053"/>
      <c r="HOC44" s="1053"/>
      <c r="HOD44" s="1053"/>
      <c r="HOE44" s="1053"/>
      <c r="HOF44" s="1053"/>
      <c r="HOG44" s="1053"/>
      <c r="HOH44" s="1053"/>
      <c r="HOI44" s="1053"/>
      <c r="HOJ44" s="1053"/>
      <c r="HOK44" s="1053"/>
      <c r="HOL44" s="1053"/>
      <c r="HOM44" s="1053"/>
      <c r="HON44" s="1053"/>
      <c r="HOO44" s="1053"/>
      <c r="HOP44" s="1054"/>
      <c r="HOQ44" s="1069"/>
      <c r="HOR44" s="1053"/>
      <c r="HOS44" s="1053"/>
      <c r="HOT44" s="1053"/>
      <c r="HOU44" s="1053"/>
      <c r="HOV44" s="1053"/>
      <c r="HOW44" s="1053"/>
      <c r="HOX44" s="1053"/>
      <c r="HOY44" s="1053"/>
      <c r="HOZ44" s="1053"/>
      <c r="HPA44" s="1053"/>
      <c r="HPB44" s="1053"/>
      <c r="HPC44" s="1053"/>
      <c r="HPD44" s="1053"/>
      <c r="HPE44" s="1053"/>
      <c r="HPF44" s="1053"/>
      <c r="HPG44" s="1053"/>
      <c r="HPH44" s="1054"/>
      <c r="HPI44" s="1069"/>
      <c r="HPJ44" s="1053"/>
      <c r="HPK44" s="1053"/>
      <c r="HPL44" s="1053"/>
      <c r="HPM44" s="1053"/>
      <c r="HPN44" s="1053"/>
      <c r="HPO44" s="1053"/>
      <c r="HPP44" s="1053"/>
      <c r="HPQ44" s="1053"/>
      <c r="HPR44" s="1053"/>
      <c r="HPS44" s="1053"/>
      <c r="HPT44" s="1053"/>
      <c r="HPU44" s="1053"/>
      <c r="HPV44" s="1053"/>
      <c r="HPW44" s="1053"/>
      <c r="HPX44" s="1053"/>
      <c r="HPY44" s="1053"/>
      <c r="HPZ44" s="1054"/>
      <c r="HQA44" s="1069"/>
      <c r="HQB44" s="1053"/>
      <c r="HQC44" s="1053"/>
      <c r="HQD44" s="1053"/>
      <c r="HQE44" s="1053"/>
      <c r="HQF44" s="1053"/>
      <c r="HQG44" s="1053"/>
      <c r="HQH44" s="1053"/>
      <c r="HQI44" s="1053"/>
      <c r="HQJ44" s="1053"/>
      <c r="HQK44" s="1053"/>
      <c r="HQL44" s="1053"/>
      <c r="HQM44" s="1053"/>
      <c r="HQN44" s="1053"/>
      <c r="HQO44" s="1053"/>
      <c r="HQP44" s="1053"/>
      <c r="HQQ44" s="1053"/>
      <c r="HQR44" s="1054"/>
      <c r="HQS44" s="1069"/>
      <c r="HQT44" s="1053"/>
      <c r="HQU44" s="1053"/>
      <c r="HQV44" s="1053"/>
      <c r="HQW44" s="1053"/>
      <c r="HQX44" s="1053"/>
      <c r="HQY44" s="1053"/>
      <c r="HQZ44" s="1053"/>
      <c r="HRA44" s="1053"/>
      <c r="HRB44" s="1053"/>
      <c r="HRC44" s="1053"/>
      <c r="HRD44" s="1053"/>
      <c r="HRE44" s="1053"/>
      <c r="HRF44" s="1053"/>
      <c r="HRG44" s="1053"/>
      <c r="HRH44" s="1053"/>
      <c r="HRI44" s="1053"/>
      <c r="HRJ44" s="1054"/>
      <c r="HRK44" s="1069"/>
      <c r="HRL44" s="1053"/>
      <c r="HRM44" s="1053"/>
      <c r="HRN44" s="1053"/>
      <c r="HRO44" s="1053"/>
      <c r="HRP44" s="1053"/>
      <c r="HRQ44" s="1053"/>
      <c r="HRR44" s="1053"/>
      <c r="HRS44" s="1053"/>
      <c r="HRT44" s="1053"/>
      <c r="HRU44" s="1053"/>
      <c r="HRV44" s="1053"/>
      <c r="HRW44" s="1053"/>
      <c r="HRX44" s="1053"/>
      <c r="HRY44" s="1053"/>
      <c r="HRZ44" s="1053"/>
      <c r="HSA44" s="1053"/>
      <c r="HSB44" s="1054"/>
      <c r="HSC44" s="1069"/>
      <c r="HSD44" s="1053"/>
      <c r="HSE44" s="1053"/>
      <c r="HSF44" s="1053"/>
      <c r="HSG44" s="1053"/>
      <c r="HSH44" s="1053"/>
      <c r="HSI44" s="1053"/>
      <c r="HSJ44" s="1053"/>
      <c r="HSK44" s="1053"/>
      <c r="HSL44" s="1053"/>
      <c r="HSM44" s="1053"/>
      <c r="HSN44" s="1053"/>
      <c r="HSO44" s="1053"/>
      <c r="HSP44" s="1053"/>
      <c r="HSQ44" s="1053"/>
      <c r="HSR44" s="1053"/>
      <c r="HSS44" s="1053"/>
      <c r="HST44" s="1054"/>
      <c r="HSU44" s="1069"/>
      <c r="HSV44" s="1053"/>
      <c r="HSW44" s="1053"/>
      <c r="HSX44" s="1053"/>
      <c r="HSY44" s="1053"/>
      <c r="HSZ44" s="1053"/>
      <c r="HTA44" s="1053"/>
      <c r="HTB44" s="1053"/>
      <c r="HTC44" s="1053"/>
      <c r="HTD44" s="1053"/>
      <c r="HTE44" s="1053"/>
      <c r="HTF44" s="1053"/>
      <c r="HTG44" s="1053"/>
      <c r="HTH44" s="1053"/>
      <c r="HTI44" s="1053"/>
      <c r="HTJ44" s="1053"/>
      <c r="HTK44" s="1053"/>
      <c r="HTL44" s="1054"/>
      <c r="HTM44" s="1069"/>
      <c r="HTN44" s="1053"/>
      <c r="HTO44" s="1053"/>
      <c r="HTP44" s="1053"/>
      <c r="HTQ44" s="1053"/>
      <c r="HTR44" s="1053"/>
      <c r="HTS44" s="1053"/>
      <c r="HTT44" s="1053"/>
      <c r="HTU44" s="1053"/>
      <c r="HTV44" s="1053"/>
      <c r="HTW44" s="1053"/>
      <c r="HTX44" s="1053"/>
      <c r="HTY44" s="1053"/>
      <c r="HTZ44" s="1053"/>
      <c r="HUA44" s="1053"/>
      <c r="HUB44" s="1053"/>
      <c r="HUC44" s="1053"/>
      <c r="HUD44" s="1054"/>
      <c r="HUE44" s="1069"/>
      <c r="HUF44" s="1053"/>
      <c r="HUG44" s="1053"/>
      <c r="HUH44" s="1053"/>
      <c r="HUI44" s="1053"/>
      <c r="HUJ44" s="1053"/>
      <c r="HUK44" s="1053"/>
      <c r="HUL44" s="1053"/>
      <c r="HUM44" s="1053"/>
      <c r="HUN44" s="1053"/>
      <c r="HUO44" s="1053"/>
      <c r="HUP44" s="1053"/>
      <c r="HUQ44" s="1053"/>
      <c r="HUR44" s="1053"/>
      <c r="HUS44" s="1053"/>
      <c r="HUT44" s="1053"/>
      <c r="HUU44" s="1053"/>
      <c r="HUV44" s="1054"/>
      <c r="HUW44" s="1069"/>
      <c r="HUX44" s="1053"/>
      <c r="HUY44" s="1053"/>
      <c r="HUZ44" s="1053"/>
      <c r="HVA44" s="1053"/>
      <c r="HVB44" s="1053"/>
      <c r="HVC44" s="1053"/>
      <c r="HVD44" s="1053"/>
      <c r="HVE44" s="1053"/>
      <c r="HVF44" s="1053"/>
      <c r="HVG44" s="1053"/>
      <c r="HVH44" s="1053"/>
      <c r="HVI44" s="1053"/>
      <c r="HVJ44" s="1053"/>
      <c r="HVK44" s="1053"/>
      <c r="HVL44" s="1053"/>
      <c r="HVM44" s="1053"/>
      <c r="HVN44" s="1054"/>
      <c r="HVO44" s="1069"/>
      <c r="HVP44" s="1053"/>
      <c r="HVQ44" s="1053"/>
      <c r="HVR44" s="1053"/>
      <c r="HVS44" s="1053"/>
      <c r="HVT44" s="1053"/>
      <c r="HVU44" s="1053"/>
      <c r="HVV44" s="1053"/>
      <c r="HVW44" s="1053"/>
      <c r="HVX44" s="1053"/>
      <c r="HVY44" s="1053"/>
      <c r="HVZ44" s="1053"/>
      <c r="HWA44" s="1053"/>
      <c r="HWB44" s="1053"/>
      <c r="HWC44" s="1053"/>
      <c r="HWD44" s="1053"/>
      <c r="HWE44" s="1053"/>
      <c r="HWF44" s="1054"/>
      <c r="HWG44" s="1069"/>
      <c r="HWH44" s="1053"/>
      <c r="HWI44" s="1053"/>
      <c r="HWJ44" s="1053"/>
      <c r="HWK44" s="1053"/>
      <c r="HWL44" s="1053"/>
      <c r="HWM44" s="1053"/>
      <c r="HWN44" s="1053"/>
      <c r="HWO44" s="1053"/>
      <c r="HWP44" s="1053"/>
      <c r="HWQ44" s="1053"/>
      <c r="HWR44" s="1053"/>
      <c r="HWS44" s="1053"/>
      <c r="HWT44" s="1053"/>
      <c r="HWU44" s="1053"/>
      <c r="HWV44" s="1053"/>
      <c r="HWW44" s="1053"/>
      <c r="HWX44" s="1054"/>
      <c r="HWY44" s="1069"/>
      <c r="HWZ44" s="1053"/>
      <c r="HXA44" s="1053"/>
      <c r="HXB44" s="1053"/>
      <c r="HXC44" s="1053"/>
      <c r="HXD44" s="1053"/>
      <c r="HXE44" s="1053"/>
      <c r="HXF44" s="1053"/>
      <c r="HXG44" s="1053"/>
      <c r="HXH44" s="1053"/>
      <c r="HXI44" s="1053"/>
      <c r="HXJ44" s="1053"/>
      <c r="HXK44" s="1053"/>
      <c r="HXL44" s="1053"/>
      <c r="HXM44" s="1053"/>
      <c r="HXN44" s="1053"/>
      <c r="HXO44" s="1053"/>
      <c r="HXP44" s="1054"/>
      <c r="HXQ44" s="1069"/>
      <c r="HXR44" s="1053"/>
      <c r="HXS44" s="1053"/>
      <c r="HXT44" s="1053"/>
      <c r="HXU44" s="1053"/>
      <c r="HXV44" s="1053"/>
      <c r="HXW44" s="1053"/>
      <c r="HXX44" s="1053"/>
      <c r="HXY44" s="1053"/>
      <c r="HXZ44" s="1053"/>
      <c r="HYA44" s="1053"/>
      <c r="HYB44" s="1053"/>
      <c r="HYC44" s="1053"/>
      <c r="HYD44" s="1053"/>
      <c r="HYE44" s="1053"/>
      <c r="HYF44" s="1053"/>
      <c r="HYG44" s="1053"/>
      <c r="HYH44" s="1054"/>
      <c r="HYI44" s="1069"/>
      <c r="HYJ44" s="1053"/>
      <c r="HYK44" s="1053"/>
      <c r="HYL44" s="1053"/>
      <c r="HYM44" s="1053"/>
      <c r="HYN44" s="1053"/>
      <c r="HYO44" s="1053"/>
      <c r="HYP44" s="1053"/>
      <c r="HYQ44" s="1053"/>
      <c r="HYR44" s="1053"/>
      <c r="HYS44" s="1053"/>
      <c r="HYT44" s="1053"/>
      <c r="HYU44" s="1053"/>
      <c r="HYV44" s="1053"/>
      <c r="HYW44" s="1053"/>
      <c r="HYX44" s="1053"/>
      <c r="HYY44" s="1053"/>
      <c r="HYZ44" s="1054"/>
      <c r="HZA44" s="1069"/>
      <c r="HZB44" s="1053"/>
      <c r="HZC44" s="1053"/>
      <c r="HZD44" s="1053"/>
      <c r="HZE44" s="1053"/>
      <c r="HZF44" s="1053"/>
      <c r="HZG44" s="1053"/>
      <c r="HZH44" s="1053"/>
      <c r="HZI44" s="1053"/>
      <c r="HZJ44" s="1053"/>
      <c r="HZK44" s="1053"/>
      <c r="HZL44" s="1053"/>
      <c r="HZM44" s="1053"/>
      <c r="HZN44" s="1053"/>
      <c r="HZO44" s="1053"/>
      <c r="HZP44" s="1053"/>
      <c r="HZQ44" s="1053"/>
      <c r="HZR44" s="1054"/>
      <c r="HZS44" s="1069"/>
      <c r="HZT44" s="1053"/>
      <c r="HZU44" s="1053"/>
      <c r="HZV44" s="1053"/>
      <c r="HZW44" s="1053"/>
      <c r="HZX44" s="1053"/>
      <c r="HZY44" s="1053"/>
      <c r="HZZ44" s="1053"/>
      <c r="IAA44" s="1053"/>
      <c r="IAB44" s="1053"/>
      <c r="IAC44" s="1053"/>
      <c r="IAD44" s="1053"/>
      <c r="IAE44" s="1053"/>
      <c r="IAF44" s="1053"/>
      <c r="IAG44" s="1053"/>
      <c r="IAH44" s="1053"/>
      <c r="IAI44" s="1053"/>
      <c r="IAJ44" s="1054"/>
      <c r="IAK44" s="1069"/>
      <c r="IAL44" s="1053"/>
      <c r="IAM44" s="1053"/>
      <c r="IAN44" s="1053"/>
      <c r="IAO44" s="1053"/>
      <c r="IAP44" s="1053"/>
      <c r="IAQ44" s="1053"/>
      <c r="IAR44" s="1053"/>
      <c r="IAS44" s="1053"/>
      <c r="IAT44" s="1053"/>
      <c r="IAU44" s="1053"/>
      <c r="IAV44" s="1053"/>
      <c r="IAW44" s="1053"/>
      <c r="IAX44" s="1053"/>
      <c r="IAY44" s="1053"/>
      <c r="IAZ44" s="1053"/>
      <c r="IBA44" s="1053"/>
      <c r="IBB44" s="1054"/>
      <c r="IBC44" s="1069"/>
      <c r="IBD44" s="1053"/>
      <c r="IBE44" s="1053"/>
      <c r="IBF44" s="1053"/>
      <c r="IBG44" s="1053"/>
      <c r="IBH44" s="1053"/>
      <c r="IBI44" s="1053"/>
      <c r="IBJ44" s="1053"/>
      <c r="IBK44" s="1053"/>
      <c r="IBL44" s="1053"/>
      <c r="IBM44" s="1053"/>
      <c r="IBN44" s="1053"/>
      <c r="IBO44" s="1053"/>
      <c r="IBP44" s="1053"/>
      <c r="IBQ44" s="1053"/>
      <c r="IBR44" s="1053"/>
      <c r="IBS44" s="1053"/>
      <c r="IBT44" s="1054"/>
      <c r="IBU44" s="1069"/>
      <c r="IBV44" s="1053"/>
      <c r="IBW44" s="1053"/>
      <c r="IBX44" s="1053"/>
      <c r="IBY44" s="1053"/>
      <c r="IBZ44" s="1053"/>
      <c r="ICA44" s="1053"/>
      <c r="ICB44" s="1053"/>
      <c r="ICC44" s="1053"/>
      <c r="ICD44" s="1053"/>
      <c r="ICE44" s="1053"/>
      <c r="ICF44" s="1053"/>
      <c r="ICG44" s="1053"/>
      <c r="ICH44" s="1053"/>
      <c r="ICI44" s="1053"/>
      <c r="ICJ44" s="1053"/>
      <c r="ICK44" s="1053"/>
      <c r="ICL44" s="1054"/>
      <c r="ICM44" s="1069"/>
      <c r="ICN44" s="1053"/>
      <c r="ICO44" s="1053"/>
      <c r="ICP44" s="1053"/>
      <c r="ICQ44" s="1053"/>
      <c r="ICR44" s="1053"/>
      <c r="ICS44" s="1053"/>
      <c r="ICT44" s="1053"/>
      <c r="ICU44" s="1053"/>
      <c r="ICV44" s="1053"/>
      <c r="ICW44" s="1053"/>
      <c r="ICX44" s="1053"/>
      <c r="ICY44" s="1053"/>
      <c r="ICZ44" s="1053"/>
      <c r="IDA44" s="1053"/>
      <c r="IDB44" s="1053"/>
      <c r="IDC44" s="1053"/>
      <c r="IDD44" s="1054"/>
      <c r="IDE44" s="1069"/>
      <c r="IDF44" s="1053"/>
      <c r="IDG44" s="1053"/>
      <c r="IDH44" s="1053"/>
      <c r="IDI44" s="1053"/>
      <c r="IDJ44" s="1053"/>
      <c r="IDK44" s="1053"/>
      <c r="IDL44" s="1053"/>
      <c r="IDM44" s="1053"/>
      <c r="IDN44" s="1053"/>
      <c r="IDO44" s="1053"/>
      <c r="IDP44" s="1053"/>
      <c r="IDQ44" s="1053"/>
      <c r="IDR44" s="1053"/>
      <c r="IDS44" s="1053"/>
      <c r="IDT44" s="1053"/>
      <c r="IDU44" s="1053"/>
      <c r="IDV44" s="1054"/>
      <c r="IDW44" s="1069"/>
      <c r="IDX44" s="1053"/>
      <c r="IDY44" s="1053"/>
      <c r="IDZ44" s="1053"/>
      <c r="IEA44" s="1053"/>
      <c r="IEB44" s="1053"/>
      <c r="IEC44" s="1053"/>
      <c r="IED44" s="1053"/>
      <c r="IEE44" s="1053"/>
      <c r="IEF44" s="1053"/>
      <c r="IEG44" s="1053"/>
      <c r="IEH44" s="1053"/>
      <c r="IEI44" s="1053"/>
      <c r="IEJ44" s="1053"/>
      <c r="IEK44" s="1053"/>
      <c r="IEL44" s="1053"/>
      <c r="IEM44" s="1053"/>
      <c r="IEN44" s="1054"/>
      <c r="IEO44" s="1069"/>
      <c r="IEP44" s="1053"/>
      <c r="IEQ44" s="1053"/>
      <c r="IER44" s="1053"/>
      <c r="IES44" s="1053"/>
      <c r="IET44" s="1053"/>
      <c r="IEU44" s="1053"/>
      <c r="IEV44" s="1053"/>
      <c r="IEW44" s="1053"/>
      <c r="IEX44" s="1053"/>
      <c r="IEY44" s="1053"/>
      <c r="IEZ44" s="1053"/>
      <c r="IFA44" s="1053"/>
      <c r="IFB44" s="1053"/>
      <c r="IFC44" s="1053"/>
      <c r="IFD44" s="1053"/>
      <c r="IFE44" s="1053"/>
      <c r="IFF44" s="1054"/>
      <c r="IFG44" s="1069"/>
      <c r="IFH44" s="1053"/>
      <c r="IFI44" s="1053"/>
      <c r="IFJ44" s="1053"/>
      <c r="IFK44" s="1053"/>
      <c r="IFL44" s="1053"/>
      <c r="IFM44" s="1053"/>
      <c r="IFN44" s="1053"/>
      <c r="IFO44" s="1053"/>
      <c r="IFP44" s="1053"/>
      <c r="IFQ44" s="1053"/>
      <c r="IFR44" s="1053"/>
      <c r="IFS44" s="1053"/>
      <c r="IFT44" s="1053"/>
      <c r="IFU44" s="1053"/>
      <c r="IFV44" s="1053"/>
      <c r="IFW44" s="1053"/>
      <c r="IFX44" s="1054"/>
      <c r="IFY44" s="1069"/>
      <c r="IFZ44" s="1053"/>
      <c r="IGA44" s="1053"/>
      <c r="IGB44" s="1053"/>
      <c r="IGC44" s="1053"/>
      <c r="IGD44" s="1053"/>
      <c r="IGE44" s="1053"/>
      <c r="IGF44" s="1053"/>
      <c r="IGG44" s="1053"/>
      <c r="IGH44" s="1053"/>
      <c r="IGI44" s="1053"/>
      <c r="IGJ44" s="1053"/>
      <c r="IGK44" s="1053"/>
      <c r="IGL44" s="1053"/>
      <c r="IGM44" s="1053"/>
      <c r="IGN44" s="1053"/>
      <c r="IGO44" s="1053"/>
      <c r="IGP44" s="1054"/>
      <c r="IGQ44" s="1069"/>
      <c r="IGR44" s="1053"/>
      <c r="IGS44" s="1053"/>
      <c r="IGT44" s="1053"/>
      <c r="IGU44" s="1053"/>
      <c r="IGV44" s="1053"/>
      <c r="IGW44" s="1053"/>
      <c r="IGX44" s="1053"/>
      <c r="IGY44" s="1053"/>
      <c r="IGZ44" s="1053"/>
      <c r="IHA44" s="1053"/>
      <c r="IHB44" s="1053"/>
      <c r="IHC44" s="1053"/>
      <c r="IHD44" s="1053"/>
      <c r="IHE44" s="1053"/>
      <c r="IHF44" s="1053"/>
      <c r="IHG44" s="1053"/>
      <c r="IHH44" s="1054"/>
      <c r="IHI44" s="1069"/>
      <c r="IHJ44" s="1053"/>
      <c r="IHK44" s="1053"/>
      <c r="IHL44" s="1053"/>
      <c r="IHM44" s="1053"/>
      <c r="IHN44" s="1053"/>
      <c r="IHO44" s="1053"/>
      <c r="IHP44" s="1053"/>
      <c r="IHQ44" s="1053"/>
      <c r="IHR44" s="1053"/>
      <c r="IHS44" s="1053"/>
      <c r="IHT44" s="1053"/>
      <c r="IHU44" s="1053"/>
      <c r="IHV44" s="1053"/>
      <c r="IHW44" s="1053"/>
      <c r="IHX44" s="1053"/>
      <c r="IHY44" s="1053"/>
      <c r="IHZ44" s="1054"/>
      <c r="IIA44" s="1069"/>
      <c r="IIB44" s="1053"/>
      <c r="IIC44" s="1053"/>
      <c r="IID44" s="1053"/>
      <c r="IIE44" s="1053"/>
      <c r="IIF44" s="1053"/>
      <c r="IIG44" s="1053"/>
      <c r="IIH44" s="1053"/>
      <c r="III44" s="1053"/>
      <c r="IIJ44" s="1053"/>
      <c r="IIK44" s="1053"/>
      <c r="IIL44" s="1053"/>
      <c r="IIM44" s="1053"/>
      <c r="IIN44" s="1053"/>
      <c r="IIO44" s="1053"/>
      <c r="IIP44" s="1053"/>
      <c r="IIQ44" s="1053"/>
      <c r="IIR44" s="1054"/>
      <c r="IIS44" s="1069"/>
      <c r="IIT44" s="1053"/>
      <c r="IIU44" s="1053"/>
      <c r="IIV44" s="1053"/>
      <c r="IIW44" s="1053"/>
      <c r="IIX44" s="1053"/>
      <c r="IIY44" s="1053"/>
      <c r="IIZ44" s="1053"/>
      <c r="IJA44" s="1053"/>
      <c r="IJB44" s="1053"/>
      <c r="IJC44" s="1053"/>
      <c r="IJD44" s="1053"/>
      <c r="IJE44" s="1053"/>
      <c r="IJF44" s="1053"/>
      <c r="IJG44" s="1053"/>
      <c r="IJH44" s="1053"/>
      <c r="IJI44" s="1053"/>
      <c r="IJJ44" s="1054"/>
      <c r="IJK44" s="1069"/>
      <c r="IJL44" s="1053"/>
      <c r="IJM44" s="1053"/>
      <c r="IJN44" s="1053"/>
      <c r="IJO44" s="1053"/>
      <c r="IJP44" s="1053"/>
      <c r="IJQ44" s="1053"/>
      <c r="IJR44" s="1053"/>
      <c r="IJS44" s="1053"/>
      <c r="IJT44" s="1053"/>
      <c r="IJU44" s="1053"/>
      <c r="IJV44" s="1053"/>
      <c r="IJW44" s="1053"/>
      <c r="IJX44" s="1053"/>
      <c r="IJY44" s="1053"/>
      <c r="IJZ44" s="1053"/>
      <c r="IKA44" s="1053"/>
      <c r="IKB44" s="1054"/>
      <c r="IKC44" s="1069"/>
      <c r="IKD44" s="1053"/>
      <c r="IKE44" s="1053"/>
      <c r="IKF44" s="1053"/>
      <c r="IKG44" s="1053"/>
      <c r="IKH44" s="1053"/>
      <c r="IKI44" s="1053"/>
      <c r="IKJ44" s="1053"/>
      <c r="IKK44" s="1053"/>
      <c r="IKL44" s="1053"/>
      <c r="IKM44" s="1053"/>
      <c r="IKN44" s="1053"/>
      <c r="IKO44" s="1053"/>
      <c r="IKP44" s="1053"/>
      <c r="IKQ44" s="1053"/>
      <c r="IKR44" s="1053"/>
      <c r="IKS44" s="1053"/>
      <c r="IKT44" s="1054"/>
      <c r="IKU44" s="1069"/>
      <c r="IKV44" s="1053"/>
      <c r="IKW44" s="1053"/>
      <c r="IKX44" s="1053"/>
      <c r="IKY44" s="1053"/>
      <c r="IKZ44" s="1053"/>
      <c r="ILA44" s="1053"/>
      <c r="ILB44" s="1053"/>
      <c r="ILC44" s="1053"/>
      <c r="ILD44" s="1053"/>
      <c r="ILE44" s="1053"/>
      <c r="ILF44" s="1053"/>
      <c r="ILG44" s="1053"/>
      <c r="ILH44" s="1053"/>
      <c r="ILI44" s="1053"/>
      <c r="ILJ44" s="1053"/>
      <c r="ILK44" s="1053"/>
      <c r="ILL44" s="1054"/>
      <c r="ILM44" s="1069"/>
      <c r="ILN44" s="1053"/>
      <c r="ILO44" s="1053"/>
      <c r="ILP44" s="1053"/>
      <c r="ILQ44" s="1053"/>
      <c r="ILR44" s="1053"/>
      <c r="ILS44" s="1053"/>
      <c r="ILT44" s="1053"/>
      <c r="ILU44" s="1053"/>
      <c r="ILV44" s="1053"/>
      <c r="ILW44" s="1053"/>
      <c r="ILX44" s="1053"/>
      <c r="ILY44" s="1053"/>
      <c r="ILZ44" s="1053"/>
      <c r="IMA44" s="1053"/>
      <c r="IMB44" s="1053"/>
      <c r="IMC44" s="1053"/>
      <c r="IMD44" s="1054"/>
      <c r="IME44" s="1069"/>
      <c r="IMF44" s="1053"/>
      <c r="IMG44" s="1053"/>
      <c r="IMH44" s="1053"/>
      <c r="IMI44" s="1053"/>
      <c r="IMJ44" s="1053"/>
      <c r="IMK44" s="1053"/>
      <c r="IML44" s="1053"/>
      <c r="IMM44" s="1053"/>
      <c r="IMN44" s="1053"/>
      <c r="IMO44" s="1053"/>
      <c r="IMP44" s="1053"/>
      <c r="IMQ44" s="1053"/>
      <c r="IMR44" s="1053"/>
      <c r="IMS44" s="1053"/>
      <c r="IMT44" s="1053"/>
      <c r="IMU44" s="1053"/>
      <c r="IMV44" s="1054"/>
      <c r="IMW44" s="1069"/>
      <c r="IMX44" s="1053"/>
      <c r="IMY44" s="1053"/>
      <c r="IMZ44" s="1053"/>
      <c r="INA44" s="1053"/>
      <c r="INB44" s="1053"/>
      <c r="INC44" s="1053"/>
      <c r="IND44" s="1053"/>
      <c r="INE44" s="1053"/>
      <c r="INF44" s="1053"/>
      <c r="ING44" s="1053"/>
      <c r="INH44" s="1053"/>
      <c r="INI44" s="1053"/>
      <c r="INJ44" s="1053"/>
      <c r="INK44" s="1053"/>
      <c r="INL44" s="1053"/>
      <c r="INM44" s="1053"/>
      <c r="INN44" s="1054"/>
      <c r="INO44" s="1069"/>
      <c r="INP44" s="1053"/>
      <c r="INQ44" s="1053"/>
      <c r="INR44" s="1053"/>
      <c r="INS44" s="1053"/>
      <c r="INT44" s="1053"/>
      <c r="INU44" s="1053"/>
      <c r="INV44" s="1053"/>
      <c r="INW44" s="1053"/>
      <c r="INX44" s="1053"/>
      <c r="INY44" s="1053"/>
      <c r="INZ44" s="1053"/>
      <c r="IOA44" s="1053"/>
      <c r="IOB44" s="1053"/>
      <c r="IOC44" s="1053"/>
      <c r="IOD44" s="1053"/>
      <c r="IOE44" s="1053"/>
      <c r="IOF44" s="1054"/>
      <c r="IOG44" s="1069"/>
      <c r="IOH44" s="1053"/>
      <c r="IOI44" s="1053"/>
      <c r="IOJ44" s="1053"/>
      <c r="IOK44" s="1053"/>
      <c r="IOL44" s="1053"/>
      <c r="IOM44" s="1053"/>
      <c r="ION44" s="1053"/>
      <c r="IOO44" s="1053"/>
      <c r="IOP44" s="1053"/>
      <c r="IOQ44" s="1053"/>
      <c r="IOR44" s="1053"/>
      <c r="IOS44" s="1053"/>
      <c r="IOT44" s="1053"/>
      <c r="IOU44" s="1053"/>
      <c r="IOV44" s="1053"/>
      <c r="IOW44" s="1053"/>
      <c r="IOX44" s="1054"/>
      <c r="IOY44" s="1069"/>
      <c r="IOZ44" s="1053"/>
      <c r="IPA44" s="1053"/>
      <c r="IPB44" s="1053"/>
      <c r="IPC44" s="1053"/>
      <c r="IPD44" s="1053"/>
      <c r="IPE44" s="1053"/>
      <c r="IPF44" s="1053"/>
      <c r="IPG44" s="1053"/>
      <c r="IPH44" s="1053"/>
      <c r="IPI44" s="1053"/>
      <c r="IPJ44" s="1053"/>
      <c r="IPK44" s="1053"/>
      <c r="IPL44" s="1053"/>
      <c r="IPM44" s="1053"/>
      <c r="IPN44" s="1053"/>
      <c r="IPO44" s="1053"/>
      <c r="IPP44" s="1054"/>
      <c r="IPQ44" s="1069"/>
      <c r="IPR44" s="1053"/>
      <c r="IPS44" s="1053"/>
      <c r="IPT44" s="1053"/>
      <c r="IPU44" s="1053"/>
      <c r="IPV44" s="1053"/>
      <c r="IPW44" s="1053"/>
      <c r="IPX44" s="1053"/>
      <c r="IPY44" s="1053"/>
      <c r="IPZ44" s="1053"/>
      <c r="IQA44" s="1053"/>
      <c r="IQB44" s="1053"/>
      <c r="IQC44" s="1053"/>
      <c r="IQD44" s="1053"/>
      <c r="IQE44" s="1053"/>
      <c r="IQF44" s="1053"/>
      <c r="IQG44" s="1053"/>
      <c r="IQH44" s="1054"/>
      <c r="IQI44" s="1069"/>
      <c r="IQJ44" s="1053"/>
      <c r="IQK44" s="1053"/>
      <c r="IQL44" s="1053"/>
      <c r="IQM44" s="1053"/>
      <c r="IQN44" s="1053"/>
      <c r="IQO44" s="1053"/>
      <c r="IQP44" s="1053"/>
      <c r="IQQ44" s="1053"/>
      <c r="IQR44" s="1053"/>
      <c r="IQS44" s="1053"/>
      <c r="IQT44" s="1053"/>
      <c r="IQU44" s="1053"/>
      <c r="IQV44" s="1053"/>
      <c r="IQW44" s="1053"/>
      <c r="IQX44" s="1053"/>
      <c r="IQY44" s="1053"/>
      <c r="IQZ44" s="1054"/>
      <c r="IRA44" s="1069"/>
      <c r="IRB44" s="1053"/>
      <c r="IRC44" s="1053"/>
      <c r="IRD44" s="1053"/>
      <c r="IRE44" s="1053"/>
      <c r="IRF44" s="1053"/>
      <c r="IRG44" s="1053"/>
      <c r="IRH44" s="1053"/>
      <c r="IRI44" s="1053"/>
      <c r="IRJ44" s="1053"/>
      <c r="IRK44" s="1053"/>
      <c r="IRL44" s="1053"/>
      <c r="IRM44" s="1053"/>
      <c r="IRN44" s="1053"/>
      <c r="IRO44" s="1053"/>
      <c r="IRP44" s="1053"/>
      <c r="IRQ44" s="1053"/>
      <c r="IRR44" s="1054"/>
      <c r="IRS44" s="1069"/>
      <c r="IRT44" s="1053"/>
      <c r="IRU44" s="1053"/>
      <c r="IRV44" s="1053"/>
      <c r="IRW44" s="1053"/>
      <c r="IRX44" s="1053"/>
      <c r="IRY44" s="1053"/>
      <c r="IRZ44" s="1053"/>
      <c r="ISA44" s="1053"/>
      <c r="ISB44" s="1053"/>
      <c r="ISC44" s="1053"/>
      <c r="ISD44" s="1053"/>
      <c r="ISE44" s="1053"/>
      <c r="ISF44" s="1053"/>
      <c r="ISG44" s="1053"/>
      <c r="ISH44" s="1053"/>
      <c r="ISI44" s="1053"/>
      <c r="ISJ44" s="1054"/>
      <c r="ISK44" s="1069"/>
      <c r="ISL44" s="1053"/>
      <c r="ISM44" s="1053"/>
      <c r="ISN44" s="1053"/>
      <c r="ISO44" s="1053"/>
      <c r="ISP44" s="1053"/>
      <c r="ISQ44" s="1053"/>
      <c r="ISR44" s="1053"/>
      <c r="ISS44" s="1053"/>
      <c r="IST44" s="1053"/>
      <c r="ISU44" s="1053"/>
      <c r="ISV44" s="1053"/>
      <c r="ISW44" s="1053"/>
      <c r="ISX44" s="1053"/>
      <c r="ISY44" s="1053"/>
      <c r="ISZ44" s="1053"/>
      <c r="ITA44" s="1053"/>
      <c r="ITB44" s="1054"/>
      <c r="ITC44" s="1069"/>
      <c r="ITD44" s="1053"/>
      <c r="ITE44" s="1053"/>
      <c r="ITF44" s="1053"/>
      <c r="ITG44" s="1053"/>
      <c r="ITH44" s="1053"/>
      <c r="ITI44" s="1053"/>
      <c r="ITJ44" s="1053"/>
      <c r="ITK44" s="1053"/>
      <c r="ITL44" s="1053"/>
      <c r="ITM44" s="1053"/>
      <c r="ITN44" s="1053"/>
      <c r="ITO44" s="1053"/>
      <c r="ITP44" s="1053"/>
      <c r="ITQ44" s="1053"/>
      <c r="ITR44" s="1053"/>
      <c r="ITS44" s="1053"/>
      <c r="ITT44" s="1054"/>
      <c r="ITU44" s="1069"/>
      <c r="ITV44" s="1053"/>
      <c r="ITW44" s="1053"/>
      <c r="ITX44" s="1053"/>
      <c r="ITY44" s="1053"/>
      <c r="ITZ44" s="1053"/>
      <c r="IUA44" s="1053"/>
      <c r="IUB44" s="1053"/>
      <c r="IUC44" s="1053"/>
      <c r="IUD44" s="1053"/>
      <c r="IUE44" s="1053"/>
      <c r="IUF44" s="1053"/>
      <c r="IUG44" s="1053"/>
      <c r="IUH44" s="1053"/>
      <c r="IUI44" s="1053"/>
      <c r="IUJ44" s="1053"/>
      <c r="IUK44" s="1053"/>
      <c r="IUL44" s="1054"/>
      <c r="IUM44" s="1069"/>
      <c r="IUN44" s="1053"/>
      <c r="IUO44" s="1053"/>
      <c r="IUP44" s="1053"/>
      <c r="IUQ44" s="1053"/>
      <c r="IUR44" s="1053"/>
      <c r="IUS44" s="1053"/>
      <c r="IUT44" s="1053"/>
      <c r="IUU44" s="1053"/>
      <c r="IUV44" s="1053"/>
      <c r="IUW44" s="1053"/>
      <c r="IUX44" s="1053"/>
      <c r="IUY44" s="1053"/>
      <c r="IUZ44" s="1053"/>
      <c r="IVA44" s="1053"/>
      <c r="IVB44" s="1053"/>
      <c r="IVC44" s="1053"/>
      <c r="IVD44" s="1054"/>
      <c r="IVE44" s="1069"/>
      <c r="IVF44" s="1053"/>
      <c r="IVG44" s="1053"/>
      <c r="IVH44" s="1053"/>
      <c r="IVI44" s="1053"/>
      <c r="IVJ44" s="1053"/>
      <c r="IVK44" s="1053"/>
      <c r="IVL44" s="1053"/>
      <c r="IVM44" s="1053"/>
      <c r="IVN44" s="1053"/>
      <c r="IVO44" s="1053"/>
      <c r="IVP44" s="1053"/>
      <c r="IVQ44" s="1053"/>
      <c r="IVR44" s="1053"/>
      <c r="IVS44" s="1053"/>
      <c r="IVT44" s="1053"/>
      <c r="IVU44" s="1053"/>
      <c r="IVV44" s="1054"/>
      <c r="IVW44" s="1069"/>
      <c r="IVX44" s="1053"/>
      <c r="IVY44" s="1053"/>
      <c r="IVZ44" s="1053"/>
      <c r="IWA44" s="1053"/>
      <c r="IWB44" s="1053"/>
      <c r="IWC44" s="1053"/>
      <c r="IWD44" s="1053"/>
      <c r="IWE44" s="1053"/>
      <c r="IWF44" s="1053"/>
      <c r="IWG44" s="1053"/>
      <c r="IWH44" s="1053"/>
      <c r="IWI44" s="1053"/>
      <c r="IWJ44" s="1053"/>
      <c r="IWK44" s="1053"/>
      <c r="IWL44" s="1053"/>
      <c r="IWM44" s="1053"/>
      <c r="IWN44" s="1054"/>
      <c r="IWO44" s="1069"/>
      <c r="IWP44" s="1053"/>
      <c r="IWQ44" s="1053"/>
      <c r="IWR44" s="1053"/>
      <c r="IWS44" s="1053"/>
      <c r="IWT44" s="1053"/>
      <c r="IWU44" s="1053"/>
      <c r="IWV44" s="1053"/>
      <c r="IWW44" s="1053"/>
      <c r="IWX44" s="1053"/>
      <c r="IWY44" s="1053"/>
      <c r="IWZ44" s="1053"/>
      <c r="IXA44" s="1053"/>
      <c r="IXB44" s="1053"/>
      <c r="IXC44" s="1053"/>
      <c r="IXD44" s="1053"/>
      <c r="IXE44" s="1053"/>
      <c r="IXF44" s="1054"/>
      <c r="IXG44" s="1069"/>
      <c r="IXH44" s="1053"/>
      <c r="IXI44" s="1053"/>
      <c r="IXJ44" s="1053"/>
      <c r="IXK44" s="1053"/>
      <c r="IXL44" s="1053"/>
      <c r="IXM44" s="1053"/>
      <c r="IXN44" s="1053"/>
      <c r="IXO44" s="1053"/>
      <c r="IXP44" s="1053"/>
      <c r="IXQ44" s="1053"/>
      <c r="IXR44" s="1053"/>
      <c r="IXS44" s="1053"/>
      <c r="IXT44" s="1053"/>
      <c r="IXU44" s="1053"/>
      <c r="IXV44" s="1053"/>
      <c r="IXW44" s="1053"/>
      <c r="IXX44" s="1054"/>
      <c r="IXY44" s="1069"/>
      <c r="IXZ44" s="1053"/>
      <c r="IYA44" s="1053"/>
      <c r="IYB44" s="1053"/>
      <c r="IYC44" s="1053"/>
      <c r="IYD44" s="1053"/>
      <c r="IYE44" s="1053"/>
      <c r="IYF44" s="1053"/>
      <c r="IYG44" s="1053"/>
      <c r="IYH44" s="1053"/>
      <c r="IYI44" s="1053"/>
      <c r="IYJ44" s="1053"/>
      <c r="IYK44" s="1053"/>
      <c r="IYL44" s="1053"/>
      <c r="IYM44" s="1053"/>
      <c r="IYN44" s="1053"/>
      <c r="IYO44" s="1053"/>
      <c r="IYP44" s="1054"/>
      <c r="IYQ44" s="1069"/>
      <c r="IYR44" s="1053"/>
      <c r="IYS44" s="1053"/>
      <c r="IYT44" s="1053"/>
      <c r="IYU44" s="1053"/>
      <c r="IYV44" s="1053"/>
      <c r="IYW44" s="1053"/>
      <c r="IYX44" s="1053"/>
      <c r="IYY44" s="1053"/>
      <c r="IYZ44" s="1053"/>
      <c r="IZA44" s="1053"/>
      <c r="IZB44" s="1053"/>
      <c r="IZC44" s="1053"/>
      <c r="IZD44" s="1053"/>
      <c r="IZE44" s="1053"/>
      <c r="IZF44" s="1053"/>
      <c r="IZG44" s="1053"/>
      <c r="IZH44" s="1054"/>
      <c r="IZI44" s="1069"/>
      <c r="IZJ44" s="1053"/>
      <c r="IZK44" s="1053"/>
      <c r="IZL44" s="1053"/>
      <c r="IZM44" s="1053"/>
      <c r="IZN44" s="1053"/>
      <c r="IZO44" s="1053"/>
      <c r="IZP44" s="1053"/>
      <c r="IZQ44" s="1053"/>
      <c r="IZR44" s="1053"/>
      <c r="IZS44" s="1053"/>
      <c r="IZT44" s="1053"/>
      <c r="IZU44" s="1053"/>
      <c r="IZV44" s="1053"/>
      <c r="IZW44" s="1053"/>
      <c r="IZX44" s="1053"/>
      <c r="IZY44" s="1053"/>
      <c r="IZZ44" s="1054"/>
      <c r="JAA44" s="1069"/>
      <c r="JAB44" s="1053"/>
      <c r="JAC44" s="1053"/>
      <c r="JAD44" s="1053"/>
      <c r="JAE44" s="1053"/>
      <c r="JAF44" s="1053"/>
      <c r="JAG44" s="1053"/>
      <c r="JAH44" s="1053"/>
      <c r="JAI44" s="1053"/>
      <c r="JAJ44" s="1053"/>
      <c r="JAK44" s="1053"/>
      <c r="JAL44" s="1053"/>
      <c r="JAM44" s="1053"/>
      <c r="JAN44" s="1053"/>
      <c r="JAO44" s="1053"/>
      <c r="JAP44" s="1053"/>
      <c r="JAQ44" s="1053"/>
      <c r="JAR44" s="1054"/>
      <c r="JAS44" s="1069"/>
      <c r="JAT44" s="1053"/>
      <c r="JAU44" s="1053"/>
      <c r="JAV44" s="1053"/>
      <c r="JAW44" s="1053"/>
      <c r="JAX44" s="1053"/>
      <c r="JAY44" s="1053"/>
      <c r="JAZ44" s="1053"/>
      <c r="JBA44" s="1053"/>
      <c r="JBB44" s="1053"/>
      <c r="JBC44" s="1053"/>
      <c r="JBD44" s="1053"/>
      <c r="JBE44" s="1053"/>
      <c r="JBF44" s="1053"/>
      <c r="JBG44" s="1053"/>
      <c r="JBH44" s="1053"/>
      <c r="JBI44" s="1053"/>
      <c r="JBJ44" s="1054"/>
      <c r="JBK44" s="1069"/>
      <c r="JBL44" s="1053"/>
      <c r="JBM44" s="1053"/>
      <c r="JBN44" s="1053"/>
      <c r="JBO44" s="1053"/>
      <c r="JBP44" s="1053"/>
      <c r="JBQ44" s="1053"/>
      <c r="JBR44" s="1053"/>
      <c r="JBS44" s="1053"/>
      <c r="JBT44" s="1053"/>
      <c r="JBU44" s="1053"/>
      <c r="JBV44" s="1053"/>
      <c r="JBW44" s="1053"/>
      <c r="JBX44" s="1053"/>
      <c r="JBY44" s="1053"/>
      <c r="JBZ44" s="1053"/>
      <c r="JCA44" s="1053"/>
      <c r="JCB44" s="1054"/>
      <c r="JCC44" s="1069"/>
      <c r="JCD44" s="1053"/>
      <c r="JCE44" s="1053"/>
      <c r="JCF44" s="1053"/>
      <c r="JCG44" s="1053"/>
      <c r="JCH44" s="1053"/>
      <c r="JCI44" s="1053"/>
      <c r="JCJ44" s="1053"/>
      <c r="JCK44" s="1053"/>
      <c r="JCL44" s="1053"/>
      <c r="JCM44" s="1053"/>
      <c r="JCN44" s="1053"/>
      <c r="JCO44" s="1053"/>
      <c r="JCP44" s="1053"/>
      <c r="JCQ44" s="1053"/>
      <c r="JCR44" s="1053"/>
      <c r="JCS44" s="1053"/>
      <c r="JCT44" s="1054"/>
      <c r="JCU44" s="1069"/>
      <c r="JCV44" s="1053"/>
      <c r="JCW44" s="1053"/>
      <c r="JCX44" s="1053"/>
      <c r="JCY44" s="1053"/>
      <c r="JCZ44" s="1053"/>
      <c r="JDA44" s="1053"/>
      <c r="JDB44" s="1053"/>
      <c r="JDC44" s="1053"/>
      <c r="JDD44" s="1053"/>
      <c r="JDE44" s="1053"/>
      <c r="JDF44" s="1053"/>
      <c r="JDG44" s="1053"/>
      <c r="JDH44" s="1053"/>
      <c r="JDI44" s="1053"/>
      <c r="JDJ44" s="1053"/>
      <c r="JDK44" s="1053"/>
      <c r="JDL44" s="1054"/>
      <c r="JDM44" s="1069"/>
      <c r="JDN44" s="1053"/>
      <c r="JDO44" s="1053"/>
      <c r="JDP44" s="1053"/>
      <c r="JDQ44" s="1053"/>
      <c r="JDR44" s="1053"/>
      <c r="JDS44" s="1053"/>
      <c r="JDT44" s="1053"/>
      <c r="JDU44" s="1053"/>
      <c r="JDV44" s="1053"/>
      <c r="JDW44" s="1053"/>
      <c r="JDX44" s="1053"/>
      <c r="JDY44" s="1053"/>
      <c r="JDZ44" s="1053"/>
      <c r="JEA44" s="1053"/>
      <c r="JEB44" s="1053"/>
      <c r="JEC44" s="1053"/>
      <c r="JED44" s="1054"/>
      <c r="JEE44" s="1069"/>
      <c r="JEF44" s="1053"/>
      <c r="JEG44" s="1053"/>
      <c r="JEH44" s="1053"/>
      <c r="JEI44" s="1053"/>
      <c r="JEJ44" s="1053"/>
      <c r="JEK44" s="1053"/>
      <c r="JEL44" s="1053"/>
      <c r="JEM44" s="1053"/>
      <c r="JEN44" s="1053"/>
      <c r="JEO44" s="1053"/>
      <c r="JEP44" s="1053"/>
      <c r="JEQ44" s="1053"/>
      <c r="JER44" s="1053"/>
      <c r="JES44" s="1053"/>
      <c r="JET44" s="1053"/>
      <c r="JEU44" s="1053"/>
      <c r="JEV44" s="1054"/>
      <c r="JEW44" s="1069"/>
      <c r="JEX44" s="1053"/>
      <c r="JEY44" s="1053"/>
      <c r="JEZ44" s="1053"/>
      <c r="JFA44" s="1053"/>
      <c r="JFB44" s="1053"/>
      <c r="JFC44" s="1053"/>
      <c r="JFD44" s="1053"/>
      <c r="JFE44" s="1053"/>
      <c r="JFF44" s="1053"/>
      <c r="JFG44" s="1053"/>
      <c r="JFH44" s="1053"/>
      <c r="JFI44" s="1053"/>
      <c r="JFJ44" s="1053"/>
      <c r="JFK44" s="1053"/>
      <c r="JFL44" s="1053"/>
      <c r="JFM44" s="1053"/>
      <c r="JFN44" s="1054"/>
      <c r="JFO44" s="1069"/>
      <c r="JFP44" s="1053"/>
      <c r="JFQ44" s="1053"/>
      <c r="JFR44" s="1053"/>
      <c r="JFS44" s="1053"/>
      <c r="JFT44" s="1053"/>
      <c r="JFU44" s="1053"/>
      <c r="JFV44" s="1053"/>
      <c r="JFW44" s="1053"/>
      <c r="JFX44" s="1053"/>
      <c r="JFY44" s="1053"/>
      <c r="JFZ44" s="1053"/>
      <c r="JGA44" s="1053"/>
      <c r="JGB44" s="1053"/>
      <c r="JGC44" s="1053"/>
      <c r="JGD44" s="1053"/>
      <c r="JGE44" s="1053"/>
      <c r="JGF44" s="1054"/>
      <c r="JGG44" s="1069"/>
      <c r="JGH44" s="1053"/>
      <c r="JGI44" s="1053"/>
      <c r="JGJ44" s="1053"/>
      <c r="JGK44" s="1053"/>
      <c r="JGL44" s="1053"/>
      <c r="JGM44" s="1053"/>
      <c r="JGN44" s="1053"/>
      <c r="JGO44" s="1053"/>
      <c r="JGP44" s="1053"/>
      <c r="JGQ44" s="1053"/>
      <c r="JGR44" s="1053"/>
      <c r="JGS44" s="1053"/>
      <c r="JGT44" s="1053"/>
      <c r="JGU44" s="1053"/>
      <c r="JGV44" s="1053"/>
      <c r="JGW44" s="1053"/>
      <c r="JGX44" s="1054"/>
      <c r="JGY44" s="1069"/>
      <c r="JGZ44" s="1053"/>
      <c r="JHA44" s="1053"/>
      <c r="JHB44" s="1053"/>
      <c r="JHC44" s="1053"/>
      <c r="JHD44" s="1053"/>
      <c r="JHE44" s="1053"/>
      <c r="JHF44" s="1053"/>
      <c r="JHG44" s="1053"/>
      <c r="JHH44" s="1053"/>
      <c r="JHI44" s="1053"/>
      <c r="JHJ44" s="1053"/>
      <c r="JHK44" s="1053"/>
      <c r="JHL44" s="1053"/>
      <c r="JHM44" s="1053"/>
      <c r="JHN44" s="1053"/>
      <c r="JHO44" s="1053"/>
      <c r="JHP44" s="1054"/>
      <c r="JHQ44" s="1069"/>
      <c r="JHR44" s="1053"/>
      <c r="JHS44" s="1053"/>
      <c r="JHT44" s="1053"/>
      <c r="JHU44" s="1053"/>
      <c r="JHV44" s="1053"/>
      <c r="JHW44" s="1053"/>
      <c r="JHX44" s="1053"/>
      <c r="JHY44" s="1053"/>
      <c r="JHZ44" s="1053"/>
      <c r="JIA44" s="1053"/>
      <c r="JIB44" s="1053"/>
      <c r="JIC44" s="1053"/>
      <c r="JID44" s="1053"/>
      <c r="JIE44" s="1053"/>
      <c r="JIF44" s="1053"/>
      <c r="JIG44" s="1053"/>
      <c r="JIH44" s="1054"/>
      <c r="JII44" s="1069"/>
      <c r="JIJ44" s="1053"/>
      <c r="JIK44" s="1053"/>
      <c r="JIL44" s="1053"/>
      <c r="JIM44" s="1053"/>
      <c r="JIN44" s="1053"/>
      <c r="JIO44" s="1053"/>
      <c r="JIP44" s="1053"/>
      <c r="JIQ44" s="1053"/>
      <c r="JIR44" s="1053"/>
      <c r="JIS44" s="1053"/>
      <c r="JIT44" s="1053"/>
      <c r="JIU44" s="1053"/>
      <c r="JIV44" s="1053"/>
      <c r="JIW44" s="1053"/>
      <c r="JIX44" s="1053"/>
      <c r="JIY44" s="1053"/>
      <c r="JIZ44" s="1054"/>
      <c r="JJA44" s="1069"/>
      <c r="JJB44" s="1053"/>
      <c r="JJC44" s="1053"/>
      <c r="JJD44" s="1053"/>
      <c r="JJE44" s="1053"/>
      <c r="JJF44" s="1053"/>
      <c r="JJG44" s="1053"/>
      <c r="JJH44" s="1053"/>
      <c r="JJI44" s="1053"/>
      <c r="JJJ44" s="1053"/>
      <c r="JJK44" s="1053"/>
      <c r="JJL44" s="1053"/>
      <c r="JJM44" s="1053"/>
      <c r="JJN44" s="1053"/>
      <c r="JJO44" s="1053"/>
      <c r="JJP44" s="1053"/>
      <c r="JJQ44" s="1053"/>
      <c r="JJR44" s="1054"/>
      <c r="JJS44" s="1069"/>
      <c r="JJT44" s="1053"/>
      <c r="JJU44" s="1053"/>
      <c r="JJV44" s="1053"/>
      <c r="JJW44" s="1053"/>
      <c r="JJX44" s="1053"/>
      <c r="JJY44" s="1053"/>
      <c r="JJZ44" s="1053"/>
      <c r="JKA44" s="1053"/>
      <c r="JKB44" s="1053"/>
      <c r="JKC44" s="1053"/>
      <c r="JKD44" s="1053"/>
      <c r="JKE44" s="1053"/>
      <c r="JKF44" s="1053"/>
      <c r="JKG44" s="1053"/>
      <c r="JKH44" s="1053"/>
      <c r="JKI44" s="1053"/>
      <c r="JKJ44" s="1054"/>
      <c r="JKK44" s="1069"/>
      <c r="JKL44" s="1053"/>
      <c r="JKM44" s="1053"/>
      <c r="JKN44" s="1053"/>
      <c r="JKO44" s="1053"/>
      <c r="JKP44" s="1053"/>
      <c r="JKQ44" s="1053"/>
      <c r="JKR44" s="1053"/>
      <c r="JKS44" s="1053"/>
      <c r="JKT44" s="1053"/>
      <c r="JKU44" s="1053"/>
      <c r="JKV44" s="1053"/>
      <c r="JKW44" s="1053"/>
      <c r="JKX44" s="1053"/>
      <c r="JKY44" s="1053"/>
      <c r="JKZ44" s="1053"/>
      <c r="JLA44" s="1053"/>
      <c r="JLB44" s="1054"/>
      <c r="JLC44" s="1069"/>
      <c r="JLD44" s="1053"/>
      <c r="JLE44" s="1053"/>
      <c r="JLF44" s="1053"/>
      <c r="JLG44" s="1053"/>
      <c r="JLH44" s="1053"/>
      <c r="JLI44" s="1053"/>
      <c r="JLJ44" s="1053"/>
      <c r="JLK44" s="1053"/>
      <c r="JLL44" s="1053"/>
      <c r="JLM44" s="1053"/>
      <c r="JLN44" s="1053"/>
      <c r="JLO44" s="1053"/>
      <c r="JLP44" s="1053"/>
      <c r="JLQ44" s="1053"/>
      <c r="JLR44" s="1053"/>
      <c r="JLS44" s="1053"/>
      <c r="JLT44" s="1054"/>
      <c r="JLU44" s="1069"/>
      <c r="JLV44" s="1053"/>
      <c r="JLW44" s="1053"/>
      <c r="JLX44" s="1053"/>
      <c r="JLY44" s="1053"/>
      <c r="JLZ44" s="1053"/>
      <c r="JMA44" s="1053"/>
      <c r="JMB44" s="1053"/>
      <c r="JMC44" s="1053"/>
      <c r="JMD44" s="1053"/>
      <c r="JME44" s="1053"/>
      <c r="JMF44" s="1053"/>
      <c r="JMG44" s="1053"/>
      <c r="JMH44" s="1053"/>
      <c r="JMI44" s="1053"/>
      <c r="JMJ44" s="1053"/>
      <c r="JMK44" s="1053"/>
      <c r="JML44" s="1054"/>
      <c r="JMM44" s="1069"/>
      <c r="JMN44" s="1053"/>
      <c r="JMO44" s="1053"/>
      <c r="JMP44" s="1053"/>
      <c r="JMQ44" s="1053"/>
      <c r="JMR44" s="1053"/>
      <c r="JMS44" s="1053"/>
      <c r="JMT44" s="1053"/>
      <c r="JMU44" s="1053"/>
      <c r="JMV44" s="1053"/>
      <c r="JMW44" s="1053"/>
      <c r="JMX44" s="1053"/>
      <c r="JMY44" s="1053"/>
      <c r="JMZ44" s="1053"/>
      <c r="JNA44" s="1053"/>
      <c r="JNB44" s="1053"/>
      <c r="JNC44" s="1053"/>
      <c r="JND44" s="1054"/>
      <c r="JNE44" s="1069"/>
      <c r="JNF44" s="1053"/>
      <c r="JNG44" s="1053"/>
      <c r="JNH44" s="1053"/>
      <c r="JNI44" s="1053"/>
      <c r="JNJ44" s="1053"/>
      <c r="JNK44" s="1053"/>
      <c r="JNL44" s="1053"/>
      <c r="JNM44" s="1053"/>
      <c r="JNN44" s="1053"/>
      <c r="JNO44" s="1053"/>
      <c r="JNP44" s="1053"/>
      <c r="JNQ44" s="1053"/>
      <c r="JNR44" s="1053"/>
      <c r="JNS44" s="1053"/>
      <c r="JNT44" s="1053"/>
      <c r="JNU44" s="1053"/>
      <c r="JNV44" s="1054"/>
      <c r="JNW44" s="1069"/>
      <c r="JNX44" s="1053"/>
      <c r="JNY44" s="1053"/>
      <c r="JNZ44" s="1053"/>
      <c r="JOA44" s="1053"/>
      <c r="JOB44" s="1053"/>
      <c r="JOC44" s="1053"/>
      <c r="JOD44" s="1053"/>
      <c r="JOE44" s="1053"/>
      <c r="JOF44" s="1053"/>
      <c r="JOG44" s="1053"/>
      <c r="JOH44" s="1053"/>
      <c r="JOI44" s="1053"/>
      <c r="JOJ44" s="1053"/>
      <c r="JOK44" s="1053"/>
      <c r="JOL44" s="1053"/>
      <c r="JOM44" s="1053"/>
      <c r="JON44" s="1054"/>
      <c r="JOO44" s="1069"/>
      <c r="JOP44" s="1053"/>
      <c r="JOQ44" s="1053"/>
      <c r="JOR44" s="1053"/>
      <c r="JOS44" s="1053"/>
      <c r="JOT44" s="1053"/>
      <c r="JOU44" s="1053"/>
      <c r="JOV44" s="1053"/>
      <c r="JOW44" s="1053"/>
      <c r="JOX44" s="1053"/>
      <c r="JOY44" s="1053"/>
      <c r="JOZ44" s="1053"/>
      <c r="JPA44" s="1053"/>
      <c r="JPB44" s="1053"/>
      <c r="JPC44" s="1053"/>
      <c r="JPD44" s="1053"/>
      <c r="JPE44" s="1053"/>
      <c r="JPF44" s="1054"/>
      <c r="JPG44" s="1069"/>
      <c r="JPH44" s="1053"/>
      <c r="JPI44" s="1053"/>
      <c r="JPJ44" s="1053"/>
      <c r="JPK44" s="1053"/>
      <c r="JPL44" s="1053"/>
      <c r="JPM44" s="1053"/>
      <c r="JPN44" s="1053"/>
      <c r="JPO44" s="1053"/>
      <c r="JPP44" s="1053"/>
      <c r="JPQ44" s="1053"/>
      <c r="JPR44" s="1053"/>
      <c r="JPS44" s="1053"/>
      <c r="JPT44" s="1053"/>
      <c r="JPU44" s="1053"/>
      <c r="JPV44" s="1053"/>
      <c r="JPW44" s="1053"/>
      <c r="JPX44" s="1054"/>
      <c r="JPY44" s="1069"/>
      <c r="JPZ44" s="1053"/>
      <c r="JQA44" s="1053"/>
      <c r="JQB44" s="1053"/>
      <c r="JQC44" s="1053"/>
      <c r="JQD44" s="1053"/>
      <c r="JQE44" s="1053"/>
      <c r="JQF44" s="1053"/>
      <c r="JQG44" s="1053"/>
      <c r="JQH44" s="1053"/>
      <c r="JQI44" s="1053"/>
      <c r="JQJ44" s="1053"/>
      <c r="JQK44" s="1053"/>
      <c r="JQL44" s="1053"/>
      <c r="JQM44" s="1053"/>
      <c r="JQN44" s="1053"/>
      <c r="JQO44" s="1053"/>
      <c r="JQP44" s="1054"/>
      <c r="JQQ44" s="1069"/>
      <c r="JQR44" s="1053"/>
      <c r="JQS44" s="1053"/>
      <c r="JQT44" s="1053"/>
      <c r="JQU44" s="1053"/>
      <c r="JQV44" s="1053"/>
      <c r="JQW44" s="1053"/>
      <c r="JQX44" s="1053"/>
      <c r="JQY44" s="1053"/>
      <c r="JQZ44" s="1053"/>
      <c r="JRA44" s="1053"/>
      <c r="JRB44" s="1053"/>
      <c r="JRC44" s="1053"/>
      <c r="JRD44" s="1053"/>
      <c r="JRE44" s="1053"/>
      <c r="JRF44" s="1053"/>
      <c r="JRG44" s="1053"/>
      <c r="JRH44" s="1054"/>
      <c r="JRI44" s="1069"/>
      <c r="JRJ44" s="1053"/>
      <c r="JRK44" s="1053"/>
      <c r="JRL44" s="1053"/>
      <c r="JRM44" s="1053"/>
      <c r="JRN44" s="1053"/>
      <c r="JRO44" s="1053"/>
      <c r="JRP44" s="1053"/>
      <c r="JRQ44" s="1053"/>
      <c r="JRR44" s="1053"/>
      <c r="JRS44" s="1053"/>
      <c r="JRT44" s="1053"/>
      <c r="JRU44" s="1053"/>
      <c r="JRV44" s="1053"/>
      <c r="JRW44" s="1053"/>
      <c r="JRX44" s="1053"/>
      <c r="JRY44" s="1053"/>
      <c r="JRZ44" s="1054"/>
      <c r="JSA44" s="1069"/>
      <c r="JSB44" s="1053"/>
      <c r="JSC44" s="1053"/>
      <c r="JSD44" s="1053"/>
      <c r="JSE44" s="1053"/>
      <c r="JSF44" s="1053"/>
      <c r="JSG44" s="1053"/>
      <c r="JSH44" s="1053"/>
      <c r="JSI44" s="1053"/>
      <c r="JSJ44" s="1053"/>
      <c r="JSK44" s="1053"/>
      <c r="JSL44" s="1053"/>
      <c r="JSM44" s="1053"/>
      <c r="JSN44" s="1053"/>
      <c r="JSO44" s="1053"/>
      <c r="JSP44" s="1053"/>
      <c r="JSQ44" s="1053"/>
      <c r="JSR44" s="1054"/>
      <c r="JSS44" s="1069"/>
      <c r="JST44" s="1053"/>
      <c r="JSU44" s="1053"/>
      <c r="JSV44" s="1053"/>
      <c r="JSW44" s="1053"/>
      <c r="JSX44" s="1053"/>
      <c r="JSY44" s="1053"/>
      <c r="JSZ44" s="1053"/>
      <c r="JTA44" s="1053"/>
      <c r="JTB44" s="1053"/>
      <c r="JTC44" s="1053"/>
      <c r="JTD44" s="1053"/>
      <c r="JTE44" s="1053"/>
      <c r="JTF44" s="1053"/>
      <c r="JTG44" s="1053"/>
      <c r="JTH44" s="1053"/>
      <c r="JTI44" s="1053"/>
      <c r="JTJ44" s="1054"/>
      <c r="JTK44" s="1069"/>
      <c r="JTL44" s="1053"/>
      <c r="JTM44" s="1053"/>
      <c r="JTN44" s="1053"/>
      <c r="JTO44" s="1053"/>
      <c r="JTP44" s="1053"/>
      <c r="JTQ44" s="1053"/>
      <c r="JTR44" s="1053"/>
      <c r="JTS44" s="1053"/>
      <c r="JTT44" s="1053"/>
      <c r="JTU44" s="1053"/>
      <c r="JTV44" s="1053"/>
      <c r="JTW44" s="1053"/>
      <c r="JTX44" s="1053"/>
      <c r="JTY44" s="1053"/>
      <c r="JTZ44" s="1053"/>
      <c r="JUA44" s="1053"/>
      <c r="JUB44" s="1054"/>
      <c r="JUC44" s="1069"/>
      <c r="JUD44" s="1053"/>
      <c r="JUE44" s="1053"/>
      <c r="JUF44" s="1053"/>
      <c r="JUG44" s="1053"/>
      <c r="JUH44" s="1053"/>
      <c r="JUI44" s="1053"/>
      <c r="JUJ44" s="1053"/>
      <c r="JUK44" s="1053"/>
      <c r="JUL44" s="1053"/>
      <c r="JUM44" s="1053"/>
      <c r="JUN44" s="1053"/>
      <c r="JUO44" s="1053"/>
      <c r="JUP44" s="1053"/>
      <c r="JUQ44" s="1053"/>
      <c r="JUR44" s="1053"/>
      <c r="JUS44" s="1053"/>
      <c r="JUT44" s="1054"/>
      <c r="JUU44" s="1069"/>
      <c r="JUV44" s="1053"/>
      <c r="JUW44" s="1053"/>
      <c r="JUX44" s="1053"/>
      <c r="JUY44" s="1053"/>
      <c r="JUZ44" s="1053"/>
      <c r="JVA44" s="1053"/>
      <c r="JVB44" s="1053"/>
      <c r="JVC44" s="1053"/>
      <c r="JVD44" s="1053"/>
      <c r="JVE44" s="1053"/>
      <c r="JVF44" s="1053"/>
      <c r="JVG44" s="1053"/>
      <c r="JVH44" s="1053"/>
      <c r="JVI44" s="1053"/>
      <c r="JVJ44" s="1053"/>
      <c r="JVK44" s="1053"/>
      <c r="JVL44" s="1054"/>
      <c r="JVM44" s="1069"/>
      <c r="JVN44" s="1053"/>
      <c r="JVO44" s="1053"/>
      <c r="JVP44" s="1053"/>
      <c r="JVQ44" s="1053"/>
      <c r="JVR44" s="1053"/>
      <c r="JVS44" s="1053"/>
      <c r="JVT44" s="1053"/>
      <c r="JVU44" s="1053"/>
      <c r="JVV44" s="1053"/>
      <c r="JVW44" s="1053"/>
      <c r="JVX44" s="1053"/>
      <c r="JVY44" s="1053"/>
      <c r="JVZ44" s="1053"/>
      <c r="JWA44" s="1053"/>
      <c r="JWB44" s="1053"/>
      <c r="JWC44" s="1053"/>
      <c r="JWD44" s="1054"/>
      <c r="JWE44" s="1069"/>
      <c r="JWF44" s="1053"/>
      <c r="JWG44" s="1053"/>
      <c r="JWH44" s="1053"/>
      <c r="JWI44" s="1053"/>
      <c r="JWJ44" s="1053"/>
      <c r="JWK44" s="1053"/>
      <c r="JWL44" s="1053"/>
      <c r="JWM44" s="1053"/>
      <c r="JWN44" s="1053"/>
      <c r="JWO44" s="1053"/>
      <c r="JWP44" s="1053"/>
      <c r="JWQ44" s="1053"/>
      <c r="JWR44" s="1053"/>
      <c r="JWS44" s="1053"/>
      <c r="JWT44" s="1053"/>
      <c r="JWU44" s="1053"/>
      <c r="JWV44" s="1054"/>
      <c r="JWW44" s="1069"/>
      <c r="JWX44" s="1053"/>
      <c r="JWY44" s="1053"/>
      <c r="JWZ44" s="1053"/>
      <c r="JXA44" s="1053"/>
      <c r="JXB44" s="1053"/>
      <c r="JXC44" s="1053"/>
      <c r="JXD44" s="1053"/>
      <c r="JXE44" s="1053"/>
      <c r="JXF44" s="1053"/>
      <c r="JXG44" s="1053"/>
      <c r="JXH44" s="1053"/>
      <c r="JXI44" s="1053"/>
      <c r="JXJ44" s="1053"/>
      <c r="JXK44" s="1053"/>
      <c r="JXL44" s="1053"/>
      <c r="JXM44" s="1053"/>
      <c r="JXN44" s="1054"/>
      <c r="JXO44" s="1069"/>
      <c r="JXP44" s="1053"/>
      <c r="JXQ44" s="1053"/>
      <c r="JXR44" s="1053"/>
      <c r="JXS44" s="1053"/>
      <c r="JXT44" s="1053"/>
      <c r="JXU44" s="1053"/>
      <c r="JXV44" s="1053"/>
      <c r="JXW44" s="1053"/>
      <c r="JXX44" s="1053"/>
      <c r="JXY44" s="1053"/>
      <c r="JXZ44" s="1053"/>
      <c r="JYA44" s="1053"/>
      <c r="JYB44" s="1053"/>
      <c r="JYC44" s="1053"/>
      <c r="JYD44" s="1053"/>
      <c r="JYE44" s="1053"/>
      <c r="JYF44" s="1054"/>
      <c r="JYG44" s="1069"/>
      <c r="JYH44" s="1053"/>
      <c r="JYI44" s="1053"/>
      <c r="JYJ44" s="1053"/>
      <c r="JYK44" s="1053"/>
      <c r="JYL44" s="1053"/>
      <c r="JYM44" s="1053"/>
      <c r="JYN44" s="1053"/>
      <c r="JYO44" s="1053"/>
      <c r="JYP44" s="1053"/>
      <c r="JYQ44" s="1053"/>
      <c r="JYR44" s="1053"/>
      <c r="JYS44" s="1053"/>
      <c r="JYT44" s="1053"/>
      <c r="JYU44" s="1053"/>
      <c r="JYV44" s="1053"/>
      <c r="JYW44" s="1053"/>
      <c r="JYX44" s="1054"/>
      <c r="JYY44" s="1069"/>
      <c r="JYZ44" s="1053"/>
      <c r="JZA44" s="1053"/>
      <c r="JZB44" s="1053"/>
      <c r="JZC44" s="1053"/>
      <c r="JZD44" s="1053"/>
      <c r="JZE44" s="1053"/>
      <c r="JZF44" s="1053"/>
      <c r="JZG44" s="1053"/>
      <c r="JZH44" s="1053"/>
      <c r="JZI44" s="1053"/>
      <c r="JZJ44" s="1053"/>
      <c r="JZK44" s="1053"/>
      <c r="JZL44" s="1053"/>
      <c r="JZM44" s="1053"/>
      <c r="JZN44" s="1053"/>
      <c r="JZO44" s="1053"/>
      <c r="JZP44" s="1054"/>
      <c r="JZQ44" s="1069"/>
      <c r="JZR44" s="1053"/>
      <c r="JZS44" s="1053"/>
      <c r="JZT44" s="1053"/>
      <c r="JZU44" s="1053"/>
      <c r="JZV44" s="1053"/>
      <c r="JZW44" s="1053"/>
      <c r="JZX44" s="1053"/>
      <c r="JZY44" s="1053"/>
      <c r="JZZ44" s="1053"/>
      <c r="KAA44" s="1053"/>
      <c r="KAB44" s="1053"/>
      <c r="KAC44" s="1053"/>
      <c r="KAD44" s="1053"/>
      <c r="KAE44" s="1053"/>
      <c r="KAF44" s="1053"/>
      <c r="KAG44" s="1053"/>
      <c r="KAH44" s="1054"/>
      <c r="KAI44" s="1069"/>
      <c r="KAJ44" s="1053"/>
      <c r="KAK44" s="1053"/>
      <c r="KAL44" s="1053"/>
      <c r="KAM44" s="1053"/>
      <c r="KAN44" s="1053"/>
      <c r="KAO44" s="1053"/>
      <c r="KAP44" s="1053"/>
      <c r="KAQ44" s="1053"/>
      <c r="KAR44" s="1053"/>
      <c r="KAS44" s="1053"/>
      <c r="KAT44" s="1053"/>
      <c r="KAU44" s="1053"/>
      <c r="KAV44" s="1053"/>
      <c r="KAW44" s="1053"/>
      <c r="KAX44" s="1053"/>
      <c r="KAY44" s="1053"/>
      <c r="KAZ44" s="1054"/>
      <c r="KBA44" s="1069"/>
      <c r="KBB44" s="1053"/>
      <c r="KBC44" s="1053"/>
      <c r="KBD44" s="1053"/>
      <c r="KBE44" s="1053"/>
      <c r="KBF44" s="1053"/>
      <c r="KBG44" s="1053"/>
      <c r="KBH44" s="1053"/>
      <c r="KBI44" s="1053"/>
      <c r="KBJ44" s="1053"/>
      <c r="KBK44" s="1053"/>
      <c r="KBL44" s="1053"/>
      <c r="KBM44" s="1053"/>
      <c r="KBN44" s="1053"/>
      <c r="KBO44" s="1053"/>
      <c r="KBP44" s="1053"/>
      <c r="KBQ44" s="1053"/>
      <c r="KBR44" s="1054"/>
      <c r="KBS44" s="1069"/>
      <c r="KBT44" s="1053"/>
      <c r="KBU44" s="1053"/>
      <c r="KBV44" s="1053"/>
      <c r="KBW44" s="1053"/>
      <c r="KBX44" s="1053"/>
      <c r="KBY44" s="1053"/>
      <c r="KBZ44" s="1053"/>
      <c r="KCA44" s="1053"/>
      <c r="KCB44" s="1053"/>
      <c r="KCC44" s="1053"/>
      <c r="KCD44" s="1053"/>
      <c r="KCE44" s="1053"/>
      <c r="KCF44" s="1053"/>
      <c r="KCG44" s="1053"/>
      <c r="KCH44" s="1053"/>
      <c r="KCI44" s="1053"/>
      <c r="KCJ44" s="1054"/>
      <c r="KCK44" s="1069"/>
      <c r="KCL44" s="1053"/>
      <c r="KCM44" s="1053"/>
      <c r="KCN44" s="1053"/>
      <c r="KCO44" s="1053"/>
      <c r="KCP44" s="1053"/>
      <c r="KCQ44" s="1053"/>
      <c r="KCR44" s="1053"/>
      <c r="KCS44" s="1053"/>
      <c r="KCT44" s="1053"/>
      <c r="KCU44" s="1053"/>
      <c r="KCV44" s="1053"/>
      <c r="KCW44" s="1053"/>
      <c r="KCX44" s="1053"/>
      <c r="KCY44" s="1053"/>
      <c r="KCZ44" s="1053"/>
      <c r="KDA44" s="1053"/>
      <c r="KDB44" s="1054"/>
      <c r="KDC44" s="1069"/>
      <c r="KDD44" s="1053"/>
      <c r="KDE44" s="1053"/>
      <c r="KDF44" s="1053"/>
      <c r="KDG44" s="1053"/>
      <c r="KDH44" s="1053"/>
      <c r="KDI44" s="1053"/>
      <c r="KDJ44" s="1053"/>
      <c r="KDK44" s="1053"/>
      <c r="KDL44" s="1053"/>
      <c r="KDM44" s="1053"/>
      <c r="KDN44" s="1053"/>
      <c r="KDO44" s="1053"/>
      <c r="KDP44" s="1053"/>
      <c r="KDQ44" s="1053"/>
      <c r="KDR44" s="1053"/>
      <c r="KDS44" s="1053"/>
      <c r="KDT44" s="1054"/>
      <c r="KDU44" s="1069"/>
      <c r="KDV44" s="1053"/>
      <c r="KDW44" s="1053"/>
      <c r="KDX44" s="1053"/>
      <c r="KDY44" s="1053"/>
      <c r="KDZ44" s="1053"/>
      <c r="KEA44" s="1053"/>
      <c r="KEB44" s="1053"/>
      <c r="KEC44" s="1053"/>
      <c r="KED44" s="1053"/>
      <c r="KEE44" s="1053"/>
      <c r="KEF44" s="1053"/>
      <c r="KEG44" s="1053"/>
      <c r="KEH44" s="1053"/>
      <c r="KEI44" s="1053"/>
      <c r="KEJ44" s="1053"/>
      <c r="KEK44" s="1053"/>
      <c r="KEL44" s="1054"/>
      <c r="KEM44" s="1069"/>
      <c r="KEN44" s="1053"/>
      <c r="KEO44" s="1053"/>
      <c r="KEP44" s="1053"/>
      <c r="KEQ44" s="1053"/>
      <c r="KER44" s="1053"/>
      <c r="KES44" s="1053"/>
      <c r="KET44" s="1053"/>
      <c r="KEU44" s="1053"/>
      <c r="KEV44" s="1053"/>
      <c r="KEW44" s="1053"/>
      <c r="KEX44" s="1053"/>
      <c r="KEY44" s="1053"/>
      <c r="KEZ44" s="1053"/>
      <c r="KFA44" s="1053"/>
      <c r="KFB44" s="1053"/>
      <c r="KFC44" s="1053"/>
      <c r="KFD44" s="1054"/>
      <c r="KFE44" s="1069"/>
      <c r="KFF44" s="1053"/>
      <c r="KFG44" s="1053"/>
      <c r="KFH44" s="1053"/>
      <c r="KFI44" s="1053"/>
      <c r="KFJ44" s="1053"/>
      <c r="KFK44" s="1053"/>
      <c r="KFL44" s="1053"/>
      <c r="KFM44" s="1053"/>
      <c r="KFN44" s="1053"/>
      <c r="KFO44" s="1053"/>
      <c r="KFP44" s="1053"/>
      <c r="KFQ44" s="1053"/>
      <c r="KFR44" s="1053"/>
      <c r="KFS44" s="1053"/>
      <c r="KFT44" s="1053"/>
      <c r="KFU44" s="1053"/>
      <c r="KFV44" s="1054"/>
      <c r="KFW44" s="1069"/>
      <c r="KFX44" s="1053"/>
      <c r="KFY44" s="1053"/>
      <c r="KFZ44" s="1053"/>
      <c r="KGA44" s="1053"/>
      <c r="KGB44" s="1053"/>
      <c r="KGC44" s="1053"/>
      <c r="KGD44" s="1053"/>
      <c r="KGE44" s="1053"/>
      <c r="KGF44" s="1053"/>
      <c r="KGG44" s="1053"/>
      <c r="KGH44" s="1053"/>
      <c r="KGI44" s="1053"/>
      <c r="KGJ44" s="1053"/>
      <c r="KGK44" s="1053"/>
      <c r="KGL44" s="1053"/>
      <c r="KGM44" s="1053"/>
      <c r="KGN44" s="1054"/>
      <c r="KGO44" s="1069"/>
      <c r="KGP44" s="1053"/>
      <c r="KGQ44" s="1053"/>
      <c r="KGR44" s="1053"/>
      <c r="KGS44" s="1053"/>
      <c r="KGT44" s="1053"/>
      <c r="KGU44" s="1053"/>
      <c r="KGV44" s="1053"/>
      <c r="KGW44" s="1053"/>
      <c r="KGX44" s="1053"/>
      <c r="KGY44" s="1053"/>
      <c r="KGZ44" s="1053"/>
      <c r="KHA44" s="1053"/>
      <c r="KHB44" s="1053"/>
      <c r="KHC44" s="1053"/>
      <c r="KHD44" s="1053"/>
      <c r="KHE44" s="1053"/>
      <c r="KHF44" s="1054"/>
      <c r="KHG44" s="1069"/>
      <c r="KHH44" s="1053"/>
      <c r="KHI44" s="1053"/>
      <c r="KHJ44" s="1053"/>
      <c r="KHK44" s="1053"/>
      <c r="KHL44" s="1053"/>
      <c r="KHM44" s="1053"/>
      <c r="KHN44" s="1053"/>
      <c r="KHO44" s="1053"/>
      <c r="KHP44" s="1053"/>
      <c r="KHQ44" s="1053"/>
      <c r="KHR44" s="1053"/>
      <c r="KHS44" s="1053"/>
      <c r="KHT44" s="1053"/>
      <c r="KHU44" s="1053"/>
      <c r="KHV44" s="1053"/>
      <c r="KHW44" s="1053"/>
      <c r="KHX44" s="1054"/>
      <c r="KHY44" s="1069"/>
      <c r="KHZ44" s="1053"/>
      <c r="KIA44" s="1053"/>
      <c r="KIB44" s="1053"/>
      <c r="KIC44" s="1053"/>
      <c r="KID44" s="1053"/>
      <c r="KIE44" s="1053"/>
      <c r="KIF44" s="1053"/>
      <c r="KIG44" s="1053"/>
      <c r="KIH44" s="1053"/>
      <c r="KII44" s="1053"/>
      <c r="KIJ44" s="1053"/>
      <c r="KIK44" s="1053"/>
      <c r="KIL44" s="1053"/>
      <c r="KIM44" s="1053"/>
      <c r="KIN44" s="1053"/>
      <c r="KIO44" s="1053"/>
      <c r="KIP44" s="1054"/>
      <c r="KIQ44" s="1069"/>
      <c r="KIR44" s="1053"/>
      <c r="KIS44" s="1053"/>
      <c r="KIT44" s="1053"/>
      <c r="KIU44" s="1053"/>
      <c r="KIV44" s="1053"/>
      <c r="KIW44" s="1053"/>
      <c r="KIX44" s="1053"/>
      <c r="KIY44" s="1053"/>
      <c r="KIZ44" s="1053"/>
      <c r="KJA44" s="1053"/>
      <c r="KJB44" s="1053"/>
      <c r="KJC44" s="1053"/>
      <c r="KJD44" s="1053"/>
      <c r="KJE44" s="1053"/>
      <c r="KJF44" s="1053"/>
      <c r="KJG44" s="1053"/>
      <c r="KJH44" s="1054"/>
      <c r="KJI44" s="1069"/>
      <c r="KJJ44" s="1053"/>
      <c r="KJK44" s="1053"/>
      <c r="KJL44" s="1053"/>
      <c r="KJM44" s="1053"/>
      <c r="KJN44" s="1053"/>
      <c r="KJO44" s="1053"/>
      <c r="KJP44" s="1053"/>
      <c r="KJQ44" s="1053"/>
      <c r="KJR44" s="1053"/>
      <c r="KJS44" s="1053"/>
      <c r="KJT44" s="1053"/>
      <c r="KJU44" s="1053"/>
      <c r="KJV44" s="1053"/>
      <c r="KJW44" s="1053"/>
      <c r="KJX44" s="1053"/>
      <c r="KJY44" s="1053"/>
      <c r="KJZ44" s="1054"/>
      <c r="KKA44" s="1069"/>
      <c r="KKB44" s="1053"/>
      <c r="KKC44" s="1053"/>
      <c r="KKD44" s="1053"/>
      <c r="KKE44" s="1053"/>
      <c r="KKF44" s="1053"/>
      <c r="KKG44" s="1053"/>
      <c r="KKH44" s="1053"/>
      <c r="KKI44" s="1053"/>
      <c r="KKJ44" s="1053"/>
      <c r="KKK44" s="1053"/>
      <c r="KKL44" s="1053"/>
      <c r="KKM44" s="1053"/>
      <c r="KKN44" s="1053"/>
      <c r="KKO44" s="1053"/>
      <c r="KKP44" s="1053"/>
      <c r="KKQ44" s="1053"/>
      <c r="KKR44" s="1054"/>
      <c r="KKS44" s="1069"/>
      <c r="KKT44" s="1053"/>
      <c r="KKU44" s="1053"/>
      <c r="KKV44" s="1053"/>
      <c r="KKW44" s="1053"/>
      <c r="KKX44" s="1053"/>
      <c r="KKY44" s="1053"/>
      <c r="KKZ44" s="1053"/>
      <c r="KLA44" s="1053"/>
      <c r="KLB44" s="1053"/>
      <c r="KLC44" s="1053"/>
      <c r="KLD44" s="1053"/>
      <c r="KLE44" s="1053"/>
      <c r="KLF44" s="1053"/>
      <c r="KLG44" s="1053"/>
      <c r="KLH44" s="1053"/>
      <c r="KLI44" s="1053"/>
      <c r="KLJ44" s="1054"/>
      <c r="KLK44" s="1069"/>
      <c r="KLL44" s="1053"/>
      <c r="KLM44" s="1053"/>
      <c r="KLN44" s="1053"/>
      <c r="KLO44" s="1053"/>
      <c r="KLP44" s="1053"/>
      <c r="KLQ44" s="1053"/>
      <c r="KLR44" s="1053"/>
      <c r="KLS44" s="1053"/>
      <c r="KLT44" s="1053"/>
      <c r="KLU44" s="1053"/>
      <c r="KLV44" s="1053"/>
      <c r="KLW44" s="1053"/>
      <c r="KLX44" s="1053"/>
      <c r="KLY44" s="1053"/>
      <c r="KLZ44" s="1053"/>
      <c r="KMA44" s="1053"/>
      <c r="KMB44" s="1054"/>
      <c r="KMC44" s="1069"/>
      <c r="KMD44" s="1053"/>
      <c r="KME44" s="1053"/>
      <c r="KMF44" s="1053"/>
      <c r="KMG44" s="1053"/>
      <c r="KMH44" s="1053"/>
      <c r="KMI44" s="1053"/>
      <c r="KMJ44" s="1053"/>
      <c r="KMK44" s="1053"/>
      <c r="KML44" s="1053"/>
      <c r="KMM44" s="1053"/>
      <c r="KMN44" s="1053"/>
      <c r="KMO44" s="1053"/>
      <c r="KMP44" s="1053"/>
      <c r="KMQ44" s="1053"/>
      <c r="KMR44" s="1053"/>
      <c r="KMS44" s="1053"/>
      <c r="KMT44" s="1054"/>
      <c r="KMU44" s="1069"/>
      <c r="KMV44" s="1053"/>
      <c r="KMW44" s="1053"/>
      <c r="KMX44" s="1053"/>
      <c r="KMY44" s="1053"/>
      <c r="KMZ44" s="1053"/>
      <c r="KNA44" s="1053"/>
      <c r="KNB44" s="1053"/>
      <c r="KNC44" s="1053"/>
      <c r="KND44" s="1053"/>
      <c r="KNE44" s="1053"/>
      <c r="KNF44" s="1053"/>
      <c r="KNG44" s="1053"/>
      <c r="KNH44" s="1053"/>
      <c r="KNI44" s="1053"/>
      <c r="KNJ44" s="1053"/>
      <c r="KNK44" s="1053"/>
      <c r="KNL44" s="1054"/>
      <c r="KNM44" s="1069"/>
      <c r="KNN44" s="1053"/>
      <c r="KNO44" s="1053"/>
      <c r="KNP44" s="1053"/>
      <c r="KNQ44" s="1053"/>
      <c r="KNR44" s="1053"/>
      <c r="KNS44" s="1053"/>
      <c r="KNT44" s="1053"/>
      <c r="KNU44" s="1053"/>
      <c r="KNV44" s="1053"/>
      <c r="KNW44" s="1053"/>
      <c r="KNX44" s="1053"/>
      <c r="KNY44" s="1053"/>
      <c r="KNZ44" s="1053"/>
      <c r="KOA44" s="1053"/>
      <c r="KOB44" s="1053"/>
      <c r="KOC44" s="1053"/>
      <c r="KOD44" s="1054"/>
      <c r="KOE44" s="1069"/>
      <c r="KOF44" s="1053"/>
      <c r="KOG44" s="1053"/>
      <c r="KOH44" s="1053"/>
      <c r="KOI44" s="1053"/>
      <c r="KOJ44" s="1053"/>
      <c r="KOK44" s="1053"/>
      <c r="KOL44" s="1053"/>
      <c r="KOM44" s="1053"/>
      <c r="KON44" s="1053"/>
      <c r="KOO44" s="1053"/>
      <c r="KOP44" s="1053"/>
      <c r="KOQ44" s="1053"/>
      <c r="KOR44" s="1053"/>
      <c r="KOS44" s="1053"/>
      <c r="KOT44" s="1053"/>
      <c r="KOU44" s="1053"/>
      <c r="KOV44" s="1054"/>
      <c r="KOW44" s="1069"/>
      <c r="KOX44" s="1053"/>
      <c r="KOY44" s="1053"/>
      <c r="KOZ44" s="1053"/>
      <c r="KPA44" s="1053"/>
      <c r="KPB44" s="1053"/>
      <c r="KPC44" s="1053"/>
      <c r="KPD44" s="1053"/>
      <c r="KPE44" s="1053"/>
      <c r="KPF44" s="1053"/>
      <c r="KPG44" s="1053"/>
      <c r="KPH44" s="1053"/>
      <c r="KPI44" s="1053"/>
      <c r="KPJ44" s="1053"/>
      <c r="KPK44" s="1053"/>
      <c r="KPL44" s="1053"/>
      <c r="KPM44" s="1053"/>
      <c r="KPN44" s="1054"/>
      <c r="KPO44" s="1069"/>
      <c r="KPP44" s="1053"/>
      <c r="KPQ44" s="1053"/>
      <c r="KPR44" s="1053"/>
      <c r="KPS44" s="1053"/>
      <c r="KPT44" s="1053"/>
      <c r="KPU44" s="1053"/>
      <c r="KPV44" s="1053"/>
      <c r="KPW44" s="1053"/>
      <c r="KPX44" s="1053"/>
      <c r="KPY44" s="1053"/>
      <c r="KPZ44" s="1053"/>
      <c r="KQA44" s="1053"/>
      <c r="KQB44" s="1053"/>
      <c r="KQC44" s="1053"/>
      <c r="KQD44" s="1053"/>
      <c r="KQE44" s="1053"/>
      <c r="KQF44" s="1054"/>
      <c r="KQG44" s="1069"/>
      <c r="KQH44" s="1053"/>
      <c r="KQI44" s="1053"/>
      <c r="KQJ44" s="1053"/>
      <c r="KQK44" s="1053"/>
      <c r="KQL44" s="1053"/>
      <c r="KQM44" s="1053"/>
      <c r="KQN44" s="1053"/>
      <c r="KQO44" s="1053"/>
      <c r="KQP44" s="1053"/>
      <c r="KQQ44" s="1053"/>
      <c r="KQR44" s="1053"/>
      <c r="KQS44" s="1053"/>
      <c r="KQT44" s="1053"/>
      <c r="KQU44" s="1053"/>
      <c r="KQV44" s="1053"/>
      <c r="KQW44" s="1053"/>
      <c r="KQX44" s="1054"/>
      <c r="KQY44" s="1069"/>
      <c r="KQZ44" s="1053"/>
      <c r="KRA44" s="1053"/>
      <c r="KRB44" s="1053"/>
      <c r="KRC44" s="1053"/>
      <c r="KRD44" s="1053"/>
      <c r="KRE44" s="1053"/>
      <c r="KRF44" s="1053"/>
      <c r="KRG44" s="1053"/>
      <c r="KRH44" s="1053"/>
      <c r="KRI44" s="1053"/>
      <c r="KRJ44" s="1053"/>
      <c r="KRK44" s="1053"/>
      <c r="KRL44" s="1053"/>
      <c r="KRM44" s="1053"/>
      <c r="KRN44" s="1053"/>
      <c r="KRO44" s="1053"/>
      <c r="KRP44" s="1054"/>
      <c r="KRQ44" s="1069"/>
      <c r="KRR44" s="1053"/>
      <c r="KRS44" s="1053"/>
      <c r="KRT44" s="1053"/>
      <c r="KRU44" s="1053"/>
      <c r="KRV44" s="1053"/>
      <c r="KRW44" s="1053"/>
      <c r="KRX44" s="1053"/>
      <c r="KRY44" s="1053"/>
      <c r="KRZ44" s="1053"/>
      <c r="KSA44" s="1053"/>
      <c r="KSB44" s="1053"/>
      <c r="KSC44" s="1053"/>
      <c r="KSD44" s="1053"/>
      <c r="KSE44" s="1053"/>
      <c r="KSF44" s="1053"/>
      <c r="KSG44" s="1053"/>
      <c r="KSH44" s="1054"/>
      <c r="KSI44" s="1069"/>
      <c r="KSJ44" s="1053"/>
      <c r="KSK44" s="1053"/>
      <c r="KSL44" s="1053"/>
      <c r="KSM44" s="1053"/>
      <c r="KSN44" s="1053"/>
      <c r="KSO44" s="1053"/>
      <c r="KSP44" s="1053"/>
      <c r="KSQ44" s="1053"/>
      <c r="KSR44" s="1053"/>
      <c r="KSS44" s="1053"/>
      <c r="KST44" s="1053"/>
      <c r="KSU44" s="1053"/>
      <c r="KSV44" s="1053"/>
      <c r="KSW44" s="1053"/>
      <c r="KSX44" s="1053"/>
      <c r="KSY44" s="1053"/>
      <c r="KSZ44" s="1054"/>
      <c r="KTA44" s="1069"/>
      <c r="KTB44" s="1053"/>
      <c r="KTC44" s="1053"/>
      <c r="KTD44" s="1053"/>
      <c r="KTE44" s="1053"/>
      <c r="KTF44" s="1053"/>
      <c r="KTG44" s="1053"/>
      <c r="KTH44" s="1053"/>
      <c r="KTI44" s="1053"/>
      <c r="KTJ44" s="1053"/>
      <c r="KTK44" s="1053"/>
      <c r="KTL44" s="1053"/>
      <c r="KTM44" s="1053"/>
      <c r="KTN44" s="1053"/>
      <c r="KTO44" s="1053"/>
      <c r="KTP44" s="1053"/>
      <c r="KTQ44" s="1053"/>
      <c r="KTR44" s="1054"/>
      <c r="KTS44" s="1069"/>
      <c r="KTT44" s="1053"/>
      <c r="KTU44" s="1053"/>
      <c r="KTV44" s="1053"/>
      <c r="KTW44" s="1053"/>
      <c r="KTX44" s="1053"/>
      <c r="KTY44" s="1053"/>
      <c r="KTZ44" s="1053"/>
      <c r="KUA44" s="1053"/>
      <c r="KUB44" s="1053"/>
      <c r="KUC44" s="1053"/>
      <c r="KUD44" s="1053"/>
      <c r="KUE44" s="1053"/>
      <c r="KUF44" s="1053"/>
      <c r="KUG44" s="1053"/>
      <c r="KUH44" s="1053"/>
      <c r="KUI44" s="1053"/>
      <c r="KUJ44" s="1054"/>
      <c r="KUK44" s="1069"/>
      <c r="KUL44" s="1053"/>
      <c r="KUM44" s="1053"/>
      <c r="KUN44" s="1053"/>
      <c r="KUO44" s="1053"/>
      <c r="KUP44" s="1053"/>
      <c r="KUQ44" s="1053"/>
      <c r="KUR44" s="1053"/>
      <c r="KUS44" s="1053"/>
      <c r="KUT44" s="1053"/>
      <c r="KUU44" s="1053"/>
      <c r="KUV44" s="1053"/>
      <c r="KUW44" s="1053"/>
      <c r="KUX44" s="1053"/>
      <c r="KUY44" s="1053"/>
      <c r="KUZ44" s="1053"/>
      <c r="KVA44" s="1053"/>
      <c r="KVB44" s="1054"/>
      <c r="KVC44" s="1069"/>
      <c r="KVD44" s="1053"/>
      <c r="KVE44" s="1053"/>
      <c r="KVF44" s="1053"/>
      <c r="KVG44" s="1053"/>
      <c r="KVH44" s="1053"/>
      <c r="KVI44" s="1053"/>
      <c r="KVJ44" s="1053"/>
      <c r="KVK44" s="1053"/>
      <c r="KVL44" s="1053"/>
      <c r="KVM44" s="1053"/>
      <c r="KVN44" s="1053"/>
      <c r="KVO44" s="1053"/>
      <c r="KVP44" s="1053"/>
      <c r="KVQ44" s="1053"/>
      <c r="KVR44" s="1053"/>
      <c r="KVS44" s="1053"/>
      <c r="KVT44" s="1054"/>
      <c r="KVU44" s="1069"/>
      <c r="KVV44" s="1053"/>
      <c r="KVW44" s="1053"/>
      <c r="KVX44" s="1053"/>
      <c r="KVY44" s="1053"/>
      <c r="KVZ44" s="1053"/>
      <c r="KWA44" s="1053"/>
      <c r="KWB44" s="1053"/>
      <c r="KWC44" s="1053"/>
      <c r="KWD44" s="1053"/>
      <c r="KWE44" s="1053"/>
      <c r="KWF44" s="1053"/>
      <c r="KWG44" s="1053"/>
      <c r="KWH44" s="1053"/>
      <c r="KWI44" s="1053"/>
      <c r="KWJ44" s="1053"/>
      <c r="KWK44" s="1053"/>
      <c r="KWL44" s="1054"/>
      <c r="KWM44" s="1069"/>
      <c r="KWN44" s="1053"/>
      <c r="KWO44" s="1053"/>
      <c r="KWP44" s="1053"/>
      <c r="KWQ44" s="1053"/>
      <c r="KWR44" s="1053"/>
      <c r="KWS44" s="1053"/>
      <c r="KWT44" s="1053"/>
      <c r="KWU44" s="1053"/>
      <c r="KWV44" s="1053"/>
      <c r="KWW44" s="1053"/>
      <c r="KWX44" s="1053"/>
      <c r="KWY44" s="1053"/>
      <c r="KWZ44" s="1053"/>
      <c r="KXA44" s="1053"/>
      <c r="KXB44" s="1053"/>
      <c r="KXC44" s="1053"/>
      <c r="KXD44" s="1054"/>
      <c r="KXE44" s="1069"/>
      <c r="KXF44" s="1053"/>
      <c r="KXG44" s="1053"/>
      <c r="KXH44" s="1053"/>
      <c r="KXI44" s="1053"/>
      <c r="KXJ44" s="1053"/>
      <c r="KXK44" s="1053"/>
      <c r="KXL44" s="1053"/>
      <c r="KXM44" s="1053"/>
      <c r="KXN44" s="1053"/>
      <c r="KXO44" s="1053"/>
      <c r="KXP44" s="1053"/>
      <c r="KXQ44" s="1053"/>
      <c r="KXR44" s="1053"/>
      <c r="KXS44" s="1053"/>
      <c r="KXT44" s="1053"/>
      <c r="KXU44" s="1053"/>
      <c r="KXV44" s="1054"/>
      <c r="KXW44" s="1069"/>
      <c r="KXX44" s="1053"/>
      <c r="KXY44" s="1053"/>
      <c r="KXZ44" s="1053"/>
      <c r="KYA44" s="1053"/>
      <c r="KYB44" s="1053"/>
      <c r="KYC44" s="1053"/>
      <c r="KYD44" s="1053"/>
      <c r="KYE44" s="1053"/>
      <c r="KYF44" s="1053"/>
      <c r="KYG44" s="1053"/>
      <c r="KYH44" s="1053"/>
      <c r="KYI44" s="1053"/>
      <c r="KYJ44" s="1053"/>
      <c r="KYK44" s="1053"/>
      <c r="KYL44" s="1053"/>
      <c r="KYM44" s="1053"/>
      <c r="KYN44" s="1054"/>
      <c r="KYO44" s="1069"/>
      <c r="KYP44" s="1053"/>
      <c r="KYQ44" s="1053"/>
      <c r="KYR44" s="1053"/>
      <c r="KYS44" s="1053"/>
      <c r="KYT44" s="1053"/>
      <c r="KYU44" s="1053"/>
      <c r="KYV44" s="1053"/>
      <c r="KYW44" s="1053"/>
      <c r="KYX44" s="1053"/>
      <c r="KYY44" s="1053"/>
      <c r="KYZ44" s="1053"/>
      <c r="KZA44" s="1053"/>
      <c r="KZB44" s="1053"/>
      <c r="KZC44" s="1053"/>
      <c r="KZD44" s="1053"/>
      <c r="KZE44" s="1053"/>
      <c r="KZF44" s="1054"/>
      <c r="KZG44" s="1069"/>
      <c r="KZH44" s="1053"/>
      <c r="KZI44" s="1053"/>
      <c r="KZJ44" s="1053"/>
      <c r="KZK44" s="1053"/>
      <c r="KZL44" s="1053"/>
      <c r="KZM44" s="1053"/>
      <c r="KZN44" s="1053"/>
      <c r="KZO44" s="1053"/>
      <c r="KZP44" s="1053"/>
      <c r="KZQ44" s="1053"/>
      <c r="KZR44" s="1053"/>
      <c r="KZS44" s="1053"/>
      <c r="KZT44" s="1053"/>
      <c r="KZU44" s="1053"/>
      <c r="KZV44" s="1053"/>
      <c r="KZW44" s="1053"/>
      <c r="KZX44" s="1054"/>
      <c r="KZY44" s="1069"/>
      <c r="KZZ44" s="1053"/>
      <c r="LAA44" s="1053"/>
      <c r="LAB44" s="1053"/>
      <c r="LAC44" s="1053"/>
      <c r="LAD44" s="1053"/>
      <c r="LAE44" s="1053"/>
      <c r="LAF44" s="1053"/>
      <c r="LAG44" s="1053"/>
      <c r="LAH44" s="1053"/>
      <c r="LAI44" s="1053"/>
      <c r="LAJ44" s="1053"/>
      <c r="LAK44" s="1053"/>
      <c r="LAL44" s="1053"/>
      <c r="LAM44" s="1053"/>
      <c r="LAN44" s="1053"/>
      <c r="LAO44" s="1053"/>
      <c r="LAP44" s="1054"/>
      <c r="LAQ44" s="1069"/>
      <c r="LAR44" s="1053"/>
      <c r="LAS44" s="1053"/>
      <c r="LAT44" s="1053"/>
      <c r="LAU44" s="1053"/>
      <c r="LAV44" s="1053"/>
      <c r="LAW44" s="1053"/>
      <c r="LAX44" s="1053"/>
      <c r="LAY44" s="1053"/>
      <c r="LAZ44" s="1053"/>
      <c r="LBA44" s="1053"/>
      <c r="LBB44" s="1053"/>
      <c r="LBC44" s="1053"/>
      <c r="LBD44" s="1053"/>
      <c r="LBE44" s="1053"/>
      <c r="LBF44" s="1053"/>
      <c r="LBG44" s="1053"/>
      <c r="LBH44" s="1054"/>
      <c r="LBI44" s="1069"/>
      <c r="LBJ44" s="1053"/>
      <c r="LBK44" s="1053"/>
      <c r="LBL44" s="1053"/>
      <c r="LBM44" s="1053"/>
      <c r="LBN44" s="1053"/>
      <c r="LBO44" s="1053"/>
      <c r="LBP44" s="1053"/>
      <c r="LBQ44" s="1053"/>
      <c r="LBR44" s="1053"/>
      <c r="LBS44" s="1053"/>
      <c r="LBT44" s="1053"/>
      <c r="LBU44" s="1053"/>
      <c r="LBV44" s="1053"/>
      <c r="LBW44" s="1053"/>
      <c r="LBX44" s="1053"/>
      <c r="LBY44" s="1053"/>
      <c r="LBZ44" s="1054"/>
      <c r="LCA44" s="1069"/>
      <c r="LCB44" s="1053"/>
      <c r="LCC44" s="1053"/>
      <c r="LCD44" s="1053"/>
      <c r="LCE44" s="1053"/>
      <c r="LCF44" s="1053"/>
      <c r="LCG44" s="1053"/>
      <c r="LCH44" s="1053"/>
      <c r="LCI44" s="1053"/>
      <c r="LCJ44" s="1053"/>
      <c r="LCK44" s="1053"/>
      <c r="LCL44" s="1053"/>
      <c r="LCM44" s="1053"/>
      <c r="LCN44" s="1053"/>
      <c r="LCO44" s="1053"/>
      <c r="LCP44" s="1053"/>
      <c r="LCQ44" s="1053"/>
      <c r="LCR44" s="1054"/>
      <c r="LCS44" s="1069"/>
      <c r="LCT44" s="1053"/>
      <c r="LCU44" s="1053"/>
      <c r="LCV44" s="1053"/>
      <c r="LCW44" s="1053"/>
      <c r="LCX44" s="1053"/>
      <c r="LCY44" s="1053"/>
      <c r="LCZ44" s="1053"/>
      <c r="LDA44" s="1053"/>
      <c r="LDB44" s="1053"/>
      <c r="LDC44" s="1053"/>
      <c r="LDD44" s="1053"/>
      <c r="LDE44" s="1053"/>
      <c r="LDF44" s="1053"/>
      <c r="LDG44" s="1053"/>
      <c r="LDH44" s="1053"/>
      <c r="LDI44" s="1053"/>
      <c r="LDJ44" s="1054"/>
      <c r="LDK44" s="1069"/>
      <c r="LDL44" s="1053"/>
      <c r="LDM44" s="1053"/>
      <c r="LDN44" s="1053"/>
      <c r="LDO44" s="1053"/>
      <c r="LDP44" s="1053"/>
      <c r="LDQ44" s="1053"/>
      <c r="LDR44" s="1053"/>
      <c r="LDS44" s="1053"/>
      <c r="LDT44" s="1053"/>
      <c r="LDU44" s="1053"/>
      <c r="LDV44" s="1053"/>
      <c r="LDW44" s="1053"/>
      <c r="LDX44" s="1053"/>
      <c r="LDY44" s="1053"/>
      <c r="LDZ44" s="1053"/>
      <c r="LEA44" s="1053"/>
      <c r="LEB44" s="1054"/>
      <c r="LEC44" s="1069"/>
      <c r="LED44" s="1053"/>
      <c r="LEE44" s="1053"/>
      <c r="LEF44" s="1053"/>
      <c r="LEG44" s="1053"/>
      <c r="LEH44" s="1053"/>
      <c r="LEI44" s="1053"/>
      <c r="LEJ44" s="1053"/>
      <c r="LEK44" s="1053"/>
      <c r="LEL44" s="1053"/>
      <c r="LEM44" s="1053"/>
      <c r="LEN44" s="1053"/>
      <c r="LEO44" s="1053"/>
      <c r="LEP44" s="1053"/>
      <c r="LEQ44" s="1053"/>
      <c r="LER44" s="1053"/>
      <c r="LES44" s="1053"/>
      <c r="LET44" s="1054"/>
      <c r="LEU44" s="1069"/>
      <c r="LEV44" s="1053"/>
      <c r="LEW44" s="1053"/>
      <c r="LEX44" s="1053"/>
      <c r="LEY44" s="1053"/>
      <c r="LEZ44" s="1053"/>
      <c r="LFA44" s="1053"/>
      <c r="LFB44" s="1053"/>
      <c r="LFC44" s="1053"/>
      <c r="LFD44" s="1053"/>
      <c r="LFE44" s="1053"/>
      <c r="LFF44" s="1053"/>
      <c r="LFG44" s="1053"/>
      <c r="LFH44" s="1053"/>
      <c r="LFI44" s="1053"/>
      <c r="LFJ44" s="1053"/>
      <c r="LFK44" s="1053"/>
      <c r="LFL44" s="1054"/>
      <c r="LFM44" s="1069"/>
      <c r="LFN44" s="1053"/>
      <c r="LFO44" s="1053"/>
      <c r="LFP44" s="1053"/>
      <c r="LFQ44" s="1053"/>
      <c r="LFR44" s="1053"/>
      <c r="LFS44" s="1053"/>
      <c r="LFT44" s="1053"/>
      <c r="LFU44" s="1053"/>
      <c r="LFV44" s="1053"/>
      <c r="LFW44" s="1053"/>
      <c r="LFX44" s="1053"/>
      <c r="LFY44" s="1053"/>
      <c r="LFZ44" s="1053"/>
      <c r="LGA44" s="1053"/>
      <c r="LGB44" s="1053"/>
      <c r="LGC44" s="1053"/>
      <c r="LGD44" s="1054"/>
      <c r="LGE44" s="1069"/>
      <c r="LGF44" s="1053"/>
      <c r="LGG44" s="1053"/>
      <c r="LGH44" s="1053"/>
      <c r="LGI44" s="1053"/>
      <c r="LGJ44" s="1053"/>
      <c r="LGK44" s="1053"/>
      <c r="LGL44" s="1053"/>
      <c r="LGM44" s="1053"/>
      <c r="LGN44" s="1053"/>
      <c r="LGO44" s="1053"/>
      <c r="LGP44" s="1053"/>
      <c r="LGQ44" s="1053"/>
      <c r="LGR44" s="1053"/>
      <c r="LGS44" s="1053"/>
      <c r="LGT44" s="1053"/>
      <c r="LGU44" s="1053"/>
      <c r="LGV44" s="1054"/>
      <c r="LGW44" s="1069"/>
      <c r="LGX44" s="1053"/>
      <c r="LGY44" s="1053"/>
      <c r="LGZ44" s="1053"/>
      <c r="LHA44" s="1053"/>
      <c r="LHB44" s="1053"/>
      <c r="LHC44" s="1053"/>
      <c r="LHD44" s="1053"/>
      <c r="LHE44" s="1053"/>
      <c r="LHF44" s="1053"/>
      <c r="LHG44" s="1053"/>
      <c r="LHH44" s="1053"/>
      <c r="LHI44" s="1053"/>
      <c r="LHJ44" s="1053"/>
      <c r="LHK44" s="1053"/>
      <c r="LHL44" s="1053"/>
      <c r="LHM44" s="1053"/>
      <c r="LHN44" s="1054"/>
      <c r="LHO44" s="1069"/>
      <c r="LHP44" s="1053"/>
      <c r="LHQ44" s="1053"/>
      <c r="LHR44" s="1053"/>
      <c r="LHS44" s="1053"/>
      <c r="LHT44" s="1053"/>
      <c r="LHU44" s="1053"/>
      <c r="LHV44" s="1053"/>
      <c r="LHW44" s="1053"/>
      <c r="LHX44" s="1053"/>
      <c r="LHY44" s="1053"/>
      <c r="LHZ44" s="1053"/>
      <c r="LIA44" s="1053"/>
      <c r="LIB44" s="1053"/>
      <c r="LIC44" s="1053"/>
      <c r="LID44" s="1053"/>
      <c r="LIE44" s="1053"/>
      <c r="LIF44" s="1054"/>
      <c r="LIG44" s="1069"/>
      <c r="LIH44" s="1053"/>
      <c r="LII44" s="1053"/>
      <c r="LIJ44" s="1053"/>
      <c r="LIK44" s="1053"/>
      <c r="LIL44" s="1053"/>
      <c r="LIM44" s="1053"/>
      <c r="LIN44" s="1053"/>
      <c r="LIO44" s="1053"/>
      <c r="LIP44" s="1053"/>
      <c r="LIQ44" s="1053"/>
      <c r="LIR44" s="1053"/>
      <c r="LIS44" s="1053"/>
      <c r="LIT44" s="1053"/>
      <c r="LIU44" s="1053"/>
      <c r="LIV44" s="1053"/>
      <c r="LIW44" s="1053"/>
      <c r="LIX44" s="1054"/>
      <c r="LIY44" s="1069"/>
      <c r="LIZ44" s="1053"/>
      <c r="LJA44" s="1053"/>
      <c r="LJB44" s="1053"/>
      <c r="LJC44" s="1053"/>
      <c r="LJD44" s="1053"/>
      <c r="LJE44" s="1053"/>
      <c r="LJF44" s="1053"/>
      <c r="LJG44" s="1053"/>
      <c r="LJH44" s="1053"/>
      <c r="LJI44" s="1053"/>
      <c r="LJJ44" s="1053"/>
      <c r="LJK44" s="1053"/>
      <c r="LJL44" s="1053"/>
      <c r="LJM44" s="1053"/>
      <c r="LJN44" s="1053"/>
      <c r="LJO44" s="1053"/>
      <c r="LJP44" s="1054"/>
      <c r="LJQ44" s="1069"/>
      <c r="LJR44" s="1053"/>
      <c r="LJS44" s="1053"/>
      <c r="LJT44" s="1053"/>
      <c r="LJU44" s="1053"/>
      <c r="LJV44" s="1053"/>
      <c r="LJW44" s="1053"/>
      <c r="LJX44" s="1053"/>
      <c r="LJY44" s="1053"/>
      <c r="LJZ44" s="1053"/>
      <c r="LKA44" s="1053"/>
      <c r="LKB44" s="1053"/>
      <c r="LKC44" s="1053"/>
      <c r="LKD44" s="1053"/>
      <c r="LKE44" s="1053"/>
      <c r="LKF44" s="1053"/>
      <c r="LKG44" s="1053"/>
      <c r="LKH44" s="1054"/>
      <c r="LKI44" s="1069"/>
      <c r="LKJ44" s="1053"/>
      <c r="LKK44" s="1053"/>
      <c r="LKL44" s="1053"/>
      <c r="LKM44" s="1053"/>
      <c r="LKN44" s="1053"/>
      <c r="LKO44" s="1053"/>
      <c r="LKP44" s="1053"/>
      <c r="LKQ44" s="1053"/>
      <c r="LKR44" s="1053"/>
      <c r="LKS44" s="1053"/>
      <c r="LKT44" s="1053"/>
      <c r="LKU44" s="1053"/>
      <c r="LKV44" s="1053"/>
      <c r="LKW44" s="1053"/>
      <c r="LKX44" s="1053"/>
      <c r="LKY44" s="1053"/>
      <c r="LKZ44" s="1054"/>
      <c r="LLA44" s="1069"/>
      <c r="LLB44" s="1053"/>
      <c r="LLC44" s="1053"/>
      <c r="LLD44" s="1053"/>
      <c r="LLE44" s="1053"/>
      <c r="LLF44" s="1053"/>
      <c r="LLG44" s="1053"/>
      <c r="LLH44" s="1053"/>
      <c r="LLI44" s="1053"/>
      <c r="LLJ44" s="1053"/>
      <c r="LLK44" s="1053"/>
      <c r="LLL44" s="1053"/>
      <c r="LLM44" s="1053"/>
      <c r="LLN44" s="1053"/>
      <c r="LLO44" s="1053"/>
      <c r="LLP44" s="1053"/>
      <c r="LLQ44" s="1053"/>
      <c r="LLR44" s="1054"/>
      <c r="LLS44" s="1069"/>
      <c r="LLT44" s="1053"/>
      <c r="LLU44" s="1053"/>
      <c r="LLV44" s="1053"/>
      <c r="LLW44" s="1053"/>
      <c r="LLX44" s="1053"/>
      <c r="LLY44" s="1053"/>
      <c r="LLZ44" s="1053"/>
      <c r="LMA44" s="1053"/>
      <c r="LMB44" s="1053"/>
      <c r="LMC44" s="1053"/>
      <c r="LMD44" s="1053"/>
      <c r="LME44" s="1053"/>
      <c r="LMF44" s="1053"/>
      <c r="LMG44" s="1053"/>
      <c r="LMH44" s="1053"/>
      <c r="LMI44" s="1053"/>
      <c r="LMJ44" s="1054"/>
      <c r="LMK44" s="1069"/>
      <c r="LML44" s="1053"/>
      <c r="LMM44" s="1053"/>
      <c r="LMN44" s="1053"/>
      <c r="LMO44" s="1053"/>
      <c r="LMP44" s="1053"/>
      <c r="LMQ44" s="1053"/>
      <c r="LMR44" s="1053"/>
      <c r="LMS44" s="1053"/>
      <c r="LMT44" s="1053"/>
      <c r="LMU44" s="1053"/>
      <c r="LMV44" s="1053"/>
      <c r="LMW44" s="1053"/>
      <c r="LMX44" s="1053"/>
      <c r="LMY44" s="1053"/>
      <c r="LMZ44" s="1053"/>
      <c r="LNA44" s="1053"/>
      <c r="LNB44" s="1054"/>
      <c r="LNC44" s="1069"/>
      <c r="LND44" s="1053"/>
      <c r="LNE44" s="1053"/>
      <c r="LNF44" s="1053"/>
      <c r="LNG44" s="1053"/>
      <c r="LNH44" s="1053"/>
      <c r="LNI44" s="1053"/>
      <c r="LNJ44" s="1053"/>
      <c r="LNK44" s="1053"/>
      <c r="LNL44" s="1053"/>
      <c r="LNM44" s="1053"/>
      <c r="LNN44" s="1053"/>
      <c r="LNO44" s="1053"/>
      <c r="LNP44" s="1053"/>
      <c r="LNQ44" s="1053"/>
      <c r="LNR44" s="1053"/>
      <c r="LNS44" s="1053"/>
      <c r="LNT44" s="1054"/>
      <c r="LNU44" s="1069"/>
      <c r="LNV44" s="1053"/>
      <c r="LNW44" s="1053"/>
      <c r="LNX44" s="1053"/>
      <c r="LNY44" s="1053"/>
      <c r="LNZ44" s="1053"/>
      <c r="LOA44" s="1053"/>
      <c r="LOB44" s="1053"/>
      <c r="LOC44" s="1053"/>
      <c r="LOD44" s="1053"/>
      <c r="LOE44" s="1053"/>
      <c r="LOF44" s="1053"/>
      <c r="LOG44" s="1053"/>
      <c r="LOH44" s="1053"/>
      <c r="LOI44" s="1053"/>
      <c r="LOJ44" s="1053"/>
      <c r="LOK44" s="1053"/>
      <c r="LOL44" s="1054"/>
      <c r="LOM44" s="1069"/>
      <c r="LON44" s="1053"/>
      <c r="LOO44" s="1053"/>
      <c r="LOP44" s="1053"/>
      <c r="LOQ44" s="1053"/>
      <c r="LOR44" s="1053"/>
      <c r="LOS44" s="1053"/>
      <c r="LOT44" s="1053"/>
      <c r="LOU44" s="1053"/>
      <c r="LOV44" s="1053"/>
      <c r="LOW44" s="1053"/>
      <c r="LOX44" s="1053"/>
      <c r="LOY44" s="1053"/>
      <c r="LOZ44" s="1053"/>
      <c r="LPA44" s="1053"/>
      <c r="LPB44" s="1053"/>
      <c r="LPC44" s="1053"/>
      <c r="LPD44" s="1054"/>
      <c r="LPE44" s="1069"/>
      <c r="LPF44" s="1053"/>
      <c r="LPG44" s="1053"/>
      <c r="LPH44" s="1053"/>
      <c r="LPI44" s="1053"/>
      <c r="LPJ44" s="1053"/>
      <c r="LPK44" s="1053"/>
      <c r="LPL44" s="1053"/>
      <c r="LPM44" s="1053"/>
      <c r="LPN44" s="1053"/>
      <c r="LPO44" s="1053"/>
      <c r="LPP44" s="1053"/>
      <c r="LPQ44" s="1053"/>
      <c r="LPR44" s="1053"/>
      <c r="LPS44" s="1053"/>
      <c r="LPT44" s="1053"/>
      <c r="LPU44" s="1053"/>
      <c r="LPV44" s="1054"/>
      <c r="LPW44" s="1069"/>
      <c r="LPX44" s="1053"/>
      <c r="LPY44" s="1053"/>
      <c r="LPZ44" s="1053"/>
      <c r="LQA44" s="1053"/>
      <c r="LQB44" s="1053"/>
      <c r="LQC44" s="1053"/>
      <c r="LQD44" s="1053"/>
      <c r="LQE44" s="1053"/>
      <c r="LQF44" s="1053"/>
      <c r="LQG44" s="1053"/>
      <c r="LQH44" s="1053"/>
      <c r="LQI44" s="1053"/>
      <c r="LQJ44" s="1053"/>
      <c r="LQK44" s="1053"/>
      <c r="LQL44" s="1053"/>
      <c r="LQM44" s="1053"/>
      <c r="LQN44" s="1054"/>
      <c r="LQO44" s="1069"/>
      <c r="LQP44" s="1053"/>
      <c r="LQQ44" s="1053"/>
      <c r="LQR44" s="1053"/>
      <c r="LQS44" s="1053"/>
      <c r="LQT44" s="1053"/>
      <c r="LQU44" s="1053"/>
      <c r="LQV44" s="1053"/>
      <c r="LQW44" s="1053"/>
      <c r="LQX44" s="1053"/>
      <c r="LQY44" s="1053"/>
      <c r="LQZ44" s="1053"/>
      <c r="LRA44" s="1053"/>
      <c r="LRB44" s="1053"/>
      <c r="LRC44" s="1053"/>
      <c r="LRD44" s="1053"/>
      <c r="LRE44" s="1053"/>
      <c r="LRF44" s="1054"/>
      <c r="LRG44" s="1069"/>
      <c r="LRH44" s="1053"/>
      <c r="LRI44" s="1053"/>
      <c r="LRJ44" s="1053"/>
      <c r="LRK44" s="1053"/>
      <c r="LRL44" s="1053"/>
      <c r="LRM44" s="1053"/>
      <c r="LRN44" s="1053"/>
      <c r="LRO44" s="1053"/>
      <c r="LRP44" s="1053"/>
      <c r="LRQ44" s="1053"/>
      <c r="LRR44" s="1053"/>
      <c r="LRS44" s="1053"/>
      <c r="LRT44" s="1053"/>
      <c r="LRU44" s="1053"/>
      <c r="LRV44" s="1053"/>
      <c r="LRW44" s="1053"/>
      <c r="LRX44" s="1054"/>
      <c r="LRY44" s="1069"/>
      <c r="LRZ44" s="1053"/>
      <c r="LSA44" s="1053"/>
      <c r="LSB44" s="1053"/>
      <c r="LSC44" s="1053"/>
      <c r="LSD44" s="1053"/>
      <c r="LSE44" s="1053"/>
      <c r="LSF44" s="1053"/>
      <c r="LSG44" s="1053"/>
      <c r="LSH44" s="1053"/>
      <c r="LSI44" s="1053"/>
      <c r="LSJ44" s="1053"/>
      <c r="LSK44" s="1053"/>
      <c r="LSL44" s="1053"/>
      <c r="LSM44" s="1053"/>
      <c r="LSN44" s="1053"/>
      <c r="LSO44" s="1053"/>
      <c r="LSP44" s="1054"/>
      <c r="LSQ44" s="1069"/>
      <c r="LSR44" s="1053"/>
      <c r="LSS44" s="1053"/>
      <c r="LST44" s="1053"/>
      <c r="LSU44" s="1053"/>
      <c r="LSV44" s="1053"/>
      <c r="LSW44" s="1053"/>
      <c r="LSX44" s="1053"/>
      <c r="LSY44" s="1053"/>
      <c r="LSZ44" s="1053"/>
      <c r="LTA44" s="1053"/>
      <c r="LTB44" s="1053"/>
      <c r="LTC44" s="1053"/>
      <c r="LTD44" s="1053"/>
      <c r="LTE44" s="1053"/>
      <c r="LTF44" s="1053"/>
      <c r="LTG44" s="1053"/>
      <c r="LTH44" s="1054"/>
      <c r="LTI44" s="1069"/>
      <c r="LTJ44" s="1053"/>
      <c r="LTK44" s="1053"/>
      <c r="LTL44" s="1053"/>
      <c r="LTM44" s="1053"/>
      <c r="LTN44" s="1053"/>
      <c r="LTO44" s="1053"/>
      <c r="LTP44" s="1053"/>
      <c r="LTQ44" s="1053"/>
      <c r="LTR44" s="1053"/>
      <c r="LTS44" s="1053"/>
      <c r="LTT44" s="1053"/>
      <c r="LTU44" s="1053"/>
      <c r="LTV44" s="1053"/>
      <c r="LTW44" s="1053"/>
      <c r="LTX44" s="1053"/>
      <c r="LTY44" s="1053"/>
      <c r="LTZ44" s="1054"/>
      <c r="LUA44" s="1069"/>
      <c r="LUB44" s="1053"/>
      <c r="LUC44" s="1053"/>
      <c r="LUD44" s="1053"/>
      <c r="LUE44" s="1053"/>
      <c r="LUF44" s="1053"/>
      <c r="LUG44" s="1053"/>
      <c r="LUH44" s="1053"/>
      <c r="LUI44" s="1053"/>
      <c r="LUJ44" s="1053"/>
      <c r="LUK44" s="1053"/>
      <c r="LUL44" s="1053"/>
      <c r="LUM44" s="1053"/>
      <c r="LUN44" s="1053"/>
      <c r="LUO44" s="1053"/>
      <c r="LUP44" s="1053"/>
      <c r="LUQ44" s="1053"/>
      <c r="LUR44" s="1054"/>
      <c r="LUS44" s="1069"/>
      <c r="LUT44" s="1053"/>
      <c r="LUU44" s="1053"/>
      <c r="LUV44" s="1053"/>
      <c r="LUW44" s="1053"/>
      <c r="LUX44" s="1053"/>
      <c r="LUY44" s="1053"/>
      <c r="LUZ44" s="1053"/>
      <c r="LVA44" s="1053"/>
      <c r="LVB44" s="1053"/>
      <c r="LVC44" s="1053"/>
      <c r="LVD44" s="1053"/>
      <c r="LVE44" s="1053"/>
      <c r="LVF44" s="1053"/>
      <c r="LVG44" s="1053"/>
      <c r="LVH44" s="1053"/>
      <c r="LVI44" s="1053"/>
      <c r="LVJ44" s="1054"/>
      <c r="LVK44" s="1069"/>
      <c r="LVL44" s="1053"/>
      <c r="LVM44" s="1053"/>
      <c r="LVN44" s="1053"/>
      <c r="LVO44" s="1053"/>
      <c r="LVP44" s="1053"/>
      <c r="LVQ44" s="1053"/>
      <c r="LVR44" s="1053"/>
      <c r="LVS44" s="1053"/>
      <c r="LVT44" s="1053"/>
      <c r="LVU44" s="1053"/>
      <c r="LVV44" s="1053"/>
      <c r="LVW44" s="1053"/>
      <c r="LVX44" s="1053"/>
      <c r="LVY44" s="1053"/>
      <c r="LVZ44" s="1053"/>
      <c r="LWA44" s="1053"/>
      <c r="LWB44" s="1054"/>
      <c r="LWC44" s="1069"/>
      <c r="LWD44" s="1053"/>
      <c r="LWE44" s="1053"/>
      <c r="LWF44" s="1053"/>
      <c r="LWG44" s="1053"/>
      <c r="LWH44" s="1053"/>
      <c r="LWI44" s="1053"/>
      <c r="LWJ44" s="1053"/>
      <c r="LWK44" s="1053"/>
      <c r="LWL44" s="1053"/>
      <c r="LWM44" s="1053"/>
      <c r="LWN44" s="1053"/>
      <c r="LWO44" s="1053"/>
      <c r="LWP44" s="1053"/>
      <c r="LWQ44" s="1053"/>
      <c r="LWR44" s="1053"/>
      <c r="LWS44" s="1053"/>
      <c r="LWT44" s="1054"/>
      <c r="LWU44" s="1069"/>
      <c r="LWV44" s="1053"/>
      <c r="LWW44" s="1053"/>
      <c r="LWX44" s="1053"/>
      <c r="LWY44" s="1053"/>
      <c r="LWZ44" s="1053"/>
      <c r="LXA44" s="1053"/>
      <c r="LXB44" s="1053"/>
      <c r="LXC44" s="1053"/>
      <c r="LXD44" s="1053"/>
      <c r="LXE44" s="1053"/>
      <c r="LXF44" s="1053"/>
      <c r="LXG44" s="1053"/>
      <c r="LXH44" s="1053"/>
      <c r="LXI44" s="1053"/>
      <c r="LXJ44" s="1053"/>
      <c r="LXK44" s="1053"/>
      <c r="LXL44" s="1054"/>
      <c r="LXM44" s="1069"/>
      <c r="LXN44" s="1053"/>
      <c r="LXO44" s="1053"/>
      <c r="LXP44" s="1053"/>
      <c r="LXQ44" s="1053"/>
      <c r="LXR44" s="1053"/>
      <c r="LXS44" s="1053"/>
      <c r="LXT44" s="1053"/>
      <c r="LXU44" s="1053"/>
      <c r="LXV44" s="1053"/>
      <c r="LXW44" s="1053"/>
      <c r="LXX44" s="1053"/>
      <c r="LXY44" s="1053"/>
      <c r="LXZ44" s="1053"/>
      <c r="LYA44" s="1053"/>
      <c r="LYB44" s="1053"/>
      <c r="LYC44" s="1053"/>
      <c r="LYD44" s="1054"/>
      <c r="LYE44" s="1069"/>
      <c r="LYF44" s="1053"/>
      <c r="LYG44" s="1053"/>
      <c r="LYH44" s="1053"/>
      <c r="LYI44" s="1053"/>
      <c r="LYJ44" s="1053"/>
      <c r="LYK44" s="1053"/>
      <c r="LYL44" s="1053"/>
      <c r="LYM44" s="1053"/>
      <c r="LYN44" s="1053"/>
      <c r="LYO44" s="1053"/>
      <c r="LYP44" s="1053"/>
      <c r="LYQ44" s="1053"/>
      <c r="LYR44" s="1053"/>
      <c r="LYS44" s="1053"/>
      <c r="LYT44" s="1053"/>
      <c r="LYU44" s="1053"/>
      <c r="LYV44" s="1054"/>
      <c r="LYW44" s="1069"/>
      <c r="LYX44" s="1053"/>
      <c r="LYY44" s="1053"/>
      <c r="LYZ44" s="1053"/>
      <c r="LZA44" s="1053"/>
      <c r="LZB44" s="1053"/>
      <c r="LZC44" s="1053"/>
      <c r="LZD44" s="1053"/>
      <c r="LZE44" s="1053"/>
      <c r="LZF44" s="1053"/>
      <c r="LZG44" s="1053"/>
      <c r="LZH44" s="1053"/>
      <c r="LZI44" s="1053"/>
      <c r="LZJ44" s="1053"/>
      <c r="LZK44" s="1053"/>
      <c r="LZL44" s="1053"/>
      <c r="LZM44" s="1053"/>
      <c r="LZN44" s="1054"/>
      <c r="LZO44" s="1069"/>
      <c r="LZP44" s="1053"/>
      <c r="LZQ44" s="1053"/>
      <c r="LZR44" s="1053"/>
      <c r="LZS44" s="1053"/>
      <c r="LZT44" s="1053"/>
      <c r="LZU44" s="1053"/>
      <c r="LZV44" s="1053"/>
      <c r="LZW44" s="1053"/>
      <c r="LZX44" s="1053"/>
      <c r="LZY44" s="1053"/>
      <c r="LZZ44" s="1053"/>
      <c r="MAA44" s="1053"/>
      <c r="MAB44" s="1053"/>
      <c r="MAC44" s="1053"/>
      <c r="MAD44" s="1053"/>
      <c r="MAE44" s="1053"/>
      <c r="MAF44" s="1054"/>
      <c r="MAG44" s="1069"/>
      <c r="MAH44" s="1053"/>
      <c r="MAI44" s="1053"/>
      <c r="MAJ44" s="1053"/>
      <c r="MAK44" s="1053"/>
      <c r="MAL44" s="1053"/>
      <c r="MAM44" s="1053"/>
      <c r="MAN44" s="1053"/>
      <c r="MAO44" s="1053"/>
      <c r="MAP44" s="1053"/>
      <c r="MAQ44" s="1053"/>
      <c r="MAR44" s="1053"/>
      <c r="MAS44" s="1053"/>
      <c r="MAT44" s="1053"/>
      <c r="MAU44" s="1053"/>
      <c r="MAV44" s="1053"/>
      <c r="MAW44" s="1053"/>
      <c r="MAX44" s="1054"/>
      <c r="MAY44" s="1069"/>
      <c r="MAZ44" s="1053"/>
      <c r="MBA44" s="1053"/>
      <c r="MBB44" s="1053"/>
      <c r="MBC44" s="1053"/>
      <c r="MBD44" s="1053"/>
      <c r="MBE44" s="1053"/>
      <c r="MBF44" s="1053"/>
      <c r="MBG44" s="1053"/>
      <c r="MBH44" s="1053"/>
      <c r="MBI44" s="1053"/>
      <c r="MBJ44" s="1053"/>
      <c r="MBK44" s="1053"/>
      <c r="MBL44" s="1053"/>
      <c r="MBM44" s="1053"/>
      <c r="MBN44" s="1053"/>
      <c r="MBO44" s="1053"/>
      <c r="MBP44" s="1054"/>
      <c r="MBQ44" s="1069"/>
      <c r="MBR44" s="1053"/>
      <c r="MBS44" s="1053"/>
      <c r="MBT44" s="1053"/>
      <c r="MBU44" s="1053"/>
      <c r="MBV44" s="1053"/>
      <c r="MBW44" s="1053"/>
      <c r="MBX44" s="1053"/>
      <c r="MBY44" s="1053"/>
      <c r="MBZ44" s="1053"/>
      <c r="MCA44" s="1053"/>
      <c r="MCB44" s="1053"/>
      <c r="MCC44" s="1053"/>
      <c r="MCD44" s="1053"/>
      <c r="MCE44" s="1053"/>
      <c r="MCF44" s="1053"/>
      <c r="MCG44" s="1053"/>
      <c r="MCH44" s="1054"/>
      <c r="MCI44" s="1069"/>
      <c r="MCJ44" s="1053"/>
      <c r="MCK44" s="1053"/>
      <c r="MCL44" s="1053"/>
      <c r="MCM44" s="1053"/>
      <c r="MCN44" s="1053"/>
      <c r="MCO44" s="1053"/>
      <c r="MCP44" s="1053"/>
      <c r="MCQ44" s="1053"/>
      <c r="MCR44" s="1053"/>
      <c r="MCS44" s="1053"/>
      <c r="MCT44" s="1053"/>
      <c r="MCU44" s="1053"/>
      <c r="MCV44" s="1053"/>
      <c r="MCW44" s="1053"/>
      <c r="MCX44" s="1053"/>
      <c r="MCY44" s="1053"/>
      <c r="MCZ44" s="1054"/>
      <c r="MDA44" s="1069"/>
      <c r="MDB44" s="1053"/>
      <c r="MDC44" s="1053"/>
      <c r="MDD44" s="1053"/>
      <c r="MDE44" s="1053"/>
      <c r="MDF44" s="1053"/>
      <c r="MDG44" s="1053"/>
      <c r="MDH44" s="1053"/>
      <c r="MDI44" s="1053"/>
      <c r="MDJ44" s="1053"/>
      <c r="MDK44" s="1053"/>
      <c r="MDL44" s="1053"/>
      <c r="MDM44" s="1053"/>
      <c r="MDN44" s="1053"/>
      <c r="MDO44" s="1053"/>
      <c r="MDP44" s="1053"/>
      <c r="MDQ44" s="1053"/>
      <c r="MDR44" s="1054"/>
      <c r="MDS44" s="1069"/>
      <c r="MDT44" s="1053"/>
      <c r="MDU44" s="1053"/>
      <c r="MDV44" s="1053"/>
      <c r="MDW44" s="1053"/>
      <c r="MDX44" s="1053"/>
      <c r="MDY44" s="1053"/>
      <c r="MDZ44" s="1053"/>
      <c r="MEA44" s="1053"/>
      <c r="MEB44" s="1053"/>
      <c r="MEC44" s="1053"/>
      <c r="MED44" s="1053"/>
      <c r="MEE44" s="1053"/>
      <c r="MEF44" s="1053"/>
      <c r="MEG44" s="1053"/>
      <c r="MEH44" s="1053"/>
      <c r="MEI44" s="1053"/>
      <c r="MEJ44" s="1054"/>
      <c r="MEK44" s="1069"/>
      <c r="MEL44" s="1053"/>
      <c r="MEM44" s="1053"/>
      <c r="MEN44" s="1053"/>
      <c r="MEO44" s="1053"/>
      <c r="MEP44" s="1053"/>
      <c r="MEQ44" s="1053"/>
      <c r="MER44" s="1053"/>
      <c r="MES44" s="1053"/>
      <c r="MET44" s="1053"/>
      <c r="MEU44" s="1053"/>
      <c r="MEV44" s="1053"/>
      <c r="MEW44" s="1053"/>
      <c r="MEX44" s="1053"/>
      <c r="MEY44" s="1053"/>
      <c r="MEZ44" s="1053"/>
      <c r="MFA44" s="1053"/>
      <c r="MFB44" s="1054"/>
      <c r="MFC44" s="1069"/>
      <c r="MFD44" s="1053"/>
      <c r="MFE44" s="1053"/>
      <c r="MFF44" s="1053"/>
      <c r="MFG44" s="1053"/>
      <c r="MFH44" s="1053"/>
      <c r="MFI44" s="1053"/>
      <c r="MFJ44" s="1053"/>
      <c r="MFK44" s="1053"/>
      <c r="MFL44" s="1053"/>
      <c r="MFM44" s="1053"/>
      <c r="MFN44" s="1053"/>
      <c r="MFO44" s="1053"/>
      <c r="MFP44" s="1053"/>
      <c r="MFQ44" s="1053"/>
      <c r="MFR44" s="1053"/>
      <c r="MFS44" s="1053"/>
      <c r="MFT44" s="1054"/>
      <c r="MFU44" s="1069"/>
      <c r="MFV44" s="1053"/>
      <c r="MFW44" s="1053"/>
      <c r="MFX44" s="1053"/>
      <c r="MFY44" s="1053"/>
      <c r="MFZ44" s="1053"/>
      <c r="MGA44" s="1053"/>
      <c r="MGB44" s="1053"/>
      <c r="MGC44" s="1053"/>
      <c r="MGD44" s="1053"/>
      <c r="MGE44" s="1053"/>
      <c r="MGF44" s="1053"/>
      <c r="MGG44" s="1053"/>
      <c r="MGH44" s="1053"/>
      <c r="MGI44" s="1053"/>
      <c r="MGJ44" s="1053"/>
      <c r="MGK44" s="1053"/>
      <c r="MGL44" s="1054"/>
      <c r="MGM44" s="1069"/>
      <c r="MGN44" s="1053"/>
      <c r="MGO44" s="1053"/>
      <c r="MGP44" s="1053"/>
      <c r="MGQ44" s="1053"/>
      <c r="MGR44" s="1053"/>
      <c r="MGS44" s="1053"/>
      <c r="MGT44" s="1053"/>
      <c r="MGU44" s="1053"/>
      <c r="MGV44" s="1053"/>
      <c r="MGW44" s="1053"/>
      <c r="MGX44" s="1053"/>
      <c r="MGY44" s="1053"/>
      <c r="MGZ44" s="1053"/>
      <c r="MHA44" s="1053"/>
      <c r="MHB44" s="1053"/>
      <c r="MHC44" s="1053"/>
      <c r="MHD44" s="1054"/>
      <c r="MHE44" s="1069"/>
      <c r="MHF44" s="1053"/>
      <c r="MHG44" s="1053"/>
      <c r="MHH44" s="1053"/>
      <c r="MHI44" s="1053"/>
      <c r="MHJ44" s="1053"/>
      <c r="MHK44" s="1053"/>
      <c r="MHL44" s="1053"/>
      <c r="MHM44" s="1053"/>
      <c r="MHN44" s="1053"/>
      <c r="MHO44" s="1053"/>
      <c r="MHP44" s="1053"/>
      <c r="MHQ44" s="1053"/>
      <c r="MHR44" s="1053"/>
      <c r="MHS44" s="1053"/>
      <c r="MHT44" s="1053"/>
      <c r="MHU44" s="1053"/>
      <c r="MHV44" s="1054"/>
      <c r="MHW44" s="1069"/>
      <c r="MHX44" s="1053"/>
      <c r="MHY44" s="1053"/>
      <c r="MHZ44" s="1053"/>
      <c r="MIA44" s="1053"/>
      <c r="MIB44" s="1053"/>
      <c r="MIC44" s="1053"/>
      <c r="MID44" s="1053"/>
      <c r="MIE44" s="1053"/>
      <c r="MIF44" s="1053"/>
      <c r="MIG44" s="1053"/>
      <c r="MIH44" s="1053"/>
      <c r="MII44" s="1053"/>
      <c r="MIJ44" s="1053"/>
      <c r="MIK44" s="1053"/>
      <c r="MIL44" s="1053"/>
      <c r="MIM44" s="1053"/>
      <c r="MIN44" s="1054"/>
      <c r="MIO44" s="1069"/>
      <c r="MIP44" s="1053"/>
      <c r="MIQ44" s="1053"/>
      <c r="MIR44" s="1053"/>
      <c r="MIS44" s="1053"/>
      <c r="MIT44" s="1053"/>
      <c r="MIU44" s="1053"/>
      <c r="MIV44" s="1053"/>
      <c r="MIW44" s="1053"/>
      <c r="MIX44" s="1053"/>
      <c r="MIY44" s="1053"/>
      <c r="MIZ44" s="1053"/>
      <c r="MJA44" s="1053"/>
      <c r="MJB44" s="1053"/>
      <c r="MJC44" s="1053"/>
      <c r="MJD44" s="1053"/>
      <c r="MJE44" s="1053"/>
      <c r="MJF44" s="1054"/>
      <c r="MJG44" s="1069"/>
      <c r="MJH44" s="1053"/>
      <c r="MJI44" s="1053"/>
      <c r="MJJ44" s="1053"/>
      <c r="MJK44" s="1053"/>
      <c r="MJL44" s="1053"/>
      <c r="MJM44" s="1053"/>
      <c r="MJN44" s="1053"/>
      <c r="MJO44" s="1053"/>
      <c r="MJP44" s="1053"/>
      <c r="MJQ44" s="1053"/>
      <c r="MJR44" s="1053"/>
      <c r="MJS44" s="1053"/>
      <c r="MJT44" s="1053"/>
      <c r="MJU44" s="1053"/>
      <c r="MJV44" s="1053"/>
      <c r="MJW44" s="1053"/>
      <c r="MJX44" s="1054"/>
      <c r="MJY44" s="1069"/>
      <c r="MJZ44" s="1053"/>
      <c r="MKA44" s="1053"/>
      <c r="MKB44" s="1053"/>
      <c r="MKC44" s="1053"/>
      <c r="MKD44" s="1053"/>
      <c r="MKE44" s="1053"/>
      <c r="MKF44" s="1053"/>
      <c r="MKG44" s="1053"/>
      <c r="MKH44" s="1053"/>
      <c r="MKI44" s="1053"/>
      <c r="MKJ44" s="1053"/>
      <c r="MKK44" s="1053"/>
      <c r="MKL44" s="1053"/>
      <c r="MKM44" s="1053"/>
      <c r="MKN44" s="1053"/>
      <c r="MKO44" s="1053"/>
      <c r="MKP44" s="1054"/>
      <c r="MKQ44" s="1069"/>
      <c r="MKR44" s="1053"/>
      <c r="MKS44" s="1053"/>
      <c r="MKT44" s="1053"/>
      <c r="MKU44" s="1053"/>
      <c r="MKV44" s="1053"/>
      <c r="MKW44" s="1053"/>
      <c r="MKX44" s="1053"/>
      <c r="MKY44" s="1053"/>
      <c r="MKZ44" s="1053"/>
      <c r="MLA44" s="1053"/>
      <c r="MLB44" s="1053"/>
      <c r="MLC44" s="1053"/>
      <c r="MLD44" s="1053"/>
      <c r="MLE44" s="1053"/>
      <c r="MLF44" s="1053"/>
      <c r="MLG44" s="1053"/>
      <c r="MLH44" s="1054"/>
      <c r="MLI44" s="1069"/>
      <c r="MLJ44" s="1053"/>
      <c r="MLK44" s="1053"/>
      <c r="MLL44" s="1053"/>
      <c r="MLM44" s="1053"/>
      <c r="MLN44" s="1053"/>
      <c r="MLO44" s="1053"/>
      <c r="MLP44" s="1053"/>
      <c r="MLQ44" s="1053"/>
      <c r="MLR44" s="1053"/>
      <c r="MLS44" s="1053"/>
      <c r="MLT44" s="1053"/>
      <c r="MLU44" s="1053"/>
      <c r="MLV44" s="1053"/>
      <c r="MLW44" s="1053"/>
      <c r="MLX44" s="1053"/>
      <c r="MLY44" s="1053"/>
      <c r="MLZ44" s="1054"/>
      <c r="MMA44" s="1069"/>
      <c r="MMB44" s="1053"/>
      <c r="MMC44" s="1053"/>
      <c r="MMD44" s="1053"/>
      <c r="MME44" s="1053"/>
      <c r="MMF44" s="1053"/>
      <c r="MMG44" s="1053"/>
      <c r="MMH44" s="1053"/>
      <c r="MMI44" s="1053"/>
      <c r="MMJ44" s="1053"/>
      <c r="MMK44" s="1053"/>
      <c r="MML44" s="1053"/>
      <c r="MMM44" s="1053"/>
      <c r="MMN44" s="1053"/>
      <c r="MMO44" s="1053"/>
      <c r="MMP44" s="1053"/>
      <c r="MMQ44" s="1053"/>
      <c r="MMR44" s="1054"/>
      <c r="MMS44" s="1069"/>
      <c r="MMT44" s="1053"/>
      <c r="MMU44" s="1053"/>
      <c r="MMV44" s="1053"/>
      <c r="MMW44" s="1053"/>
      <c r="MMX44" s="1053"/>
      <c r="MMY44" s="1053"/>
      <c r="MMZ44" s="1053"/>
      <c r="MNA44" s="1053"/>
      <c r="MNB44" s="1053"/>
      <c r="MNC44" s="1053"/>
      <c r="MND44" s="1053"/>
      <c r="MNE44" s="1053"/>
      <c r="MNF44" s="1053"/>
      <c r="MNG44" s="1053"/>
      <c r="MNH44" s="1053"/>
      <c r="MNI44" s="1053"/>
      <c r="MNJ44" s="1054"/>
      <c r="MNK44" s="1069"/>
      <c r="MNL44" s="1053"/>
      <c r="MNM44" s="1053"/>
      <c r="MNN44" s="1053"/>
      <c r="MNO44" s="1053"/>
      <c r="MNP44" s="1053"/>
      <c r="MNQ44" s="1053"/>
      <c r="MNR44" s="1053"/>
      <c r="MNS44" s="1053"/>
      <c r="MNT44" s="1053"/>
      <c r="MNU44" s="1053"/>
      <c r="MNV44" s="1053"/>
      <c r="MNW44" s="1053"/>
      <c r="MNX44" s="1053"/>
      <c r="MNY44" s="1053"/>
      <c r="MNZ44" s="1053"/>
      <c r="MOA44" s="1053"/>
      <c r="MOB44" s="1054"/>
      <c r="MOC44" s="1069"/>
      <c r="MOD44" s="1053"/>
      <c r="MOE44" s="1053"/>
      <c r="MOF44" s="1053"/>
      <c r="MOG44" s="1053"/>
      <c r="MOH44" s="1053"/>
      <c r="MOI44" s="1053"/>
      <c r="MOJ44" s="1053"/>
      <c r="MOK44" s="1053"/>
      <c r="MOL44" s="1053"/>
      <c r="MOM44" s="1053"/>
      <c r="MON44" s="1053"/>
      <c r="MOO44" s="1053"/>
      <c r="MOP44" s="1053"/>
      <c r="MOQ44" s="1053"/>
      <c r="MOR44" s="1053"/>
      <c r="MOS44" s="1053"/>
      <c r="MOT44" s="1054"/>
      <c r="MOU44" s="1069"/>
      <c r="MOV44" s="1053"/>
      <c r="MOW44" s="1053"/>
      <c r="MOX44" s="1053"/>
      <c r="MOY44" s="1053"/>
      <c r="MOZ44" s="1053"/>
      <c r="MPA44" s="1053"/>
      <c r="MPB44" s="1053"/>
      <c r="MPC44" s="1053"/>
      <c r="MPD44" s="1053"/>
      <c r="MPE44" s="1053"/>
      <c r="MPF44" s="1053"/>
      <c r="MPG44" s="1053"/>
      <c r="MPH44" s="1053"/>
      <c r="MPI44" s="1053"/>
      <c r="MPJ44" s="1053"/>
      <c r="MPK44" s="1053"/>
      <c r="MPL44" s="1054"/>
      <c r="MPM44" s="1069"/>
      <c r="MPN44" s="1053"/>
      <c r="MPO44" s="1053"/>
      <c r="MPP44" s="1053"/>
      <c r="MPQ44" s="1053"/>
      <c r="MPR44" s="1053"/>
      <c r="MPS44" s="1053"/>
      <c r="MPT44" s="1053"/>
      <c r="MPU44" s="1053"/>
      <c r="MPV44" s="1053"/>
      <c r="MPW44" s="1053"/>
      <c r="MPX44" s="1053"/>
      <c r="MPY44" s="1053"/>
      <c r="MPZ44" s="1053"/>
      <c r="MQA44" s="1053"/>
      <c r="MQB44" s="1053"/>
      <c r="MQC44" s="1053"/>
      <c r="MQD44" s="1054"/>
      <c r="MQE44" s="1069"/>
      <c r="MQF44" s="1053"/>
      <c r="MQG44" s="1053"/>
      <c r="MQH44" s="1053"/>
      <c r="MQI44" s="1053"/>
      <c r="MQJ44" s="1053"/>
      <c r="MQK44" s="1053"/>
      <c r="MQL44" s="1053"/>
      <c r="MQM44" s="1053"/>
      <c r="MQN44" s="1053"/>
      <c r="MQO44" s="1053"/>
      <c r="MQP44" s="1053"/>
      <c r="MQQ44" s="1053"/>
      <c r="MQR44" s="1053"/>
      <c r="MQS44" s="1053"/>
      <c r="MQT44" s="1053"/>
      <c r="MQU44" s="1053"/>
      <c r="MQV44" s="1054"/>
      <c r="MQW44" s="1069"/>
      <c r="MQX44" s="1053"/>
      <c r="MQY44" s="1053"/>
      <c r="MQZ44" s="1053"/>
      <c r="MRA44" s="1053"/>
      <c r="MRB44" s="1053"/>
      <c r="MRC44" s="1053"/>
      <c r="MRD44" s="1053"/>
      <c r="MRE44" s="1053"/>
      <c r="MRF44" s="1053"/>
      <c r="MRG44" s="1053"/>
      <c r="MRH44" s="1053"/>
      <c r="MRI44" s="1053"/>
      <c r="MRJ44" s="1053"/>
      <c r="MRK44" s="1053"/>
      <c r="MRL44" s="1053"/>
      <c r="MRM44" s="1053"/>
      <c r="MRN44" s="1054"/>
      <c r="MRO44" s="1069"/>
      <c r="MRP44" s="1053"/>
      <c r="MRQ44" s="1053"/>
      <c r="MRR44" s="1053"/>
      <c r="MRS44" s="1053"/>
      <c r="MRT44" s="1053"/>
      <c r="MRU44" s="1053"/>
      <c r="MRV44" s="1053"/>
      <c r="MRW44" s="1053"/>
      <c r="MRX44" s="1053"/>
      <c r="MRY44" s="1053"/>
      <c r="MRZ44" s="1053"/>
      <c r="MSA44" s="1053"/>
      <c r="MSB44" s="1053"/>
      <c r="MSC44" s="1053"/>
      <c r="MSD44" s="1053"/>
      <c r="MSE44" s="1053"/>
      <c r="MSF44" s="1054"/>
      <c r="MSG44" s="1069"/>
      <c r="MSH44" s="1053"/>
      <c r="MSI44" s="1053"/>
      <c r="MSJ44" s="1053"/>
      <c r="MSK44" s="1053"/>
      <c r="MSL44" s="1053"/>
      <c r="MSM44" s="1053"/>
      <c r="MSN44" s="1053"/>
      <c r="MSO44" s="1053"/>
      <c r="MSP44" s="1053"/>
      <c r="MSQ44" s="1053"/>
      <c r="MSR44" s="1053"/>
      <c r="MSS44" s="1053"/>
      <c r="MST44" s="1053"/>
      <c r="MSU44" s="1053"/>
      <c r="MSV44" s="1053"/>
      <c r="MSW44" s="1053"/>
      <c r="MSX44" s="1054"/>
      <c r="MSY44" s="1069"/>
      <c r="MSZ44" s="1053"/>
      <c r="MTA44" s="1053"/>
      <c r="MTB44" s="1053"/>
      <c r="MTC44" s="1053"/>
      <c r="MTD44" s="1053"/>
      <c r="MTE44" s="1053"/>
      <c r="MTF44" s="1053"/>
      <c r="MTG44" s="1053"/>
      <c r="MTH44" s="1053"/>
      <c r="MTI44" s="1053"/>
      <c r="MTJ44" s="1053"/>
      <c r="MTK44" s="1053"/>
      <c r="MTL44" s="1053"/>
      <c r="MTM44" s="1053"/>
      <c r="MTN44" s="1053"/>
      <c r="MTO44" s="1053"/>
      <c r="MTP44" s="1054"/>
      <c r="MTQ44" s="1069"/>
      <c r="MTR44" s="1053"/>
      <c r="MTS44" s="1053"/>
      <c r="MTT44" s="1053"/>
      <c r="MTU44" s="1053"/>
      <c r="MTV44" s="1053"/>
      <c r="MTW44" s="1053"/>
      <c r="MTX44" s="1053"/>
      <c r="MTY44" s="1053"/>
      <c r="MTZ44" s="1053"/>
      <c r="MUA44" s="1053"/>
      <c r="MUB44" s="1053"/>
      <c r="MUC44" s="1053"/>
      <c r="MUD44" s="1053"/>
      <c r="MUE44" s="1053"/>
      <c r="MUF44" s="1053"/>
      <c r="MUG44" s="1053"/>
      <c r="MUH44" s="1054"/>
      <c r="MUI44" s="1069"/>
      <c r="MUJ44" s="1053"/>
      <c r="MUK44" s="1053"/>
      <c r="MUL44" s="1053"/>
      <c r="MUM44" s="1053"/>
      <c r="MUN44" s="1053"/>
      <c r="MUO44" s="1053"/>
      <c r="MUP44" s="1053"/>
      <c r="MUQ44" s="1053"/>
      <c r="MUR44" s="1053"/>
      <c r="MUS44" s="1053"/>
      <c r="MUT44" s="1053"/>
      <c r="MUU44" s="1053"/>
      <c r="MUV44" s="1053"/>
      <c r="MUW44" s="1053"/>
      <c r="MUX44" s="1053"/>
      <c r="MUY44" s="1053"/>
      <c r="MUZ44" s="1054"/>
      <c r="MVA44" s="1069"/>
      <c r="MVB44" s="1053"/>
      <c r="MVC44" s="1053"/>
      <c r="MVD44" s="1053"/>
      <c r="MVE44" s="1053"/>
      <c r="MVF44" s="1053"/>
      <c r="MVG44" s="1053"/>
      <c r="MVH44" s="1053"/>
      <c r="MVI44" s="1053"/>
      <c r="MVJ44" s="1053"/>
      <c r="MVK44" s="1053"/>
      <c r="MVL44" s="1053"/>
      <c r="MVM44" s="1053"/>
      <c r="MVN44" s="1053"/>
      <c r="MVO44" s="1053"/>
      <c r="MVP44" s="1053"/>
      <c r="MVQ44" s="1053"/>
      <c r="MVR44" s="1054"/>
      <c r="MVS44" s="1069"/>
      <c r="MVT44" s="1053"/>
      <c r="MVU44" s="1053"/>
      <c r="MVV44" s="1053"/>
      <c r="MVW44" s="1053"/>
      <c r="MVX44" s="1053"/>
      <c r="MVY44" s="1053"/>
      <c r="MVZ44" s="1053"/>
      <c r="MWA44" s="1053"/>
      <c r="MWB44" s="1053"/>
      <c r="MWC44" s="1053"/>
      <c r="MWD44" s="1053"/>
      <c r="MWE44" s="1053"/>
      <c r="MWF44" s="1053"/>
      <c r="MWG44" s="1053"/>
      <c r="MWH44" s="1053"/>
      <c r="MWI44" s="1053"/>
      <c r="MWJ44" s="1054"/>
      <c r="MWK44" s="1069"/>
      <c r="MWL44" s="1053"/>
      <c r="MWM44" s="1053"/>
      <c r="MWN44" s="1053"/>
      <c r="MWO44" s="1053"/>
      <c r="MWP44" s="1053"/>
      <c r="MWQ44" s="1053"/>
      <c r="MWR44" s="1053"/>
      <c r="MWS44" s="1053"/>
      <c r="MWT44" s="1053"/>
      <c r="MWU44" s="1053"/>
      <c r="MWV44" s="1053"/>
      <c r="MWW44" s="1053"/>
      <c r="MWX44" s="1053"/>
      <c r="MWY44" s="1053"/>
      <c r="MWZ44" s="1053"/>
      <c r="MXA44" s="1053"/>
      <c r="MXB44" s="1054"/>
      <c r="MXC44" s="1069"/>
      <c r="MXD44" s="1053"/>
      <c r="MXE44" s="1053"/>
      <c r="MXF44" s="1053"/>
      <c r="MXG44" s="1053"/>
      <c r="MXH44" s="1053"/>
      <c r="MXI44" s="1053"/>
      <c r="MXJ44" s="1053"/>
      <c r="MXK44" s="1053"/>
      <c r="MXL44" s="1053"/>
      <c r="MXM44" s="1053"/>
      <c r="MXN44" s="1053"/>
      <c r="MXO44" s="1053"/>
      <c r="MXP44" s="1053"/>
      <c r="MXQ44" s="1053"/>
      <c r="MXR44" s="1053"/>
      <c r="MXS44" s="1053"/>
      <c r="MXT44" s="1054"/>
      <c r="MXU44" s="1069"/>
      <c r="MXV44" s="1053"/>
      <c r="MXW44" s="1053"/>
      <c r="MXX44" s="1053"/>
      <c r="MXY44" s="1053"/>
      <c r="MXZ44" s="1053"/>
      <c r="MYA44" s="1053"/>
      <c r="MYB44" s="1053"/>
      <c r="MYC44" s="1053"/>
      <c r="MYD44" s="1053"/>
      <c r="MYE44" s="1053"/>
      <c r="MYF44" s="1053"/>
      <c r="MYG44" s="1053"/>
      <c r="MYH44" s="1053"/>
      <c r="MYI44" s="1053"/>
      <c r="MYJ44" s="1053"/>
      <c r="MYK44" s="1053"/>
      <c r="MYL44" s="1054"/>
      <c r="MYM44" s="1069"/>
      <c r="MYN44" s="1053"/>
      <c r="MYO44" s="1053"/>
      <c r="MYP44" s="1053"/>
      <c r="MYQ44" s="1053"/>
      <c r="MYR44" s="1053"/>
      <c r="MYS44" s="1053"/>
      <c r="MYT44" s="1053"/>
      <c r="MYU44" s="1053"/>
      <c r="MYV44" s="1053"/>
      <c r="MYW44" s="1053"/>
      <c r="MYX44" s="1053"/>
      <c r="MYY44" s="1053"/>
      <c r="MYZ44" s="1053"/>
      <c r="MZA44" s="1053"/>
      <c r="MZB44" s="1053"/>
      <c r="MZC44" s="1053"/>
      <c r="MZD44" s="1054"/>
      <c r="MZE44" s="1069"/>
      <c r="MZF44" s="1053"/>
      <c r="MZG44" s="1053"/>
      <c r="MZH44" s="1053"/>
      <c r="MZI44" s="1053"/>
      <c r="MZJ44" s="1053"/>
      <c r="MZK44" s="1053"/>
      <c r="MZL44" s="1053"/>
      <c r="MZM44" s="1053"/>
      <c r="MZN44" s="1053"/>
      <c r="MZO44" s="1053"/>
      <c r="MZP44" s="1053"/>
      <c r="MZQ44" s="1053"/>
      <c r="MZR44" s="1053"/>
      <c r="MZS44" s="1053"/>
      <c r="MZT44" s="1053"/>
      <c r="MZU44" s="1053"/>
      <c r="MZV44" s="1054"/>
      <c r="MZW44" s="1069"/>
      <c r="MZX44" s="1053"/>
      <c r="MZY44" s="1053"/>
      <c r="MZZ44" s="1053"/>
      <c r="NAA44" s="1053"/>
      <c r="NAB44" s="1053"/>
      <c r="NAC44" s="1053"/>
      <c r="NAD44" s="1053"/>
      <c r="NAE44" s="1053"/>
      <c r="NAF44" s="1053"/>
      <c r="NAG44" s="1053"/>
      <c r="NAH44" s="1053"/>
      <c r="NAI44" s="1053"/>
      <c r="NAJ44" s="1053"/>
      <c r="NAK44" s="1053"/>
      <c r="NAL44" s="1053"/>
      <c r="NAM44" s="1053"/>
      <c r="NAN44" s="1054"/>
      <c r="NAO44" s="1069"/>
      <c r="NAP44" s="1053"/>
      <c r="NAQ44" s="1053"/>
      <c r="NAR44" s="1053"/>
      <c r="NAS44" s="1053"/>
      <c r="NAT44" s="1053"/>
      <c r="NAU44" s="1053"/>
      <c r="NAV44" s="1053"/>
      <c r="NAW44" s="1053"/>
      <c r="NAX44" s="1053"/>
      <c r="NAY44" s="1053"/>
      <c r="NAZ44" s="1053"/>
      <c r="NBA44" s="1053"/>
      <c r="NBB44" s="1053"/>
      <c r="NBC44" s="1053"/>
      <c r="NBD44" s="1053"/>
      <c r="NBE44" s="1053"/>
      <c r="NBF44" s="1054"/>
      <c r="NBG44" s="1069"/>
      <c r="NBH44" s="1053"/>
      <c r="NBI44" s="1053"/>
      <c r="NBJ44" s="1053"/>
      <c r="NBK44" s="1053"/>
      <c r="NBL44" s="1053"/>
      <c r="NBM44" s="1053"/>
      <c r="NBN44" s="1053"/>
      <c r="NBO44" s="1053"/>
      <c r="NBP44" s="1053"/>
      <c r="NBQ44" s="1053"/>
      <c r="NBR44" s="1053"/>
      <c r="NBS44" s="1053"/>
      <c r="NBT44" s="1053"/>
      <c r="NBU44" s="1053"/>
      <c r="NBV44" s="1053"/>
      <c r="NBW44" s="1053"/>
      <c r="NBX44" s="1054"/>
      <c r="NBY44" s="1069"/>
      <c r="NBZ44" s="1053"/>
      <c r="NCA44" s="1053"/>
      <c r="NCB44" s="1053"/>
      <c r="NCC44" s="1053"/>
      <c r="NCD44" s="1053"/>
      <c r="NCE44" s="1053"/>
      <c r="NCF44" s="1053"/>
      <c r="NCG44" s="1053"/>
      <c r="NCH44" s="1053"/>
      <c r="NCI44" s="1053"/>
      <c r="NCJ44" s="1053"/>
      <c r="NCK44" s="1053"/>
      <c r="NCL44" s="1053"/>
      <c r="NCM44" s="1053"/>
      <c r="NCN44" s="1053"/>
      <c r="NCO44" s="1053"/>
      <c r="NCP44" s="1054"/>
      <c r="NCQ44" s="1069"/>
      <c r="NCR44" s="1053"/>
      <c r="NCS44" s="1053"/>
      <c r="NCT44" s="1053"/>
      <c r="NCU44" s="1053"/>
      <c r="NCV44" s="1053"/>
      <c r="NCW44" s="1053"/>
      <c r="NCX44" s="1053"/>
      <c r="NCY44" s="1053"/>
      <c r="NCZ44" s="1053"/>
      <c r="NDA44" s="1053"/>
      <c r="NDB44" s="1053"/>
      <c r="NDC44" s="1053"/>
      <c r="NDD44" s="1053"/>
      <c r="NDE44" s="1053"/>
      <c r="NDF44" s="1053"/>
      <c r="NDG44" s="1053"/>
      <c r="NDH44" s="1054"/>
      <c r="NDI44" s="1069"/>
      <c r="NDJ44" s="1053"/>
      <c r="NDK44" s="1053"/>
      <c r="NDL44" s="1053"/>
      <c r="NDM44" s="1053"/>
      <c r="NDN44" s="1053"/>
      <c r="NDO44" s="1053"/>
      <c r="NDP44" s="1053"/>
      <c r="NDQ44" s="1053"/>
      <c r="NDR44" s="1053"/>
      <c r="NDS44" s="1053"/>
      <c r="NDT44" s="1053"/>
      <c r="NDU44" s="1053"/>
      <c r="NDV44" s="1053"/>
      <c r="NDW44" s="1053"/>
      <c r="NDX44" s="1053"/>
      <c r="NDY44" s="1053"/>
      <c r="NDZ44" s="1054"/>
      <c r="NEA44" s="1069"/>
      <c r="NEB44" s="1053"/>
      <c r="NEC44" s="1053"/>
      <c r="NED44" s="1053"/>
      <c r="NEE44" s="1053"/>
      <c r="NEF44" s="1053"/>
      <c r="NEG44" s="1053"/>
      <c r="NEH44" s="1053"/>
      <c r="NEI44" s="1053"/>
      <c r="NEJ44" s="1053"/>
      <c r="NEK44" s="1053"/>
      <c r="NEL44" s="1053"/>
      <c r="NEM44" s="1053"/>
      <c r="NEN44" s="1053"/>
      <c r="NEO44" s="1053"/>
      <c r="NEP44" s="1053"/>
      <c r="NEQ44" s="1053"/>
      <c r="NER44" s="1054"/>
      <c r="NES44" s="1069"/>
      <c r="NET44" s="1053"/>
      <c r="NEU44" s="1053"/>
      <c r="NEV44" s="1053"/>
      <c r="NEW44" s="1053"/>
      <c r="NEX44" s="1053"/>
      <c r="NEY44" s="1053"/>
      <c r="NEZ44" s="1053"/>
      <c r="NFA44" s="1053"/>
      <c r="NFB44" s="1053"/>
      <c r="NFC44" s="1053"/>
      <c r="NFD44" s="1053"/>
      <c r="NFE44" s="1053"/>
      <c r="NFF44" s="1053"/>
      <c r="NFG44" s="1053"/>
      <c r="NFH44" s="1053"/>
      <c r="NFI44" s="1053"/>
      <c r="NFJ44" s="1054"/>
      <c r="NFK44" s="1069"/>
      <c r="NFL44" s="1053"/>
      <c r="NFM44" s="1053"/>
      <c r="NFN44" s="1053"/>
      <c r="NFO44" s="1053"/>
      <c r="NFP44" s="1053"/>
      <c r="NFQ44" s="1053"/>
      <c r="NFR44" s="1053"/>
      <c r="NFS44" s="1053"/>
      <c r="NFT44" s="1053"/>
      <c r="NFU44" s="1053"/>
      <c r="NFV44" s="1053"/>
      <c r="NFW44" s="1053"/>
      <c r="NFX44" s="1053"/>
      <c r="NFY44" s="1053"/>
      <c r="NFZ44" s="1053"/>
      <c r="NGA44" s="1053"/>
      <c r="NGB44" s="1054"/>
      <c r="NGC44" s="1069"/>
      <c r="NGD44" s="1053"/>
      <c r="NGE44" s="1053"/>
      <c r="NGF44" s="1053"/>
      <c r="NGG44" s="1053"/>
      <c r="NGH44" s="1053"/>
      <c r="NGI44" s="1053"/>
      <c r="NGJ44" s="1053"/>
      <c r="NGK44" s="1053"/>
      <c r="NGL44" s="1053"/>
      <c r="NGM44" s="1053"/>
      <c r="NGN44" s="1053"/>
      <c r="NGO44" s="1053"/>
      <c r="NGP44" s="1053"/>
      <c r="NGQ44" s="1053"/>
      <c r="NGR44" s="1053"/>
      <c r="NGS44" s="1053"/>
      <c r="NGT44" s="1054"/>
      <c r="NGU44" s="1069"/>
      <c r="NGV44" s="1053"/>
      <c r="NGW44" s="1053"/>
      <c r="NGX44" s="1053"/>
      <c r="NGY44" s="1053"/>
      <c r="NGZ44" s="1053"/>
      <c r="NHA44" s="1053"/>
      <c r="NHB44" s="1053"/>
      <c r="NHC44" s="1053"/>
      <c r="NHD44" s="1053"/>
      <c r="NHE44" s="1053"/>
      <c r="NHF44" s="1053"/>
      <c r="NHG44" s="1053"/>
      <c r="NHH44" s="1053"/>
      <c r="NHI44" s="1053"/>
      <c r="NHJ44" s="1053"/>
      <c r="NHK44" s="1053"/>
      <c r="NHL44" s="1054"/>
      <c r="NHM44" s="1069"/>
      <c r="NHN44" s="1053"/>
      <c r="NHO44" s="1053"/>
      <c r="NHP44" s="1053"/>
      <c r="NHQ44" s="1053"/>
      <c r="NHR44" s="1053"/>
      <c r="NHS44" s="1053"/>
      <c r="NHT44" s="1053"/>
      <c r="NHU44" s="1053"/>
      <c r="NHV44" s="1053"/>
      <c r="NHW44" s="1053"/>
      <c r="NHX44" s="1053"/>
      <c r="NHY44" s="1053"/>
      <c r="NHZ44" s="1053"/>
      <c r="NIA44" s="1053"/>
      <c r="NIB44" s="1053"/>
      <c r="NIC44" s="1053"/>
      <c r="NID44" s="1054"/>
      <c r="NIE44" s="1069"/>
      <c r="NIF44" s="1053"/>
      <c r="NIG44" s="1053"/>
      <c r="NIH44" s="1053"/>
      <c r="NII44" s="1053"/>
      <c r="NIJ44" s="1053"/>
      <c r="NIK44" s="1053"/>
      <c r="NIL44" s="1053"/>
      <c r="NIM44" s="1053"/>
      <c r="NIN44" s="1053"/>
      <c r="NIO44" s="1053"/>
      <c r="NIP44" s="1053"/>
      <c r="NIQ44" s="1053"/>
      <c r="NIR44" s="1053"/>
      <c r="NIS44" s="1053"/>
      <c r="NIT44" s="1053"/>
      <c r="NIU44" s="1053"/>
      <c r="NIV44" s="1054"/>
      <c r="NIW44" s="1069"/>
      <c r="NIX44" s="1053"/>
      <c r="NIY44" s="1053"/>
      <c r="NIZ44" s="1053"/>
      <c r="NJA44" s="1053"/>
      <c r="NJB44" s="1053"/>
      <c r="NJC44" s="1053"/>
      <c r="NJD44" s="1053"/>
      <c r="NJE44" s="1053"/>
      <c r="NJF44" s="1053"/>
      <c r="NJG44" s="1053"/>
      <c r="NJH44" s="1053"/>
      <c r="NJI44" s="1053"/>
      <c r="NJJ44" s="1053"/>
      <c r="NJK44" s="1053"/>
      <c r="NJL44" s="1053"/>
      <c r="NJM44" s="1053"/>
      <c r="NJN44" s="1054"/>
      <c r="NJO44" s="1069"/>
      <c r="NJP44" s="1053"/>
      <c r="NJQ44" s="1053"/>
      <c r="NJR44" s="1053"/>
      <c r="NJS44" s="1053"/>
      <c r="NJT44" s="1053"/>
      <c r="NJU44" s="1053"/>
      <c r="NJV44" s="1053"/>
      <c r="NJW44" s="1053"/>
      <c r="NJX44" s="1053"/>
      <c r="NJY44" s="1053"/>
      <c r="NJZ44" s="1053"/>
      <c r="NKA44" s="1053"/>
      <c r="NKB44" s="1053"/>
      <c r="NKC44" s="1053"/>
      <c r="NKD44" s="1053"/>
      <c r="NKE44" s="1053"/>
      <c r="NKF44" s="1054"/>
      <c r="NKG44" s="1069"/>
      <c r="NKH44" s="1053"/>
      <c r="NKI44" s="1053"/>
      <c r="NKJ44" s="1053"/>
      <c r="NKK44" s="1053"/>
      <c r="NKL44" s="1053"/>
      <c r="NKM44" s="1053"/>
      <c r="NKN44" s="1053"/>
      <c r="NKO44" s="1053"/>
      <c r="NKP44" s="1053"/>
      <c r="NKQ44" s="1053"/>
      <c r="NKR44" s="1053"/>
      <c r="NKS44" s="1053"/>
      <c r="NKT44" s="1053"/>
      <c r="NKU44" s="1053"/>
      <c r="NKV44" s="1053"/>
      <c r="NKW44" s="1053"/>
      <c r="NKX44" s="1054"/>
      <c r="NKY44" s="1069"/>
      <c r="NKZ44" s="1053"/>
      <c r="NLA44" s="1053"/>
      <c r="NLB44" s="1053"/>
      <c r="NLC44" s="1053"/>
      <c r="NLD44" s="1053"/>
      <c r="NLE44" s="1053"/>
      <c r="NLF44" s="1053"/>
      <c r="NLG44" s="1053"/>
      <c r="NLH44" s="1053"/>
      <c r="NLI44" s="1053"/>
      <c r="NLJ44" s="1053"/>
      <c r="NLK44" s="1053"/>
      <c r="NLL44" s="1053"/>
      <c r="NLM44" s="1053"/>
      <c r="NLN44" s="1053"/>
      <c r="NLO44" s="1053"/>
      <c r="NLP44" s="1054"/>
      <c r="NLQ44" s="1069"/>
      <c r="NLR44" s="1053"/>
      <c r="NLS44" s="1053"/>
      <c r="NLT44" s="1053"/>
      <c r="NLU44" s="1053"/>
      <c r="NLV44" s="1053"/>
      <c r="NLW44" s="1053"/>
      <c r="NLX44" s="1053"/>
      <c r="NLY44" s="1053"/>
      <c r="NLZ44" s="1053"/>
      <c r="NMA44" s="1053"/>
      <c r="NMB44" s="1053"/>
      <c r="NMC44" s="1053"/>
      <c r="NMD44" s="1053"/>
      <c r="NME44" s="1053"/>
      <c r="NMF44" s="1053"/>
      <c r="NMG44" s="1053"/>
      <c r="NMH44" s="1054"/>
      <c r="NMI44" s="1069"/>
      <c r="NMJ44" s="1053"/>
      <c r="NMK44" s="1053"/>
      <c r="NML44" s="1053"/>
      <c r="NMM44" s="1053"/>
      <c r="NMN44" s="1053"/>
      <c r="NMO44" s="1053"/>
      <c r="NMP44" s="1053"/>
      <c r="NMQ44" s="1053"/>
      <c r="NMR44" s="1053"/>
      <c r="NMS44" s="1053"/>
      <c r="NMT44" s="1053"/>
      <c r="NMU44" s="1053"/>
      <c r="NMV44" s="1053"/>
      <c r="NMW44" s="1053"/>
      <c r="NMX44" s="1053"/>
      <c r="NMY44" s="1053"/>
      <c r="NMZ44" s="1054"/>
      <c r="NNA44" s="1069"/>
      <c r="NNB44" s="1053"/>
      <c r="NNC44" s="1053"/>
      <c r="NND44" s="1053"/>
      <c r="NNE44" s="1053"/>
      <c r="NNF44" s="1053"/>
      <c r="NNG44" s="1053"/>
      <c r="NNH44" s="1053"/>
      <c r="NNI44" s="1053"/>
      <c r="NNJ44" s="1053"/>
      <c r="NNK44" s="1053"/>
      <c r="NNL44" s="1053"/>
      <c r="NNM44" s="1053"/>
      <c r="NNN44" s="1053"/>
      <c r="NNO44" s="1053"/>
      <c r="NNP44" s="1053"/>
      <c r="NNQ44" s="1053"/>
      <c r="NNR44" s="1054"/>
      <c r="NNS44" s="1069"/>
      <c r="NNT44" s="1053"/>
      <c r="NNU44" s="1053"/>
      <c r="NNV44" s="1053"/>
      <c r="NNW44" s="1053"/>
      <c r="NNX44" s="1053"/>
      <c r="NNY44" s="1053"/>
      <c r="NNZ44" s="1053"/>
      <c r="NOA44" s="1053"/>
      <c r="NOB44" s="1053"/>
      <c r="NOC44" s="1053"/>
      <c r="NOD44" s="1053"/>
      <c r="NOE44" s="1053"/>
      <c r="NOF44" s="1053"/>
      <c r="NOG44" s="1053"/>
      <c r="NOH44" s="1053"/>
      <c r="NOI44" s="1053"/>
      <c r="NOJ44" s="1054"/>
      <c r="NOK44" s="1069"/>
      <c r="NOL44" s="1053"/>
      <c r="NOM44" s="1053"/>
      <c r="NON44" s="1053"/>
      <c r="NOO44" s="1053"/>
      <c r="NOP44" s="1053"/>
      <c r="NOQ44" s="1053"/>
      <c r="NOR44" s="1053"/>
      <c r="NOS44" s="1053"/>
      <c r="NOT44" s="1053"/>
      <c r="NOU44" s="1053"/>
      <c r="NOV44" s="1053"/>
      <c r="NOW44" s="1053"/>
      <c r="NOX44" s="1053"/>
      <c r="NOY44" s="1053"/>
      <c r="NOZ44" s="1053"/>
      <c r="NPA44" s="1053"/>
      <c r="NPB44" s="1054"/>
      <c r="NPC44" s="1069"/>
      <c r="NPD44" s="1053"/>
      <c r="NPE44" s="1053"/>
      <c r="NPF44" s="1053"/>
      <c r="NPG44" s="1053"/>
      <c r="NPH44" s="1053"/>
      <c r="NPI44" s="1053"/>
      <c r="NPJ44" s="1053"/>
      <c r="NPK44" s="1053"/>
      <c r="NPL44" s="1053"/>
      <c r="NPM44" s="1053"/>
      <c r="NPN44" s="1053"/>
      <c r="NPO44" s="1053"/>
      <c r="NPP44" s="1053"/>
      <c r="NPQ44" s="1053"/>
      <c r="NPR44" s="1053"/>
      <c r="NPS44" s="1053"/>
      <c r="NPT44" s="1054"/>
      <c r="NPU44" s="1069"/>
      <c r="NPV44" s="1053"/>
      <c r="NPW44" s="1053"/>
      <c r="NPX44" s="1053"/>
      <c r="NPY44" s="1053"/>
      <c r="NPZ44" s="1053"/>
      <c r="NQA44" s="1053"/>
      <c r="NQB44" s="1053"/>
      <c r="NQC44" s="1053"/>
      <c r="NQD44" s="1053"/>
      <c r="NQE44" s="1053"/>
      <c r="NQF44" s="1053"/>
      <c r="NQG44" s="1053"/>
      <c r="NQH44" s="1053"/>
      <c r="NQI44" s="1053"/>
      <c r="NQJ44" s="1053"/>
      <c r="NQK44" s="1053"/>
      <c r="NQL44" s="1054"/>
      <c r="NQM44" s="1069"/>
      <c r="NQN44" s="1053"/>
      <c r="NQO44" s="1053"/>
      <c r="NQP44" s="1053"/>
      <c r="NQQ44" s="1053"/>
      <c r="NQR44" s="1053"/>
      <c r="NQS44" s="1053"/>
      <c r="NQT44" s="1053"/>
      <c r="NQU44" s="1053"/>
      <c r="NQV44" s="1053"/>
      <c r="NQW44" s="1053"/>
      <c r="NQX44" s="1053"/>
      <c r="NQY44" s="1053"/>
      <c r="NQZ44" s="1053"/>
      <c r="NRA44" s="1053"/>
      <c r="NRB44" s="1053"/>
      <c r="NRC44" s="1053"/>
      <c r="NRD44" s="1054"/>
      <c r="NRE44" s="1069"/>
      <c r="NRF44" s="1053"/>
      <c r="NRG44" s="1053"/>
      <c r="NRH44" s="1053"/>
      <c r="NRI44" s="1053"/>
      <c r="NRJ44" s="1053"/>
      <c r="NRK44" s="1053"/>
      <c r="NRL44" s="1053"/>
      <c r="NRM44" s="1053"/>
      <c r="NRN44" s="1053"/>
      <c r="NRO44" s="1053"/>
      <c r="NRP44" s="1053"/>
      <c r="NRQ44" s="1053"/>
      <c r="NRR44" s="1053"/>
      <c r="NRS44" s="1053"/>
      <c r="NRT44" s="1053"/>
      <c r="NRU44" s="1053"/>
      <c r="NRV44" s="1054"/>
      <c r="NRW44" s="1069"/>
      <c r="NRX44" s="1053"/>
      <c r="NRY44" s="1053"/>
      <c r="NRZ44" s="1053"/>
      <c r="NSA44" s="1053"/>
      <c r="NSB44" s="1053"/>
      <c r="NSC44" s="1053"/>
      <c r="NSD44" s="1053"/>
      <c r="NSE44" s="1053"/>
      <c r="NSF44" s="1053"/>
      <c r="NSG44" s="1053"/>
      <c r="NSH44" s="1053"/>
      <c r="NSI44" s="1053"/>
      <c r="NSJ44" s="1053"/>
      <c r="NSK44" s="1053"/>
      <c r="NSL44" s="1053"/>
      <c r="NSM44" s="1053"/>
      <c r="NSN44" s="1054"/>
      <c r="NSO44" s="1069"/>
      <c r="NSP44" s="1053"/>
      <c r="NSQ44" s="1053"/>
      <c r="NSR44" s="1053"/>
      <c r="NSS44" s="1053"/>
      <c r="NST44" s="1053"/>
      <c r="NSU44" s="1053"/>
      <c r="NSV44" s="1053"/>
      <c r="NSW44" s="1053"/>
      <c r="NSX44" s="1053"/>
      <c r="NSY44" s="1053"/>
      <c r="NSZ44" s="1053"/>
      <c r="NTA44" s="1053"/>
      <c r="NTB44" s="1053"/>
      <c r="NTC44" s="1053"/>
      <c r="NTD44" s="1053"/>
      <c r="NTE44" s="1053"/>
      <c r="NTF44" s="1054"/>
      <c r="NTG44" s="1069"/>
      <c r="NTH44" s="1053"/>
      <c r="NTI44" s="1053"/>
      <c r="NTJ44" s="1053"/>
      <c r="NTK44" s="1053"/>
      <c r="NTL44" s="1053"/>
      <c r="NTM44" s="1053"/>
      <c r="NTN44" s="1053"/>
      <c r="NTO44" s="1053"/>
      <c r="NTP44" s="1053"/>
      <c r="NTQ44" s="1053"/>
      <c r="NTR44" s="1053"/>
      <c r="NTS44" s="1053"/>
      <c r="NTT44" s="1053"/>
      <c r="NTU44" s="1053"/>
      <c r="NTV44" s="1053"/>
      <c r="NTW44" s="1053"/>
      <c r="NTX44" s="1054"/>
      <c r="NTY44" s="1069"/>
      <c r="NTZ44" s="1053"/>
      <c r="NUA44" s="1053"/>
      <c r="NUB44" s="1053"/>
      <c r="NUC44" s="1053"/>
      <c r="NUD44" s="1053"/>
      <c r="NUE44" s="1053"/>
      <c r="NUF44" s="1053"/>
      <c r="NUG44" s="1053"/>
      <c r="NUH44" s="1053"/>
      <c r="NUI44" s="1053"/>
      <c r="NUJ44" s="1053"/>
      <c r="NUK44" s="1053"/>
      <c r="NUL44" s="1053"/>
      <c r="NUM44" s="1053"/>
      <c r="NUN44" s="1053"/>
      <c r="NUO44" s="1053"/>
      <c r="NUP44" s="1054"/>
      <c r="NUQ44" s="1069"/>
      <c r="NUR44" s="1053"/>
      <c r="NUS44" s="1053"/>
      <c r="NUT44" s="1053"/>
      <c r="NUU44" s="1053"/>
      <c r="NUV44" s="1053"/>
      <c r="NUW44" s="1053"/>
      <c r="NUX44" s="1053"/>
      <c r="NUY44" s="1053"/>
      <c r="NUZ44" s="1053"/>
      <c r="NVA44" s="1053"/>
      <c r="NVB44" s="1053"/>
      <c r="NVC44" s="1053"/>
      <c r="NVD44" s="1053"/>
      <c r="NVE44" s="1053"/>
      <c r="NVF44" s="1053"/>
      <c r="NVG44" s="1053"/>
      <c r="NVH44" s="1054"/>
      <c r="NVI44" s="1069"/>
      <c r="NVJ44" s="1053"/>
      <c r="NVK44" s="1053"/>
      <c r="NVL44" s="1053"/>
      <c r="NVM44" s="1053"/>
      <c r="NVN44" s="1053"/>
      <c r="NVO44" s="1053"/>
      <c r="NVP44" s="1053"/>
      <c r="NVQ44" s="1053"/>
      <c r="NVR44" s="1053"/>
      <c r="NVS44" s="1053"/>
      <c r="NVT44" s="1053"/>
      <c r="NVU44" s="1053"/>
      <c r="NVV44" s="1053"/>
      <c r="NVW44" s="1053"/>
      <c r="NVX44" s="1053"/>
      <c r="NVY44" s="1053"/>
      <c r="NVZ44" s="1054"/>
      <c r="NWA44" s="1069"/>
      <c r="NWB44" s="1053"/>
      <c r="NWC44" s="1053"/>
      <c r="NWD44" s="1053"/>
      <c r="NWE44" s="1053"/>
      <c r="NWF44" s="1053"/>
      <c r="NWG44" s="1053"/>
      <c r="NWH44" s="1053"/>
      <c r="NWI44" s="1053"/>
      <c r="NWJ44" s="1053"/>
      <c r="NWK44" s="1053"/>
      <c r="NWL44" s="1053"/>
      <c r="NWM44" s="1053"/>
      <c r="NWN44" s="1053"/>
      <c r="NWO44" s="1053"/>
      <c r="NWP44" s="1053"/>
      <c r="NWQ44" s="1053"/>
      <c r="NWR44" s="1054"/>
      <c r="NWS44" s="1069"/>
      <c r="NWT44" s="1053"/>
      <c r="NWU44" s="1053"/>
      <c r="NWV44" s="1053"/>
      <c r="NWW44" s="1053"/>
      <c r="NWX44" s="1053"/>
      <c r="NWY44" s="1053"/>
      <c r="NWZ44" s="1053"/>
      <c r="NXA44" s="1053"/>
      <c r="NXB44" s="1053"/>
      <c r="NXC44" s="1053"/>
      <c r="NXD44" s="1053"/>
      <c r="NXE44" s="1053"/>
      <c r="NXF44" s="1053"/>
      <c r="NXG44" s="1053"/>
      <c r="NXH44" s="1053"/>
      <c r="NXI44" s="1053"/>
      <c r="NXJ44" s="1054"/>
      <c r="NXK44" s="1069"/>
      <c r="NXL44" s="1053"/>
      <c r="NXM44" s="1053"/>
      <c r="NXN44" s="1053"/>
      <c r="NXO44" s="1053"/>
      <c r="NXP44" s="1053"/>
      <c r="NXQ44" s="1053"/>
      <c r="NXR44" s="1053"/>
      <c r="NXS44" s="1053"/>
      <c r="NXT44" s="1053"/>
      <c r="NXU44" s="1053"/>
      <c r="NXV44" s="1053"/>
      <c r="NXW44" s="1053"/>
      <c r="NXX44" s="1053"/>
      <c r="NXY44" s="1053"/>
      <c r="NXZ44" s="1053"/>
      <c r="NYA44" s="1053"/>
      <c r="NYB44" s="1054"/>
      <c r="NYC44" s="1069"/>
      <c r="NYD44" s="1053"/>
      <c r="NYE44" s="1053"/>
      <c r="NYF44" s="1053"/>
      <c r="NYG44" s="1053"/>
      <c r="NYH44" s="1053"/>
      <c r="NYI44" s="1053"/>
      <c r="NYJ44" s="1053"/>
      <c r="NYK44" s="1053"/>
      <c r="NYL44" s="1053"/>
      <c r="NYM44" s="1053"/>
      <c r="NYN44" s="1053"/>
      <c r="NYO44" s="1053"/>
      <c r="NYP44" s="1053"/>
      <c r="NYQ44" s="1053"/>
      <c r="NYR44" s="1053"/>
      <c r="NYS44" s="1053"/>
      <c r="NYT44" s="1054"/>
      <c r="NYU44" s="1069"/>
      <c r="NYV44" s="1053"/>
      <c r="NYW44" s="1053"/>
      <c r="NYX44" s="1053"/>
      <c r="NYY44" s="1053"/>
      <c r="NYZ44" s="1053"/>
      <c r="NZA44" s="1053"/>
      <c r="NZB44" s="1053"/>
      <c r="NZC44" s="1053"/>
      <c r="NZD44" s="1053"/>
      <c r="NZE44" s="1053"/>
      <c r="NZF44" s="1053"/>
      <c r="NZG44" s="1053"/>
      <c r="NZH44" s="1053"/>
      <c r="NZI44" s="1053"/>
      <c r="NZJ44" s="1053"/>
      <c r="NZK44" s="1053"/>
      <c r="NZL44" s="1054"/>
      <c r="NZM44" s="1069"/>
      <c r="NZN44" s="1053"/>
      <c r="NZO44" s="1053"/>
      <c r="NZP44" s="1053"/>
      <c r="NZQ44" s="1053"/>
      <c r="NZR44" s="1053"/>
      <c r="NZS44" s="1053"/>
      <c r="NZT44" s="1053"/>
      <c r="NZU44" s="1053"/>
      <c r="NZV44" s="1053"/>
      <c r="NZW44" s="1053"/>
      <c r="NZX44" s="1053"/>
      <c r="NZY44" s="1053"/>
      <c r="NZZ44" s="1053"/>
      <c r="OAA44" s="1053"/>
      <c r="OAB44" s="1053"/>
      <c r="OAC44" s="1053"/>
      <c r="OAD44" s="1054"/>
      <c r="OAE44" s="1069"/>
      <c r="OAF44" s="1053"/>
      <c r="OAG44" s="1053"/>
      <c r="OAH44" s="1053"/>
      <c r="OAI44" s="1053"/>
      <c r="OAJ44" s="1053"/>
      <c r="OAK44" s="1053"/>
      <c r="OAL44" s="1053"/>
      <c r="OAM44" s="1053"/>
      <c r="OAN44" s="1053"/>
      <c r="OAO44" s="1053"/>
      <c r="OAP44" s="1053"/>
      <c r="OAQ44" s="1053"/>
      <c r="OAR44" s="1053"/>
      <c r="OAS44" s="1053"/>
      <c r="OAT44" s="1053"/>
      <c r="OAU44" s="1053"/>
      <c r="OAV44" s="1054"/>
      <c r="OAW44" s="1069"/>
      <c r="OAX44" s="1053"/>
      <c r="OAY44" s="1053"/>
      <c r="OAZ44" s="1053"/>
      <c r="OBA44" s="1053"/>
      <c r="OBB44" s="1053"/>
      <c r="OBC44" s="1053"/>
      <c r="OBD44" s="1053"/>
      <c r="OBE44" s="1053"/>
      <c r="OBF44" s="1053"/>
      <c r="OBG44" s="1053"/>
      <c r="OBH44" s="1053"/>
      <c r="OBI44" s="1053"/>
      <c r="OBJ44" s="1053"/>
      <c r="OBK44" s="1053"/>
      <c r="OBL44" s="1053"/>
      <c r="OBM44" s="1053"/>
      <c r="OBN44" s="1054"/>
      <c r="OBO44" s="1069"/>
      <c r="OBP44" s="1053"/>
      <c r="OBQ44" s="1053"/>
      <c r="OBR44" s="1053"/>
      <c r="OBS44" s="1053"/>
      <c r="OBT44" s="1053"/>
      <c r="OBU44" s="1053"/>
      <c r="OBV44" s="1053"/>
      <c r="OBW44" s="1053"/>
      <c r="OBX44" s="1053"/>
      <c r="OBY44" s="1053"/>
      <c r="OBZ44" s="1053"/>
      <c r="OCA44" s="1053"/>
      <c r="OCB44" s="1053"/>
      <c r="OCC44" s="1053"/>
      <c r="OCD44" s="1053"/>
      <c r="OCE44" s="1053"/>
      <c r="OCF44" s="1054"/>
      <c r="OCG44" s="1069"/>
      <c r="OCH44" s="1053"/>
      <c r="OCI44" s="1053"/>
      <c r="OCJ44" s="1053"/>
      <c r="OCK44" s="1053"/>
      <c r="OCL44" s="1053"/>
      <c r="OCM44" s="1053"/>
      <c r="OCN44" s="1053"/>
      <c r="OCO44" s="1053"/>
      <c r="OCP44" s="1053"/>
      <c r="OCQ44" s="1053"/>
      <c r="OCR44" s="1053"/>
      <c r="OCS44" s="1053"/>
      <c r="OCT44" s="1053"/>
      <c r="OCU44" s="1053"/>
      <c r="OCV44" s="1053"/>
      <c r="OCW44" s="1053"/>
      <c r="OCX44" s="1054"/>
      <c r="OCY44" s="1069"/>
      <c r="OCZ44" s="1053"/>
      <c r="ODA44" s="1053"/>
      <c r="ODB44" s="1053"/>
      <c r="ODC44" s="1053"/>
      <c r="ODD44" s="1053"/>
      <c r="ODE44" s="1053"/>
      <c r="ODF44" s="1053"/>
      <c r="ODG44" s="1053"/>
      <c r="ODH44" s="1053"/>
      <c r="ODI44" s="1053"/>
      <c r="ODJ44" s="1053"/>
      <c r="ODK44" s="1053"/>
      <c r="ODL44" s="1053"/>
      <c r="ODM44" s="1053"/>
      <c r="ODN44" s="1053"/>
      <c r="ODO44" s="1053"/>
      <c r="ODP44" s="1054"/>
      <c r="ODQ44" s="1069"/>
      <c r="ODR44" s="1053"/>
      <c r="ODS44" s="1053"/>
      <c r="ODT44" s="1053"/>
      <c r="ODU44" s="1053"/>
      <c r="ODV44" s="1053"/>
      <c r="ODW44" s="1053"/>
      <c r="ODX44" s="1053"/>
      <c r="ODY44" s="1053"/>
      <c r="ODZ44" s="1053"/>
      <c r="OEA44" s="1053"/>
      <c r="OEB44" s="1053"/>
      <c r="OEC44" s="1053"/>
      <c r="OED44" s="1053"/>
      <c r="OEE44" s="1053"/>
      <c r="OEF44" s="1053"/>
      <c r="OEG44" s="1053"/>
      <c r="OEH44" s="1054"/>
      <c r="OEI44" s="1069"/>
      <c r="OEJ44" s="1053"/>
      <c r="OEK44" s="1053"/>
      <c r="OEL44" s="1053"/>
      <c r="OEM44" s="1053"/>
      <c r="OEN44" s="1053"/>
      <c r="OEO44" s="1053"/>
      <c r="OEP44" s="1053"/>
      <c r="OEQ44" s="1053"/>
      <c r="OER44" s="1053"/>
      <c r="OES44" s="1053"/>
      <c r="OET44" s="1053"/>
      <c r="OEU44" s="1053"/>
      <c r="OEV44" s="1053"/>
      <c r="OEW44" s="1053"/>
      <c r="OEX44" s="1053"/>
      <c r="OEY44" s="1053"/>
      <c r="OEZ44" s="1054"/>
      <c r="OFA44" s="1069"/>
      <c r="OFB44" s="1053"/>
      <c r="OFC44" s="1053"/>
      <c r="OFD44" s="1053"/>
      <c r="OFE44" s="1053"/>
      <c r="OFF44" s="1053"/>
      <c r="OFG44" s="1053"/>
      <c r="OFH44" s="1053"/>
      <c r="OFI44" s="1053"/>
      <c r="OFJ44" s="1053"/>
      <c r="OFK44" s="1053"/>
      <c r="OFL44" s="1053"/>
      <c r="OFM44" s="1053"/>
      <c r="OFN44" s="1053"/>
      <c r="OFO44" s="1053"/>
      <c r="OFP44" s="1053"/>
      <c r="OFQ44" s="1053"/>
      <c r="OFR44" s="1054"/>
      <c r="OFS44" s="1069"/>
      <c r="OFT44" s="1053"/>
      <c r="OFU44" s="1053"/>
      <c r="OFV44" s="1053"/>
      <c r="OFW44" s="1053"/>
      <c r="OFX44" s="1053"/>
      <c r="OFY44" s="1053"/>
      <c r="OFZ44" s="1053"/>
      <c r="OGA44" s="1053"/>
      <c r="OGB44" s="1053"/>
      <c r="OGC44" s="1053"/>
      <c r="OGD44" s="1053"/>
      <c r="OGE44" s="1053"/>
      <c r="OGF44" s="1053"/>
      <c r="OGG44" s="1053"/>
      <c r="OGH44" s="1053"/>
      <c r="OGI44" s="1053"/>
      <c r="OGJ44" s="1054"/>
      <c r="OGK44" s="1069"/>
      <c r="OGL44" s="1053"/>
      <c r="OGM44" s="1053"/>
      <c r="OGN44" s="1053"/>
      <c r="OGO44" s="1053"/>
      <c r="OGP44" s="1053"/>
      <c r="OGQ44" s="1053"/>
      <c r="OGR44" s="1053"/>
      <c r="OGS44" s="1053"/>
      <c r="OGT44" s="1053"/>
      <c r="OGU44" s="1053"/>
      <c r="OGV44" s="1053"/>
      <c r="OGW44" s="1053"/>
      <c r="OGX44" s="1053"/>
      <c r="OGY44" s="1053"/>
      <c r="OGZ44" s="1053"/>
      <c r="OHA44" s="1053"/>
      <c r="OHB44" s="1054"/>
      <c r="OHC44" s="1069"/>
      <c r="OHD44" s="1053"/>
      <c r="OHE44" s="1053"/>
      <c r="OHF44" s="1053"/>
      <c r="OHG44" s="1053"/>
      <c r="OHH44" s="1053"/>
      <c r="OHI44" s="1053"/>
      <c r="OHJ44" s="1053"/>
      <c r="OHK44" s="1053"/>
      <c r="OHL44" s="1053"/>
      <c r="OHM44" s="1053"/>
      <c r="OHN44" s="1053"/>
      <c r="OHO44" s="1053"/>
      <c r="OHP44" s="1053"/>
      <c r="OHQ44" s="1053"/>
      <c r="OHR44" s="1053"/>
      <c r="OHS44" s="1053"/>
      <c r="OHT44" s="1054"/>
      <c r="OHU44" s="1069"/>
      <c r="OHV44" s="1053"/>
      <c r="OHW44" s="1053"/>
      <c r="OHX44" s="1053"/>
      <c r="OHY44" s="1053"/>
      <c r="OHZ44" s="1053"/>
      <c r="OIA44" s="1053"/>
      <c r="OIB44" s="1053"/>
      <c r="OIC44" s="1053"/>
      <c r="OID44" s="1053"/>
      <c r="OIE44" s="1053"/>
      <c r="OIF44" s="1053"/>
      <c r="OIG44" s="1053"/>
      <c r="OIH44" s="1053"/>
      <c r="OII44" s="1053"/>
      <c r="OIJ44" s="1053"/>
      <c r="OIK44" s="1053"/>
      <c r="OIL44" s="1054"/>
      <c r="OIM44" s="1069"/>
      <c r="OIN44" s="1053"/>
      <c r="OIO44" s="1053"/>
      <c r="OIP44" s="1053"/>
      <c r="OIQ44" s="1053"/>
      <c r="OIR44" s="1053"/>
      <c r="OIS44" s="1053"/>
      <c r="OIT44" s="1053"/>
      <c r="OIU44" s="1053"/>
      <c r="OIV44" s="1053"/>
      <c r="OIW44" s="1053"/>
      <c r="OIX44" s="1053"/>
      <c r="OIY44" s="1053"/>
      <c r="OIZ44" s="1053"/>
      <c r="OJA44" s="1053"/>
      <c r="OJB44" s="1053"/>
      <c r="OJC44" s="1053"/>
      <c r="OJD44" s="1054"/>
      <c r="OJE44" s="1069"/>
      <c r="OJF44" s="1053"/>
      <c r="OJG44" s="1053"/>
      <c r="OJH44" s="1053"/>
      <c r="OJI44" s="1053"/>
      <c r="OJJ44" s="1053"/>
      <c r="OJK44" s="1053"/>
      <c r="OJL44" s="1053"/>
      <c r="OJM44" s="1053"/>
      <c r="OJN44" s="1053"/>
      <c r="OJO44" s="1053"/>
      <c r="OJP44" s="1053"/>
      <c r="OJQ44" s="1053"/>
      <c r="OJR44" s="1053"/>
      <c r="OJS44" s="1053"/>
      <c r="OJT44" s="1053"/>
      <c r="OJU44" s="1053"/>
      <c r="OJV44" s="1054"/>
      <c r="OJW44" s="1069"/>
      <c r="OJX44" s="1053"/>
      <c r="OJY44" s="1053"/>
      <c r="OJZ44" s="1053"/>
      <c r="OKA44" s="1053"/>
      <c r="OKB44" s="1053"/>
      <c r="OKC44" s="1053"/>
      <c r="OKD44" s="1053"/>
      <c r="OKE44" s="1053"/>
      <c r="OKF44" s="1053"/>
      <c r="OKG44" s="1053"/>
      <c r="OKH44" s="1053"/>
      <c r="OKI44" s="1053"/>
      <c r="OKJ44" s="1053"/>
      <c r="OKK44" s="1053"/>
      <c r="OKL44" s="1053"/>
      <c r="OKM44" s="1053"/>
      <c r="OKN44" s="1054"/>
      <c r="OKO44" s="1069"/>
      <c r="OKP44" s="1053"/>
      <c r="OKQ44" s="1053"/>
      <c r="OKR44" s="1053"/>
      <c r="OKS44" s="1053"/>
      <c r="OKT44" s="1053"/>
      <c r="OKU44" s="1053"/>
      <c r="OKV44" s="1053"/>
      <c r="OKW44" s="1053"/>
      <c r="OKX44" s="1053"/>
      <c r="OKY44" s="1053"/>
      <c r="OKZ44" s="1053"/>
      <c r="OLA44" s="1053"/>
      <c r="OLB44" s="1053"/>
      <c r="OLC44" s="1053"/>
      <c r="OLD44" s="1053"/>
      <c r="OLE44" s="1053"/>
      <c r="OLF44" s="1054"/>
      <c r="OLG44" s="1069"/>
      <c r="OLH44" s="1053"/>
      <c r="OLI44" s="1053"/>
      <c r="OLJ44" s="1053"/>
      <c r="OLK44" s="1053"/>
      <c r="OLL44" s="1053"/>
      <c r="OLM44" s="1053"/>
      <c r="OLN44" s="1053"/>
      <c r="OLO44" s="1053"/>
      <c r="OLP44" s="1053"/>
      <c r="OLQ44" s="1053"/>
      <c r="OLR44" s="1053"/>
      <c r="OLS44" s="1053"/>
      <c r="OLT44" s="1053"/>
      <c r="OLU44" s="1053"/>
      <c r="OLV44" s="1053"/>
      <c r="OLW44" s="1053"/>
      <c r="OLX44" s="1054"/>
      <c r="OLY44" s="1069"/>
      <c r="OLZ44" s="1053"/>
      <c r="OMA44" s="1053"/>
      <c r="OMB44" s="1053"/>
      <c r="OMC44" s="1053"/>
      <c r="OMD44" s="1053"/>
      <c r="OME44" s="1053"/>
      <c r="OMF44" s="1053"/>
      <c r="OMG44" s="1053"/>
      <c r="OMH44" s="1053"/>
      <c r="OMI44" s="1053"/>
      <c r="OMJ44" s="1053"/>
      <c r="OMK44" s="1053"/>
      <c r="OML44" s="1053"/>
      <c r="OMM44" s="1053"/>
      <c r="OMN44" s="1053"/>
      <c r="OMO44" s="1053"/>
      <c r="OMP44" s="1054"/>
      <c r="OMQ44" s="1069"/>
      <c r="OMR44" s="1053"/>
      <c r="OMS44" s="1053"/>
      <c r="OMT44" s="1053"/>
      <c r="OMU44" s="1053"/>
      <c r="OMV44" s="1053"/>
      <c r="OMW44" s="1053"/>
      <c r="OMX44" s="1053"/>
      <c r="OMY44" s="1053"/>
      <c r="OMZ44" s="1053"/>
      <c r="ONA44" s="1053"/>
      <c r="ONB44" s="1053"/>
      <c r="ONC44" s="1053"/>
      <c r="OND44" s="1053"/>
      <c r="ONE44" s="1053"/>
      <c r="ONF44" s="1053"/>
      <c r="ONG44" s="1053"/>
      <c r="ONH44" s="1054"/>
      <c r="ONI44" s="1069"/>
      <c r="ONJ44" s="1053"/>
      <c r="ONK44" s="1053"/>
      <c r="ONL44" s="1053"/>
      <c r="ONM44" s="1053"/>
      <c r="ONN44" s="1053"/>
      <c r="ONO44" s="1053"/>
      <c r="ONP44" s="1053"/>
      <c r="ONQ44" s="1053"/>
      <c r="ONR44" s="1053"/>
      <c r="ONS44" s="1053"/>
      <c r="ONT44" s="1053"/>
      <c r="ONU44" s="1053"/>
      <c r="ONV44" s="1053"/>
      <c r="ONW44" s="1053"/>
      <c r="ONX44" s="1053"/>
      <c r="ONY44" s="1053"/>
      <c r="ONZ44" s="1054"/>
      <c r="OOA44" s="1069"/>
      <c r="OOB44" s="1053"/>
      <c r="OOC44" s="1053"/>
      <c r="OOD44" s="1053"/>
      <c r="OOE44" s="1053"/>
      <c r="OOF44" s="1053"/>
      <c r="OOG44" s="1053"/>
      <c r="OOH44" s="1053"/>
      <c r="OOI44" s="1053"/>
      <c r="OOJ44" s="1053"/>
      <c r="OOK44" s="1053"/>
      <c r="OOL44" s="1053"/>
      <c r="OOM44" s="1053"/>
      <c r="OON44" s="1053"/>
      <c r="OOO44" s="1053"/>
      <c r="OOP44" s="1053"/>
      <c r="OOQ44" s="1053"/>
      <c r="OOR44" s="1054"/>
      <c r="OOS44" s="1069"/>
      <c r="OOT44" s="1053"/>
      <c r="OOU44" s="1053"/>
      <c r="OOV44" s="1053"/>
      <c r="OOW44" s="1053"/>
      <c r="OOX44" s="1053"/>
      <c r="OOY44" s="1053"/>
      <c r="OOZ44" s="1053"/>
      <c r="OPA44" s="1053"/>
      <c r="OPB44" s="1053"/>
      <c r="OPC44" s="1053"/>
      <c r="OPD44" s="1053"/>
      <c r="OPE44" s="1053"/>
      <c r="OPF44" s="1053"/>
      <c r="OPG44" s="1053"/>
      <c r="OPH44" s="1053"/>
      <c r="OPI44" s="1053"/>
      <c r="OPJ44" s="1054"/>
      <c r="OPK44" s="1069"/>
      <c r="OPL44" s="1053"/>
      <c r="OPM44" s="1053"/>
      <c r="OPN44" s="1053"/>
      <c r="OPO44" s="1053"/>
      <c r="OPP44" s="1053"/>
      <c r="OPQ44" s="1053"/>
      <c r="OPR44" s="1053"/>
      <c r="OPS44" s="1053"/>
      <c r="OPT44" s="1053"/>
      <c r="OPU44" s="1053"/>
      <c r="OPV44" s="1053"/>
      <c r="OPW44" s="1053"/>
      <c r="OPX44" s="1053"/>
      <c r="OPY44" s="1053"/>
      <c r="OPZ44" s="1053"/>
      <c r="OQA44" s="1053"/>
      <c r="OQB44" s="1054"/>
      <c r="OQC44" s="1069"/>
      <c r="OQD44" s="1053"/>
      <c r="OQE44" s="1053"/>
      <c r="OQF44" s="1053"/>
      <c r="OQG44" s="1053"/>
      <c r="OQH44" s="1053"/>
      <c r="OQI44" s="1053"/>
      <c r="OQJ44" s="1053"/>
      <c r="OQK44" s="1053"/>
      <c r="OQL44" s="1053"/>
      <c r="OQM44" s="1053"/>
      <c r="OQN44" s="1053"/>
      <c r="OQO44" s="1053"/>
      <c r="OQP44" s="1053"/>
      <c r="OQQ44" s="1053"/>
      <c r="OQR44" s="1053"/>
      <c r="OQS44" s="1053"/>
      <c r="OQT44" s="1054"/>
      <c r="OQU44" s="1069"/>
      <c r="OQV44" s="1053"/>
      <c r="OQW44" s="1053"/>
      <c r="OQX44" s="1053"/>
      <c r="OQY44" s="1053"/>
      <c r="OQZ44" s="1053"/>
      <c r="ORA44" s="1053"/>
      <c r="ORB44" s="1053"/>
      <c r="ORC44" s="1053"/>
      <c r="ORD44" s="1053"/>
      <c r="ORE44" s="1053"/>
      <c r="ORF44" s="1053"/>
      <c r="ORG44" s="1053"/>
      <c r="ORH44" s="1053"/>
      <c r="ORI44" s="1053"/>
      <c r="ORJ44" s="1053"/>
      <c r="ORK44" s="1053"/>
      <c r="ORL44" s="1054"/>
      <c r="ORM44" s="1069"/>
      <c r="ORN44" s="1053"/>
      <c r="ORO44" s="1053"/>
      <c r="ORP44" s="1053"/>
      <c r="ORQ44" s="1053"/>
      <c r="ORR44" s="1053"/>
      <c r="ORS44" s="1053"/>
      <c r="ORT44" s="1053"/>
      <c r="ORU44" s="1053"/>
      <c r="ORV44" s="1053"/>
      <c r="ORW44" s="1053"/>
      <c r="ORX44" s="1053"/>
      <c r="ORY44" s="1053"/>
      <c r="ORZ44" s="1053"/>
      <c r="OSA44" s="1053"/>
      <c r="OSB44" s="1053"/>
      <c r="OSC44" s="1053"/>
      <c r="OSD44" s="1054"/>
      <c r="OSE44" s="1069"/>
      <c r="OSF44" s="1053"/>
      <c r="OSG44" s="1053"/>
      <c r="OSH44" s="1053"/>
      <c r="OSI44" s="1053"/>
      <c r="OSJ44" s="1053"/>
      <c r="OSK44" s="1053"/>
      <c r="OSL44" s="1053"/>
      <c r="OSM44" s="1053"/>
      <c r="OSN44" s="1053"/>
      <c r="OSO44" s="1053"/>
      <c r="OSP44" s="1053"/>
      <c r="OSQ44" s="1053"/>
      <c r="OSR44" s="1053"/>
      <c r="OSS44" s="1053"/>
      <c r="OST44" s="1053"/>
      <c r="OSU44" s="1053"/>
      <c r="OSV44" s="1054"/>
      <c r="OSW44" s="1069"/>
      <c r="OSX44" s="1053"/>
      <c r="OSY44" s="1053"/>
      <c r="OSZ44" s="1053"/>
      <c r="OTA44" s="1053"/>
      <c r="OTB44" s="1053"/>
      <c r="OTC44" s="1053"/>
      <c r="OTD44" s="1053"/>
      <c r="OTE44" s="1053"/>
      <c r="OTF44" s="1053"/>
      <c r="OTG44" s="1053"/>
      <c r="OTH44" s="1053"/>
      <c r="OTI44" s="1053"/>
      <c r="OTJ44" s="1053"/>
      <c r="OTK44" s="1053"/>
      <c r="OTL44" s="1053"/>
      <c r="OTM44" s="1053"/>
      <c r="OTN44" s="1054"/>
      <c r="OTO44" s="1069"/>
      <c r="OTP44" s="1053"/>
      <c r="OTQ44" s="1053"/>
      <c r="OTR44" s="1053"/>
      <c r="OTS44" s="1053"/>
      <c r="OTT44" s="1053"/>
      <c r="OTU44" s="1053"/>
      <c r="OTV44" s="1053"/>
      <c r="OTW44" s="1053"/>
      <c r="OTX44" s="1053"/>
      <c r="OTY44" s="1053"/>
      <c r="OTZ44" s="1053"/>
      <c r="OUA44" s="1053"/>
      <c r="OUB44" s="1053"/>
      <c r="OUC44" s="1053"/>
      <c r="OUD44" s="1053"/>
      <c r="OUE44" s="1053"/>
      <c r="OUF44" s="1054"/>
      <c r="OUG44" s="1069"/>
      <c r="OUH44" s="1053"/>
      <c r="OUI44" s="1053"/>
      <c r="OUJ44" s="1053"/>
      <c r="OUK44" s="1053"/>
      <c r="OUL44" s="1053"/>
      <c r="OUM44" s="1053"/>
      <c r="OUN44" s="1053"/>
      <c r="OUO44" s="1053"/>
      <c r="OUP44" s="1053"/>
      <c r="OUQ44" s="1053"/>
      <c r="OUR44" s="1053"/>
      <c r="OUS44" s="1053"/>
      <c r="OUT44" s="1053"/>
      <c r="OUU44" s="1053"/>
      <c r="OUV44" s="1053"/>
      <c r="OUW44" s="1053"/>
      <c r="OUX44" s="1054"/>
      <c r="OUY44" s="1069"/>
      <c r="OUZ44" s="1053"/>
      <c r="OVA44" s="1053"/>
      <c r="OVB44" s="1053"/>
      <c r="OVC44" s="1053"/>
      <c r="OVD44" s="1053"/>
      <c r="OVE44" s="1053"/>
      <c r="OVF44" s="1053"/>
      <c r="OVG44" s="1053"/>
      <c r="OVH44" s="1053"/>
      <c r="OVI44" s="1053"/>
      <c r="OVJ44" s="1053"/>
      <c r="OVK44" s="1053"/>
      <c r="OVL44" s="1053"/>
      <c r="OVM44" s="1053"/>
      <c r="OVN44" s="1053"/>
      <c r="OVO44" s="1053"/>
      <c r="OVP44" s="1054"/>
      <c r="OVQ44" s="1069"/>
      <c r="OVR44" s="1053"/>
      <c r="OVS44" s="1053"/>
      <c r="OVT44" s="1053"/>
      <c r="OVU44" s="1053"/>
      <c r="OVV44" s="1053"/>
      <c r="OVW44" s="1053"/>
      <c r="OVX44" s="1053"/>
      <c r="OVY44" s="1053"/>
      <c r="OVZ44" s="1053"/>
      <c r="OWA44" s="1053"/>
      <c r="OWB44" s="1053"/>
      <c r="OWC44" s="1053"/>
      <c r="OWD44" s="1053"/>
      <c r="OWE44" s="1053"/>
      <c r="OWF44" s="1053"/>
      <c r="OWG44" s="1053"/>
      <c r="OWH44" s="1054"/>
      <c r="OWI44" s="1069"/>
      <c r="OWJ44" s="1053"/>
      <c r="OWK44" s="1053"/>
      <c r="OWL44" s="1053"/>
      <c r="OWM44" s="1053"/>
      <c r="OWN44" s="1053"/>
      <c r="OWO44" s="1053"/>
      <c r="OWP44" s="1053"/>
      <c r="OWQ44" s="1053"/>
      <c r="OWR44" s="1053"/>
      <c r="OWS44" s="1053"/>
      <c r="OWT44" s="1053"/>
      <c r="OWU44" s="1053"/>
      <c r="OWV44" s="1053"/>
      <c r="OWW44" s="1053"/>
      <c r="OWX44" s="1053"/>
      <c r="OWY44" s="1053"/>
      <c r="OWZ44" s="1054"/>
      <c r="OXA44" s="1069"/>
      <c r="OXB44" s="1053"/>
      <c r="OXC44" s="1053"/>
      <c r="OXD44" s="1053"/>
      <c r="OXE44" s="1053"/>
      <c r="OXF44" s="1053"/>
      <c r="OXG44" s="1053"/>
      <c r="OXH44" s="1053"/>
      <c r="OXI44" s="1053"/>
      <c r="OXJ44" s="1053"/>
      <c r="OXK44" s="1053"/>
      <c r="OXL44" s="1053"/>
      <c r="OXM44" s="1053"/>
      <c r="OXN44" s="1053"/>
      <c r="OXO44" s="1053"/>
      <c r="OXP44" s="1053"/>
      <c r="OXQ44" s="1053"/>
      <c r="OXR44" s="1054"/>
      <c r="OXS44" s="1069"/>
      <c r="OXT44" s="1053"/>
      <c r="OXU44" s="1053"/>
      <c r="OXV44" s="1053"/>
      <c r="OXW44" s="1053"/>
      <c r="OXX44" s="1053"/>
      <c r="OXY44" s="1053"/>
      <c r="OXZ44" s="1053"/>
      <c r="OYA44" s="1053"/>
      <c r="OYB44" s="1053"/>
      <c r="OYC44" s="1053"/>
      <c r="OYD44" s="1053"/>
      <c r="OYE44" s="1053"/>
      <c r="OYF44" s="1053"/>
      <c r="OYG44" s="1053"/>
      <c r="OYH44" s="1053"/>
      <c r="OYI44" s="1053"/>
      <c r="OYJ44" s="1054"/>
      <c r="OYK44" s="1069"/>
      <c r="OYL44" s="1053"/>
      <c r="OYM44" s="1053"/>
      <c r="OYN44" s="1053"/>
      <c r="OYO44" s="1053"/>
      <c r="OYP44" s="1053"/>
      <c r="OYQ44" s="1053"/>
      <c r="OYR44" s="1053"/>
      <c r="OYS44" s="1053"/>
      <c r="OYT44" s="1053"/>
      <c r="OYU44" s="1053"/>
      <c r="OYV44" s="1053"/>
      <c r="OYW44" s="1053"/>
      <c r="OYX44" s="1053"/>
      <c r="OYY44" s="1053"/>
      <c r="OYZ44" s="1053"/>
      <c r="OZA44" s="1053"/>
      <c r="OZB44" s="1054"/>
      <c r="OZC44" s="1069"/>
      <c r="OZD44" s="1053"/>
      <c r="OZE44" s="1053"/>
      <c r="OZF44" s="1053"/>
      <c r="OZG44" s="1053"/>
      <c r="OZH44" s="1053"/>
      <c r="OZI44" s="1053"/>
      <c r="OZJ44" s="1053"/>
      <c r="OZK44" s="1053"/>
      <c r="OZL44" s="1053"/>
      <c r="OZM44" s="1053"/>
      <c r="OZN44" s="1053"/>
      <c r="OZO44" s="1053"/>
      <c r="OZP44" s="1053"/>
      <c r="OZQ44" s="1053"/>
      <c r="OZR44" s="1053"/>
      <c r="OZS44" s="1053"/>
      <c r="OZT44" s="1054"/>
      <c r="OZU44" s="1069"/>
      <c r="OZV44" s="1053"/>
      <c r="OZW44" s="1053"/>
      <c r="OZX44" s="1053"/>
      <c r="OZY44" s="1053"/>
      <c r="OZZ44" s="1053"/>
      <c r="PAA44" s="1053"/>
      <c r="PAB44" s="1053"/>
      <c r="PAC44" s="1053"/>
      <c r="PAD44" s="1053"/>
      <c r="PAE44" s="1053"/>
      <c r="PAF44" s="1053"/>
      <c r="PAG44" s="1053"/>
      <c r="PAH44" s="1053"/>
      <c r="PAI44" s="1053"/>
      <c r="PAJ44" s="1053"/>
      <c r="PAK44" s="1053"/>
      <c r="PAL44" s="1054"/>
      <c r="PAM44" s="1069"/>
      <c r="PAN44" s="1053"/>
      <c r="PAO44" s="1053"/>
      <c r="PAP44" s="1053"/>
      <c r="PAQ44" s="1053"/>
      <c r="PAR44" s="1053"/>
      <c r="PAS44" s="1053"/>
      <c r="PAT44" s="1053"/>
      <c r="PAU44" s="1053"/>
      <c r="PAV44" s="1053"/>
      <c r="PAW44" s="1053"/>
      <c r="PAX44" s="1053"/>
      <c r="PAY44" s="1053"/>
      <c r="PAZ44" s="1053"/>
      <c r="PBA44" s="1053"/>
      <c r="PBB44" s="1053"/>
      <c r="PBC44" s="1053"/>
      <c r="PBD44" s="1054"/>
      <c r="PBE44" s="1069"/>
      <c r="PBF44" s="1053"/>
      <c r="PBG44" s="1053"/>
      <c r="PBH44" s="1053"/>
      <c r="PBI44" s="1053"/>
      <c r="PBJ44" s="1053"/>
      <c r="PBK44" s="1053"/>
      <c r="PBL44" s="1053"/>
      <c r="PBM44" s="1053"/>
      <c r="PBN44" s="1053"/>
      <c r="PBO44" s="1053"/>
      <c r="PBP44" s="1053"/>
      <c r="PBQ44" s="1053"/>
      <c r="PBR44" s="1053"/>
      <c r="PBS44" s="1053"/>
      <c r="PBT44" s="1053"/>
      <c r="PBU44" s="1053"/>
      <c r="PBV44" s="1054"/>
      <c r="PBW44" s="1069"/>
      <c r="PBX44" s="1053"/>
      <c r="PBY44" s="1053"/>
      <c r="PBZ44" s="1053"/>
      <c r="PCA44" s="1053"/>
      <c r="PCB44" s="1053"/>
      <c r="PCC44" s="1053"/>
      <c r="PCD44" s="1053"/>
      <c r="PCE44" s="1053"/>
      <c r="PCF44" s="1053"/>
      <c r="PCG44" s="1053"/>
      <c r="PCH44" s="1053"/>
      <c r="PCI44" s="1053"/>
      <c r="PCJ44" s="1053"/>
      <c r="PCK44" s="1053"/>
      <c r="PCL44" s="1053"/>
      <c r="PCM44" s="1053"/>
      <c r="PCN44" s="1054"/>
      <c r="PCO44" s="1069"/>
      <c r="PCP44" s="1053"/>
      <c r="PCQ44" s="1053"/>
      <c r="PCR44" s="1053"/>
      <c r="PCS44" s="1053"/>
      <c r="PCT44" s="1053"/>
      <c r="PCU44" s="1053"/>
      <c r="PCV44" s="1053"/>
      <c r="PCW44" s="1053"/>
      <c r="PCX44" s="1053"/>
      <c r="PCY44" s="1053"/>
      <c r="PCZ44" s="1053"/>
      <c r="PDA44" s="1053"/>
      <c r="PDB44" s="1053"/>
      <c r="PDC44" s="1053"/>
      <c r="PDD44" s="1053"/>
      <c r="PDE44" s="1053"/>
      <c r="PDF44" s="1054"/>
      <c r="PDG44" s="1069"/>
      <c r="PDH44" s="1053"/>
      <c r="PDI44" s="1053"/>
      <c r="PDJ44" s="1053"/>
      <c r="PDK44" s="1053"/>
      <c r="PDL44" s="1053"/>
      <c r="PDM44" s="1053"/>
      <c r="PDN44" s="1053"/>
      <c r="PDO44" s="1053"/>
      <c r="PDP44" s="1053"/>
      <c r="PDQ44" s="1053"/>
      <c r="PDR44" s="1053"/>
      <c r="PDS44" s="1053"/>
      <c r="PDT44" s="1053"/>
      <c r="PDU44" s="1053"/>
      <c r="PDV44" s="1053"/>
      <c r="PDW44" s="1053"/>
      <c r="PDX44" s="1054"/>
      <c r="PDY44" s="1069"/>
      <c r="PDZ44" s="1053"/>
      <c r="PEA44" s="1053"/>
      <c r="PEB44" s="1053"/>
      <c r="PEC44" s="1053"/>
      <c r="PED44" s="1053"/>
      <c r="PEE44" s="1053"/>
      <c r="PEF44" s="1053"/>
      <c r="PEG44" s="1053"/>
      <c r="PEH44" s="1053"/>
      <c r="PEI44" s="1053"/>
      <c r="PEJ44" s="1053"/>
      <c r="PEK44" s="1053"/>
      <c r="PEL44" s="1053"/>
      <c r="PEM44" s="1053"/>
      <c r="PEN44" s="1053"/>
      <c r="PEO44" s="1053"/>
      <c r="PEP44" s="1054"/>
      <c r="PEQ44" s="1069"/>
      <c r="PER44" s="1053"/>
      <c r="PES44" s="1053"/>
      <c r="PET44" s="1053"/>
      <c r="PEU44" s="1053"/>
      <c r="PEV44" s="1053"/>
      <c r="PEW44" s="1053"/>
      <c r="PEX44" s="1053"/>
      <c r="PEY44" s="1053"/>
      <c r="PEZ44" s="1053"/>
      <c r="PFA44" s="1053"/>
      <c r="PFB44" s="1053"/>
      <c r="PFC44" s="1053"/>
      <c r="PFD44" s="1053"/>
      <c r="PFE44" s="1053"/>
      <c r="PFF44" s="1053"/>
      <c r="PFG44" s="1053"/>
      <c r="PFH44" s="1054"/>
      <c r="PFI44" s="1069"/>
      <c r="PFJ44" s="1053"/>
      <c r="PFK44" s="1053"/>
      <c r="PFL44" s="1053"/>
      <c r="PFM44" s="1053"/>
      <c r="PFN44" s="1053"/>
      <c r="PFO44" s="1053"/>
      <c r="PFP44" s="1053"/>
      <c r="PFQ44" s="1053"/>
      <c r="PFR44" s="1053"/>
      <c r="PFS44" s="1053"/>
      <c r="PFT44" s="1053"/>
      <c r="PFU44" s="1053"/>
      <c r="PFV44" s="1053"/>
      <c r="PFW44" s="1053"/>
      <c r="PFX44" s="1053"/>
      <c r="PFY44" s="1053"/>
      <c r="PFZ44" s="1054"/>
      <c r="PGA44" s="1069"/>
      <c r="PGB44" s="1053"/>
      <c r="PGC44" s="1053"/>
      <c r="PGD44" s="1053"/>
      <c r="PGE44" s="1053"/>
      <c r="PGF44" s="1053"/>
      <c r="PGG44" s="1053"/>
      <c r="PGH44" s="1053"/>
      <c r="PGI44" s="1053"/>
      <c r="PGJ44" s="1053"/>
      <c r="PGK44" s="1053"/>
      <c r="PGL44" s="1053"/>
      <c r="PGM44" s="1053"/>
      <c r="PGN44" s="1053"/>
      <c r="PGO44" s="1053"/>
      <c r="PGP44" s="1053"/>
      <c r="PGQ44" s="1053"/>
      <c r="PGR44" s="1054"/>
      <c r="PGS44" s="1069"/>
      <c r="PGT44" s="1053"/>
      <c r="PGU44" s="1053"/>
      <c r="PGV44" s="1053"/>
      <c r="PGW44" s="1053"/>
      <c r="PGX44" s="1053"/>
      <c r="PGY44" s="1053"/>
      <c r="PGZ44" s="1053"/>
      <c r="PHA44" s="1053"/>
      <c r="PHB44" s="1053"/>
      <c r="PHC44" s="1053"/>
      <c r="PHD44" s="1053"/>
      <c r="PHE44" s="1053"/>
      <c r="PHF44" s="1053"/>
      <c r="PHG44" s="1053"/>
      <c r="PHH44" s="1053"/>
      <c r="PHI44" s="1053"/>
      <c r="PHJ44" s="1054"/>
      <c r="PHK44" s="1069"/>
      <c r="PHL44" s="1053"/>
      <c r="PHM44" s="1053"/>
      <c r="PHN44" s="1053"/>
      <c r="PHO44" s="1053"/>
      <c r="PHP44" s="1053"/>
      <c r="PHQ44" s="1053"/>
      <c r="PHR44" s="1053"/>
      <c r="PHS44" s="1053"/>
      <c r="PHT44" s="1053"/>
      <c r="PHU44" s="1053"/>
      <c r="PHV44" s="1053"/>
      <c r="PHW44" s="1053"/>
      <c r="PHX44" s="1053"/>
      <c r="PHY44" s="1053"/>
      <c r="PHZ44" s="1053"/>
      <c r="PIA44" s="1053"/>
      <c r="PIB44" s="1054"/>
      <c r="PIC44" s="1069"/>
      <c r="PID44" s="1053"/>
      <c r="PIE44" s="1053"/>
      <c r="PIF44" s="1053"/>
      <c r="PIG44" s="1053"/>
      <c r="PIH44" s="1053"/>
      <c r="PII44" s="1053"/>
      <c r="PIJ44" s="1053"/>
      <c r="PIK44" s="1053"/>
      <c r="PIL44" s="1053"/>
      <c r="PIM44" s="1053"/>
      <c r="PIN44" s="1053"/>
      <c r="PIO44" s="1053"/>
      <c r="PIP44" s="1053"/>
      <c r="PIQ44" s="1053"/>
      <c r="PIR44" s="1053"/>
      <c r="PIS44" s="1053"/>
      <c r="PIT44" s="1054"/>
      <c r="PIU44" s="1069"/>
      <c r="PIV44" s="1053"/>
      <c r="PIW44" s="1053"/>
      <c r="PIX44" s="1053"/>
      <c r="PIY44" s="1053"/>
      <c r="PIZ44" s="1053"/>
      <c r="PJA44" s="1053"/>
      <c r="PJB44" s="1053"/>
      <c r="PJC44" s="1053"/>
      <c r="PJD44" s="1053"/>
      <c r="PJE44" s="1053"/>
      <c r="PJF44" s="1053"/>
      <c r="PJG44" s="1053"/>
      <c r="PJH44" s="1053"/>
      <c r="PJI44" s="1053"/>
      <c r="PJJ44" s="1053"/>
      <c r="PJK44" s="1053"/>
      <c r="PJL44" s="1054"/>
      <c r="PJM44" s="1069"/>
      <c r="PJN44" s="1053"/>
      <c r="PJO44" s="1053"/>
      <c r="PJP44" s="1053"/>
      <c r="PJQ44" s="1053"/>
      <c r="PJR44" s="1053"/>
      <c r="PJS44" s="1053"/>
      <c r="PJT44" s="1053"/>
      <c r="PJU44" s="1053"/>
      <c r="PJV44" s="1053"/>
      <c r="PJW44" s="1053"/>
      <c r="PJX44" s="1053"/>
      <c r="PJY44" s="1053"/>
      <c r="PJZ44" s="1053"/>
      <c r="PKA44" s="1053"/>
      <c r="PKB44" s="1053"/>
      <c r="PKC44" s="1053"/>
      <c r="PKD44" s="1054"/>
      <c r="PKE44" s="1069"/>
      <c r="PKF44" s="1053"/>
      <c r="PKG44" s="1053"/>
      <c r="PKH44" s="1053"/>
      <c r="PKI44" s="1053"/>
      <c r="PKJ44" s="1053"/>
      <c r="PKK44" s="1053"/>
      <c r="PKL44" s="1053"/>
      <c r="PKM44" s="1053"/>
      <c r="PKN44" s="1053"/>
      <c r="PKO44" s="1053"/>
      <c r="PKP44" s="1053"/>
      <c r="PKQ44" s="1053"/>
      <c r="PKR44" s="1053"/>
      <c r="PKS44" s="1053"/>
      <c r="PKT44" s="1053"/>
      <c r="PKU44" s="1053"/>
      <c r="PKV44" s="1054"/>
      <c r="PKW44" s="1069"/>
      <c r="PKX44" s="1053"/>
      <c r="PKY44" s="1053"/>
      <c r="PKZ44" s="1053"/>
      <c r="PLA44" s="1053"/>
      <c r="PLB44" s="1053"/>
      <c r="PLC44" s="1053"/>
      <c r="PLD44" s="1053"/>
      <c r="PLE44" s="1053"/>
      <c r="PLF44" s="1053"/>
      <c r="PLG44" s="1053"/>
      <c r="PLH44" s="1053"/>
      <c r="PLI44" s="1053"/>
      <c r="PLJ44" s="1053"/>
      <c r="PLK44" s="1053"/>
      <c r="PLL44" s="1053"/>
      <c r="PLM44" s="1053"/>
      <c r="PLN44" s="1054"/>
      <c r="PLO44" s="1069"/>
      <c r="PLP44" s="1053"/>
      <c r="PLQ44" s="1053"/>
      <c r="PLR44" s="1053"/>
      <c r="PLS44" s="1053"/>
      <c r="PLT44" s="1053"/>
      <c r="PLU44" s="1053"/>
      <c r="PLV44" s="1053"/>
      <c r="PLW44" s="1053"/>
      <c r="PLX44" s="1053"/>
      <c r="PLY44" s="1053"/>
      <c r="PLZ44" s="1053"/>
      <c r="PMA44" s="1053"/>
      <c r="PMB44" s="1053"/>
      <c r="PMC44" s="1053"/>
      <c r="PMD44" s="1053"/>
      <c r="PME44" s="1053"/>
      <c r="PMF44" s="1054"/>
      <c r="PMG44" s="1069"/>
      <c r="PMH44" s="1053"/>
      <c r="PMI44" s="1053"/>
      <c r="PMJ44" s="1053"/>
      <c r="PMK44" s="1053"/>
      <c r="PML44" s="1053"/>
      <c r="PMM44" s="1053"/>
      <c r="PMN44" s="1053"/>
      <c r="PMO44" s="1053"/>
      <c r="PMP44" s="1053"/>
      <c r="PMQ44" s="1053"/>
      <c r="PMR44" s="1053"/>
      <c r="PMS44" s="1053"/>
      <c r="PMT44" s="1053"/>
      <c r="PMU44" s="1053"/>
      <c r="PMV44" s="1053"/>
      <c r="PMW44" s="1053"/>
      <c r="PMX44" s="1054"/>
      <c r="PMY44" s="1069"/>
      <c r="PMZ44" s="1053"/>
      <c r="PNA44" s="1053"/>
      <c r="PNB44" s="1053"/>
      <c r="PNC44" s="1053"/>
      <c r="PND44" s="1053"/>
      <c r="PNE44" s="1053"/>
      <c r="PNF44" s="1053"/>
      <c r="PNG44" s="1053"/>
      <c r="PNH44" s="1053"/>
      <c r="PNI44" s="1053"/>
      <c r="PNJ44" s="1053"/>
      <c r="PNK44" s="1053"/>
      <c r="PNL44" s="1053"/>
      <c r="PNM44" s="1053"/>
      <c r="PNN44" s="1053"/>
      <c r="PNO44" s="1053"/>
      <c r="PNP44" s="1054"/>
      <c r="PNQ44" s="1069"/>
      <c r="PNR44" s="1053"/>
      <c r="PNS44" s="1053"/>
      <c r="PNT44" s="1053"/>
      <c r="PNU44" s="1053"/>
      <c r="PNV44" s="1053"/>
      <c r="PNW44" s="1053"/>
      <c r="PNX44" s="1053"/>
      <c r="PNY44" s="1053"/>
      <c r="PNZ44" s="1053"/>
      <c r="POA44" s="1053"/>
      <c r="POB44" s="1053"/>
      <c r="POC44" s="1053"/>
      <c r="POD44" s="1053"/>
      <c r="POE44" s="1053"/>
      <c r="POF44" s="1053"/>
      <c r="POG44" s="1053"/>
      <c r="POH44" s="1054"/>
      <c r="POI44" s="1069"/>
      <c r="POJ44" s="1053"/>
      <c r="POK44" s="1053"/>
      <c r="POL44" s="1053"/>
      <c r="POM44" s="1053"/>
      <c r="PON44" s="1053"/>
      <c r="POO44" s="1053"/>
      <c r="POP44" s="1053"/>
      <c r="POQ44" s="1053"/>
      <c r="POR44" s="1053"/>
      <c r="POS44" s="1053"/>
      <c r="POT44" s="1053"/>
      <c r="POU44" s="1053"/>
      <c r="POV44" s="1053"/>
      <c r="POW44" s="1053"/>
      <c r="POX44" s="1053"/>
      <c r="POY44" s="1053"/>
      <c r="POZ44" s="1054"/>
      <c r="PPA44" s="1069"/>
      <c r="PPB44" s="1053"/>
      <c r="PPC44" s="1053"/>
      <c r="PPD44" s="1053"/>
      <c r="PPE44" s="1053"/>
      <c r="PPF44" s="1053"/>
      <c r="PPG44" s="1053"/>
      <c r="PPH44" s="1053"/>
      <c r="PPI44" s="1053"/>
      <c r="PPJ44" s="1053"/>
      <c r="PPK44" s="1053"/>
      <c r="PPL44" s="1053"/>
      <c r="PPM44" s="1053"/>
      <c r="PPN44" s="1053"/>
      <c r="PPO44" s="1053"/>
      <c r="PPP44" s="1053"/>
      <c r="PPQ44" s="1053"/>
      <c r="PPR44" s="1054"/>
      <c r="PPS44" s="1069"/>
      <c r="PPT44" s="1053"/>
      <c r="PPU44" s="1053"/>
      <c r="PPV44" s="1053"/>
      <c r="PPW44" s="1053"/>
      <c r="PPX44" s="1053"/>
      <c r="PPY44" s="1053"/>
      <c r="PPZ44" s="1053"/>
      <c r="PQA44" s="1053"/>
      <c r="PQB44" s="1053"/>
      <c r="PQC44" s="1053"/>
      <c r="PQD44" s="1053"/>
      <c r="PQE44" s="1053"/>
      <c r="PQF44" s="1053"/>
      <c r="PQG44" s="1053"/>
      <c r="PQH44" s="1053"/>
      <c r="PQI44" s="1053"/>
      <c r="PQJ44" s="1054"/>
      <c r="PQK44" s="1069"/>
      <c r="PQL44" s="1053"/>
      <c r="PQM44" s="1053"/>
      <c r="PQN44" s="1053"/>
      <c r="PQO44" s="1053"/>
      <c r="PQP44" s="1053"/>
      <c r="PQQ44" s="1053"/>
      <c r="PQR44" s="1053"/>
      <c r="PQS44" s="1053"/>
      <c r="PQT44" s="1053"/>
      <c r="PQU44" s="1053"/>
      <c r="PQV44" s="1053"/>
      <c r="PQW44" s="1053"/>
      <c r="PQX44" s="1053"/>
      <c r="PQY44" s="1053"/>
      <c r="PQZ44" s="1053"/>
      <c r="PRA44" s="1053"/>
      <c r="PRB44" s="1054"/>
      <c r="PRC44" s="1069"/>
      <c r="PRD44" s="1053"/>
      <c r="PRE44" s="1053"/>
      <c r="PRF44" s="1053"/>
      <c r="PRG44" s="1053"/>
      <c r="PRH44" s="1053"/>
      <c r="PRI44" s="1053"/>
      <c r="PRJ44" s="1053"/>
      <c r="PRK44" s="1053"/>
      <c r="PRL44" s="1053"/>
      <c r="PRM44" s="1053"/>
      <c r="PRN44" s="1053"/>
      <c r="PRO44" s="1053"/>
      <c r="PRP44" s="1053"/>
      <c r="PRQ44" s="1053"/>
      <c r="PRR44" s="1053"/>
      <c r="PRS44" s="1053"/>
      <c r="PRT44" s="1054"/>
      <c r="PRU44" s="1069"/>
      <c r="PRV44" s="1053"/>
      <c r="PRW44" s="1053"/>
      <c r="PRX44" s="1053"/>
      <c r="PRY44" s="1053"/>
      <c r="PRZ44" s="1053"/>
      <c r="PSA44" s="1053"/>
      <c r="PSB44" s="1053"/>
      <c r="PSC44" s="1053"/>
      <c r="PSD44" s="1053"/>
      <c r="PSE44" s="1053"/>
      <c r="PSF44" s="1053"/>
      <c r="PSG44" s="1053"/>
      <c r="PSH44" s="1053"/>
      <c r="PSI44" s="1053"/>
      <c r="PSJ44" s="1053"/>
      <c r="PSK44" s="1053"/>
      <c r="PSL44" s="1054"/>
      <c r="PSM44" s="1069"/>
      <c r="PSN44" s="1053"/>
      <c r="PSO44" s="1053"/>
      <c r="PSP44" s="1053"/>
      <c r="PSQ44" s="1053"/>
      <c r="PSR44" s="1053"/>
      <c r="PSS44" s="1053"/>
      <c r="PST44" s="1053"/>
      <c r="PSU44" s="1053"/>
      <c r="PSV44" s="1053"/>
      <c r="PSW44" s="1053"/>
      <c r="PSX44" s="1053"/>
      <c r="PSY44" s="1053"/>
      <c r="PSZ44" s="1053"/>
      <c r="PTA44" s="1053"/>
      <c r="PTB44" s="1053"/>
      <c r="PTC44" s="1053"/>
      <c r="PTD44" s="1054"/>
      <c r="PTE44" s="1069"/>
      <c r="PTF44" s="1053"/>
      <c r="PTG44" s="1053"/>
      <c r="PTH44" s="1053"/>
      <c r="PTI44" s="1053"/>
      <c r="PTJ44" s="1053"/>
      <c r="PTK44" s="1053"/>
      <c r="PTL44" s="1053"/>
      <c r="PTM44" s="1053"/>
      <c r="PTN44" s="1053"/>
      <c r="PTO44" s="1053"/>
      <c r="PTP44" s="1053"/>
      <c r="PTQ44" s="1053"/>
      <c r="PTR44" s="1053"/>
      <c r="PTS44" s="1053"/>
      <c r="PTT44" s="1053"/>
      <c r="PTU44" s="1053"/>
      <c r="PTV44" s="1054"/>
      <c r="PTW44" s="1069"/>
      <c r="PTX44" s="1053"/>
      <c r="PTY44" s="1053"/>
      <c r="PTZ44" s="1053"/>
      <c r="PUA44" s="1053"/>
      <c r="PUB44" s="1053"/>
      <c r="PUC44" s="1053"/>
      <c r="PUD44" s="1053"/>
      <c r="PUE44" s="1053"/>
      <c r="PUF44" s="1053"/>
      <c r="PUG44" s="1053"/>
      <c r="PUH44" s="1053"/>
      <c r="PUI44" s="1053"/>
      <c r="PUJ44" s="1053"/>
      <c r="PUK44" s="1053"/>
      <c r="PUL44" s="1053"/>
      <c r="PUM44" s="1053"/>
      <c r="PUN44" s="1054"/>
      <c r="PUO44" s="1069"/>
      <c r="PUP44" s="1053"/>
      <c r="PUQ44" s="1053"/>
      <c r="PUR44" s="1053"/>
      <c r="PUS44" s="1053"/>
      <c r="PUT44" s="1053"/>
      <c r="PUU44" s="1053"/>
      <c r="PUV44" s="1053"/>
      <c r="PUW44" s="1053"/>
      <c r="PUX44" s="1053"/>
      <c r="PUY44" s="1053"/>
      <c r="PUZ44" s="1053"/>
      <c r="PVA44" s="1053"/>
      <c r="PVB44" s="1053"/>
      <c r="PVC44" s="1053"/>
      <c r="PVD44" s="1053"/>
      <c r="PVE44" s="1053"/>
      <c r="PVF44" s="1054"/>
      <c r="PVG44" s="1069"/>
      <c r="PVH44" s="1053"/>
      <c r="PVI44" s="1053"/>
      <c r="PVJ44" s="1053"/>
      <c r="PVK44" s="1053"/>
      <c r="PVL44" s="1053"/>
      <c r="PVM44" s="1053"/>
      <c r="PVN44" s="1053"/>
      <c r="PVO44" s="1053"/>
      <c r="PVP44" s="1053"/>
      <c r="PVQ44" s="1053"/>
      <c r="PVR44" s="1053"/>
      <c r="PVS44" s="1053"/>
      <c r="PVT44" s="1053"/>
      <c r="PVU44" s="1053"/>
      <c r="PVV44" s="1053"/>
      <c r="PVW44" s="1053"/>
      <c r="PVX44" s="1054"/>
      <c r="PVY44" s="1069"/>
      <c r="PVZ44" s="1053"/>
      <c r="PWA44" s="1053"/>
      <c r="PWB44" s="1053"/>
      <c r="PWC44" s="1053"/>
      <c r="PWD44" s="1053"/>
      <c r="PWE44" s="1053"/>
      <c r="PWF44" s="1053"/>
      <c r="PWG44" s="1053"/>
      <c r="PWH44" s="1053"/>
      <c r="PWI44" s="1053"/>
      <c r="PWJ44" s="1053"/>
      <c r="PWK44" s="1053"/>
      <c r="PWL44" s="1053"/>
      <c r="PWM44" s="1053"/>
      <c r="PWN44" s="1053"/>
      <c r="PWO44" s="1053"/>
      <c r="PWP44" s="1054"/>
      <c r="PWQ44" s="1069"/>
      <c r="PWR44" s="1053"/>
      <c r="PWS44" s="1053"/>
      <c r="PWT44" s="1053"/>
      <c r="PWU44" s="1053"/>
      <c r="PWV44" s="1053"/>
      <c r="PWW44" s="1053"/>
      <c r="PWX44" s="1053"/>
      <c r="PWY44" s="1053"/>
      <c r="PWZ44" s="1053"/>
      <c r="PXA44" s="1053"/>
      <c r="PXB44" s="1053"/>
      <c r="PXC44" s="1053"/>
      <c r="PXD44" s="1053"/>
      <c r="PXE44" s="1053"/>
      <c r="PXF44" s="1053"/>
      <c r="PXG44" s="1053"/>
      <c r="PXH44" s="1054"/>
      <c r="PXI44" s="1069"/>
      <c r="PXJ44" s="1053"/>
      <c r="PXK44" s="1053"/>
      <c r="PXL44" s="1053"/>
      <c r="PXM44" s="1053"/>
      <c r="PXN44" s="1053"/>
      <c r="PXO44" s="1053"/>
      <c r="PXP44" s="1053"/>
      <c r="PXQ44" s="1053"/>
      <c r="PXR44" s="1053"/>
      <c r="PXS44" s="1053"/>
      <c r="PXT44" s="1053"/>
      <c r="PXU44" s="1053"/>
      <c r="PXV44" s="1053"/>
      <c r="PXW44" s="1053"/>
      <c r="PXX44" s="1053"/>
      <c r="PXY44" s="1053"/>
      <c r="PXZ44" s="1054"/>
      <c r="PYA44" s="1069"/>
      <c r="PYB44" s="1053"/>
      <c r="PYC44" s="1053"/>
      <c r="PYD44" s="1053"/>
      <c r="PYE44" s="1053"/>
      <c r="PYF44" s="1053"/>
      <c r="PYG44" s="1053"/>
      <c r="PYH44" s="1053"/>
      <c r="PYI44" s="1053"/>
      <c r="PYJ44" s="1053"/>
      <c r="PYK44" s="1053"/>
      <c r="PYL44" s="1053"/>
      <c r="PYM44" s="1053"/>
      <c r="PYN44" s="1053"/>
      <c r="PYO44" s="1053"/>
      <c r="PYP44" s="1053"/>
      <c r="PYQ44" s="1053"/>
      <c r="PYR44" s="1054"/>
      <c r="PYS44" s="1069"/>
      <c r="PYT44" s="1053"/>
      <c r="PYU44" s="1053"/>
      <c r="PYV44" s="1053"/>
      <c r="PYW44" s="1053"/>
      <c r="PYX44" s="1053"/>
      <c r="PYY44" s="1053"/>
      <c r="PYZ44" s="1053"/>
      <c r="PZA44" s="1053"/>
      <c r="PZB44" s="1053"/>
      <c r="PZC44" s="1053"/>
      <c r="PZD44" s="1053"/>
      <c r="PZE44" s="1053"/>
      <c r="PZF44" s="1053"/>
      <c r="PZG44" s="1053"/>
      <c r="PZH44" s="1053"/>
      <c r="PZI44" s="1053"/>
      <c r="PZJ44" s="1054"/>
      <c r="PZK44" s="1069"/>
      <c r="PZL44" s="1053"/>
      <c r="PZM44" s="1053"/>
      <c r="PZN44" s="1053"/>
      <c r="PZO44" s="1053"/>
      <c r="PZP44" s="1053"/>
      <c r="PZQ44" s="1053"/>
      <c r="PZR44" s="1053"/>
      <c r="PZS44" s="1053"/>
      <c r="PZT44" s="1053"/>
      <c r="PZU44" s="1053"/>
      <c r="PZV44" s="1053"/>
      <c r="PZW44" s="1053"/>
      <c r="PZX44" s="1053"/>
      <c r="PZY44" s="1053"/>
      <c r="PZZ44" s="1053"/>
      <c r="QAA44" s="1053"/>
      <c r="QAB44" s="1054"/>
      <c r="QAC44" s="1069"/>
      <c r="QAD44" s="1053"/>
      <c r="QAE44" s="1053"/>
      <c r="QAF44" s="1053"/>
      <c r="QAG44" s="1053"/>
      <c r="QAH44" s="1053"/>
      <c r="QAI44" s="1053"/>
      <c r="QAJ44" s="1053"/>
      <c r="QAK44" s="1053"/>
      <c r="QAL44" s="1053"/>
      <c r="QAM44" s="1053"/>
      <c r="QAN44" s="1053"/>
      <c r="QAO44" s="1053"/>
      <c r="QAP44" s="1053"/>
      <c r="QAQ44" s="1053"/>
      <c r="QAR44" s="1053"/>
      <c r="QAS44" s="1053"/>
      <c r="QAT44" s="1054"/>
      <c r="QAU44" s="1069"/>
      <c r="QAV44" s="1053"/>
      <c r="QAW44" s="1053"/>
      <c r="QAX44" s="1053"/>
      <c r="QAY44" s="1053"/>
      <c r="QAZ44" s="1053"/>
      <c r="QBA44" s="1053"/>
      <c r="QBB44" s="1053"/>
      <c r="QBC44" s="1053"/>
      <c r="QBD44" s="1053"/>
      <c r="QBE44" s="1053"/>
      <c r="QBF44" s="1053"/>
      <c r="QBG44" s="1053"/>
      <c r="QBH44" s="1053"/>
      <c r="QBI44" s="1053"/>
      <c r="QBJ44" s="1053"/>
      <c r="QBK44" s="1053"/>
      <c r="QBL44" s="1054"/>
      <c r="QBM44" s="1069"/>
      <c r="QBN44" s="1053"/>
      <c r="QBO44" s="1053"/>
      <c r="QBP44" s="1053"/>
      <c r="QBQ44" s="1053"/>
      <c r="QBR44" s="1053"/>
      <c r="QBS44" s="1053"/>
      <c r="QBT44" s="1053"/>
      <c r="QBU44" s="1053"/>
      <c r="QBV44" s="1053"/>
      <c r="QBW44" s="1053"/>
      <c r="QBX44" s="1053"/>
      <c r="QBY44" s="1053"/>
      <c r="QBZ44" s="1053"/>
      <c r="QCA44" s="1053"/>
      <c r="QCB44" s="1053"/>
      <c r="QCC44" s="1053"/>
      <c r="QCD44" s="1054"/>
      <c r="QCE44" s="1069"/>
      <c r="QCF44" s="1053"/>
      <c r="QCG44" s="1053"/>
      <c r="QCH44" s="1053"/>
      <c r="QCI44" s="1053"/>
      <c r="QCJ44" s="1053"/>
      <c r="QCK44" s="1053"/>
      <c r="QCL44" s="1053"/>
      <c r="QCM44" s="1053"/>
      <c r="QCN44" s="1053"/>
      <c r="QCO44" s="1053"/>
      <c r="QCP44" s="1053"/>
      <c r="QCQ44" s="1053"/>
      <c r="QCR44" s="1053"/>
      <c r="QCS44" s="1053"/>
      <c r="QCT44" s="1053"/>
      <c r="QCU44" s="1053"/>
      <c r="QCV44" s="1054"/>
      <c r="QCW44" s="1069"/>
      <c r="QCX44" s="1053"/>
      <c r="QCY44" s="1053"/>
      <c r="QCZ44" s="1053"/>
      <c r="QDA44" s="1053"/>
      <c r="QDB44" s="1053"/>
      <c r="QDC44" s="1053"/>
      <c r="QDD44" s="1053"/>
      <c r="QDE44" s="1053"/>
      <c r="QDF44" s="1053"/>
      <c r="QDG44" s="1053"/>
      <c r="QDH44" s="1053"/>
      <c r="QDI44" s="1053"/>
      <c r="QDJ44" s="1053"/>
      <c r="QDK44" s="1053"/>
      <c r="QDL44" s="1053"/>
      <c r="QDM44" s="1053"/>
      <c r="QDN44" s="1054"/>
      <c r="QDO44" s="1069"/>
      <c r="QDP44" s="1053"/>
      <c r="QDQ44" s="1053"/>
      <c r="QDR44" s="1053"/>
      <c r="QDS44" s="1053"/>
      <c r="QDT44" s="1053"/>
      <c r="QDU44" s="1053"/>
      <c r="QDV44" s="1053"/>
      <c r="QDW44" s="1053"/>
      <c r="QDX44" s="1053"/>
      <c r="QDY44" s="1053"/>
      <c r="QDZ44" s="1053"/>
      <c r="QEA44" s="1053"/>
      <c r="QEB44" s="1053"/>
      <c r="QEC44" s="1053"/>
      <c r="QED44" s="1053"/>
      <c r="QEE44" s="1053"/>
      <c r="QEF44" s="1054"/>
      <c r="QEG44" s="1069"/>
      <c r="QEH44" s="1053"/>
      <c r="QEI44" s="1053"/>
      <c r="QEJ44" s="1053"/>
      <c r="QEK44" s="1053"/>
      <c r="QEL44" s="1053"/>
      <c r="QEM44" s="1053"/>
      <c r="QEN44" s="1053"/>
      <c r="QEO44" s="1053"/>
      <c r="QEP44" s="1053"/>
      <c r="QEQ44" s="1053"/>
      <c r="QER44" s="1053"/>
      <c r="QES44" s="1053"/>
      <c r="QET44" s="1053"/>
      <c r="QEU44" s="1053"/>
      <c r="QEV44" s="1053"/>
      <c r="QEW44" s="1053"/>
      <c r="QEX44" s="1054"/>
      <c r="QEY44" s="1069"/>
      <c r="QEZ44" s="1053"/>
      <c r="QFA44" s="1053"/>
      <c r="QFB44" s="1053"/>
      <c r="QFC44" s="1053"/>
      <c r="QFD44" s="1053"/>
      <c r="QFE44" s="1053"/>
      <c r="QFF44" s="1053"/>
      <c r="QFG44" s="1053"/>
      <c r="QFH44" s="1053"/>
      <c r="QFI44" s="1053"/>
      <c r="QFJ44" s="1053"/>
      <c r="QFK44" s="1053"/>
      <c r="QFL44" s="1053"/>
      <c r="QFM44" s="1053"/>
      <c r="QFN44" s="1053"/>
      <c r="QFO44" s="1053"/>
      <c r="QFP44" s="1054"/>
      <c r="QFQ44" s="1069"/>
      <c r="QFR44" s="1053"/>
      <c r="QFS44" s="1053"/>
      <c r="QFT44" s="1053"/>
      <c r="QFU44" s="1053"/>
      <c r="QFV44" s="1053"/>
      <c r="QFW44" s="1053"/>
      <c r="QFX44" s="1053"/>
      <c r="QFY44" s="1053"/>
      <c r="QFZ44" s="1053"/>
      <c r="QGA44" s="1053"/>
      <c r="QGB44" s="1053"/>
      <c r="QGC44" s="1053"/>
      <c r="QGD44" s="1053"/>
      <c r="QGE44" s="1053"/>
      <c r="QGF44" s="1053"/>
      <c r="QGG44" s="1053"/>
      <c r="QGH44" s="1054"/>
      <c r="QGI44" s="1069"/>
      <c r="QGJ44" s="1053"/>
      <c r="QGK44" s="1053"/>
      <c r="QGL44" s="1053"/>
      <c r="QGM44" s="1053"/>
      <c r="QGN44" s="1053"/>
      <c r="QGO44" s="1053"/>
      <c r="QGP44" s="1053"/>
      <c r="QGQ44" s="1053"/>
      <c r="QGR44" s="1053"/>
      <c r="QGS44" s="1053"/>
      <c r="QGT44" s="1053"/>
      <c r="QGU44" s="1053"/>
      <c r="QGV44" s="1053"/>
      <c r="QGW44" s="1053"/>
      <c r="QGX44" s="1053"/>
      <c r="QGY44" s="1053"/>
      <c r="QGZ44" s="1054"/>
      <c r="QHA44" s="1069"/>
      <c r="QHB44" s="1053"/>
      <c r="QHC44" s="1053"/>
      <c r="QHD44" s="1053"/>
      <c r="QHE44" s="1053"/>
      <c r="QHF44" s="1053"/>
      <c r="QHG44" s="1053"/>
      <c r="QHH44" s="1053"/>
      <c r="QHI44" s="1053"/>
      <c r="QHJ44" s="1053"/>
      <c r="QHK44" s="1053"/>
      <c r="QHL44" s="1053"/>
      <c r="QHM44" s="1053"/>
      <c r="QHN44" s="1053"/>
      <c r="QHO44" s="1053"/>
      <c r="QHP44" s="1053"/>
      <c r="QHQ44" s="1053"/>
      <c r="QHR44" s="1054"/>
      <c r="QHS44" s="1069"/>
      <c r="QHT44" s="1053"/>
      <c r="QHU44" s="1053"/>
      <c r="QHV44" s="1053"/>
      <c r="QHW44" s="1053"/>
      <c r="QHX44" s="1053"/>
      <c r="QHY44" s="1053"/>
      <c r="QHZ44" s="1053"/>
      <c r="QIA44" s="1053"/>
      <c r="QIB44" s="1053"/>
      <c r="QIC44" s="1053"/>
      <c r="QID44" s="1053"/>
      <c r="QIE44" s="1053"/>
      <c r="QIF44" s="1053"/>
      <c r="QIG44" s="1053"/>
      <c r="QIH44" s="1053"/>
      <c r="QII44" s="1053"/>
      <c r="QIJ44" s="1054"/>
      <c r="QIK44" s="1069"/>
      <c r="QIL44" s="1053"/>
      <c r="QIM44" s="1053"/>
      <c r="QIN44" s="1053"/>
      <c r="QIO44" s="1053"/>
      <c r="QIP44" s="1053"/>
      <c r="QIQ44" s="1053"/>
      <c r="QIR44" s="1053"/>
      <c r="QIS44" s="1053"/>
      <c r="QIT44" s="1053"/>
      <c r="QIU44" s="1053"/>
      <c r="QIV44" s="1053"/>
      <c r="QIW44" s="1053"/>
      <c r="QIX44" s="1053"/>
      <c r="QIY44" s="1053"/>
      <c r="QIZ44" s="1053"/>
      <c r="QJA44" s="1053"/>
      <c r="QJB44" s="1054"/>
      <c r="QJC44" s="1069"/>
      <c r="QJD44" s="1053"/>
      <c r="QJE44" s="1053"/>
      <c r="QJF44" s="1053"/>
      <c r="QJG44" s="1053"/>
      <c r="QJH44" s="1053"/>
      <c r="QJI44" s="1053"/>
      <c r="QJJ44" s="1053"/>
      <c r="QJK44" s="1053"/>
      <c r="QJL44" s="1053"/>
      <c r="QJM44" s="1053"/>
      <c r="QJN44" s="1053"/>
      <c r="QJO44" s="1053"/>
      <c r="QJP44" s="1053"/>
      <c r="QJQ44" s="1053"/>
      <c r="QJR44" s="1053"/>
      <c r="QJS44" s="1053"/>
      <c r="QJT44" s="1054"/>
      <c r="QJU44" s="1069"/>
      <c r="QJV44" s="1053"/>
      <c r="QJW44" s="1053"/>
      <c r="QJX44" s="1053"/>
      <c r="QJY44" s="1053"/>
      <c r="QJZ44" s="1053"/>
      <c r="QKA44" s="1053"/>
      <c r="QKB44" s="1053"/>
      <c r="QKC44" s="1053"/>
      <c r="QKD44" s="1053"/>
      <c r="QKE44" s="1053"/>
      <c r="QKF44" s="1053"/>
      <c r="QKG44" s="1053"/>
      <c r="QKH44" s="1053"/>
      <c r="QKI44" s="1053"/>
      <c r="QKJ44" s="1053"/>
      <c r="QKK44" s="1053"/>
      <c r="QKL44" s="1054"/>
      <c r="QKM44" s="1069"/>
      <c r="QKN44" s="1053"/>
      <c r="QKO44" s="1053"/>
      <c r="QKP44" s="1053"/>
      <c r="QKQ44" s="1053"/>
      <c r="QKR44" s="1053"/>
      <c r="QKS44" s="1053"/>
      <c r="QKT44" s="1053"/>
      <c r="QKU44" s="1053"/>
      <c r="QKV44" s="1053"/>
      <c r="QKW44" s="1053"/>
      <c r="QKX44" s="1053"/>
      <c r="QKY44" s="1053"/>
      <c r="QKZ44" s="1053"/>
      <c r="QLA44" s="1053"/>
      <c r="QLB44" s="1053"/>
      <c r="QLC44" s="1053"/>
      <c r="QLD44" s="1054"/>
      <c r="QLE44" s="1069"/>
      <c r="QLF44" s="1053"/>
      <c r="QLG44" s="1053"/>
      <c r="QLH44" s="1053"/>
      <c r="QLI44" s="1053"/>
      <c r="QLJ44" s="1053"/>
      <c r="QLK44" s="1053"/>
      <c r="QLL44" s="1053"/>
      <c r="QLM44" s="1053"/>
      <c r="QLN44" s="1053"/>
      <c r="QLO44" s="1053"/>
      <c r="QLP44" s="1053"/>
      <c r="QLQ44" s="1053"/>
      <c r="QLR44" s="1053"/>
      <c r="QLS44" s="1053"/>
      <c r="QLT44" s="1053"/>
      <c r="QLU44" s="1053"/>
      <c r="QLV44" s="1054"/>
      <c r="QLW44" s="1069"/>
      <c r="QLX44" s="1053"/>
      <c r="QLY44" s="1053"/>
      <c r="QLZ44" s="1053"/>
      <c r="QMA44" s="1053"/>
      <c r="QMB44" s="1053"/>
      <c r="QMC44" s="1053"/>
      <c r="QMD44" s="1053"/>
      <c r="QME44" s="1053"/>
      <c r="QMF44" s="1053"/>
      <c r="QMG44" s="1053"/>
      <c r="QMH44" s="1053"/>
      <c r="QMI44" s="1053"/>
      <c r="QMJ44" s="1053"/>
      <c r="QMK44" s="1053"/>
      <c r="QML44" s="1053"/>
      <c r="QMM44" s="1053"/>
      <c r="QMN44" s="1054"/>
      <c r="QMO44" s="1069"/>
      <c r="QMP44" s="1053"/>
      <c r="QMQ44" s="1053"/>
      <c r="QMR44" s="1053"/>
      <c r="QMS44" s="1053"/>
      <c r="QMT44" s="1053"/>
      <c r="QMU44" s="1053"/>
      <c r="QMV44" s="1053"/>
      <c r="QMW44" s="1053"/>
      <c r="QMX44" s="1053"/>
      <c r="QMY44" s="1053"/>
      <c r="QMZ44" s="1053"/>
      <c r="QNA44" s="1053"/>
      <c r="QNB44" s="1053"/>
      <c r="QNC44" s="1053"/>
      <c r="QND44" s="1053"/>
      <c r="QNE44" s="1053"/>
      <c r="QNF44" s="1054"/>
      <c r="QNG44" s="1069"/>
      <c r="QNH44" s="1053"/>
      <c r="QNI44" s="1053"/>
      <c r="QNJ44" s="1053"/>
      <c r="QNK44" s="1053"/>
      <c r="QNL44" s="1053"/>
      <c r="QNM44" s="1053"/>
      <c r="QNN44" s="1053"/>
      <c r="QNO44" s="1053"/>
      <c r="QNP44" s="1053"/>
      <c r="QNQ44" s="1053"/>
      <c r="QNR44" s="1053"/>
      <c r="QNS44" s="1053"/>
      <c r="QNT44" s="1053"/>
      <c r="QNU44" s="1053"/>
      <c r="QNV44" s="1053"/>
      <c r="QNW44" s="1053"/>
      <c r="QNX44" s="1054"/>
      <c r="QNY44" s="1069"/>
      <c r="QNZ44" s="1053"/>
      <c r="QOA44" s="1053"/>
      <c r="QOB44" s="1053"/>
      <c r="QOC44" s="1053"/>
      <c r="QOD44" s="1053"/>
      <c r="QOE44" s="1053"/>
      <c r="QOF44" s="1053"/>
      <c r="QOG44" s="1053"/>
      <c r="QOH44" s="1053"/>
      <c r="QOI44" s="1053"/>
      <c r="QOJ44" s="1053"/>
      <c r="QOK44" s="1053"/>
      <c r="QOL44" s="1053"/>
      <c r="QOM44" s="1053"/>
      <c r="QON44" s="1053"/>
      <c r="QOO44" s="1053"/>
      <c r="QOP44" s="1054"/>
      <c r="QOQ44" s="1069"/>
      <c r="QOR44" s="1053"/>
      <c r="QOS44" s="1053"/>
      <c r="QOT44" s="1053"/>
      <c r="QOU44" s="1053"/>
      <c r="QOV44" s="1053"/>
      <c r="QOW44" s="1053"/>
      <c r="QOX44" s="1053"/>
      <c r="QOY44" s="1053"/>
      <c r="QOZ44" s="1053"/>
      <c r="QPA44" s="1053"/>
      <c r="QPB44" s="1053"/>
      <c r="QPC44" s="1053"/>
      <c r="QPD44" s="1053"/>
      <c r="QPE44" s="1053"/>
      <c r="QPF44" s="1053"/>
      <c r="QPG44" s="1053"/>
      <c r="QPH44" s="1054"/>
      <c r="QPI44" s="1069"/>
      <c r="QPJ44" s="1053"/>
      <c r="QPK44" s="1053"/>
      <c r="QPL44" s="1053"/>
      <c r="QPM44" s="1053"/>
      <c r="QPN44" s="1053"/>
      <c r="QPO44" s="1053"/>
      <c r="QPP44" s="1053"/>
      <c r="QPQ44" s="1053"/>
      <c r="QPR44" s="1053"/>
      <c r="QPS44" s="1053"/>
      <c r="QPT44" s="1053"/>
      <c r="QPU44" s="1053"/>
      <c r="QPV44" s="1053"/>
      <c r="QPW44" s="1053"/>
      <c r="QPX44" s="1053"/>
      <c r="QPY44" s="1053"/>
      <c r="QPZ44" s="1054"/>
      <c r="QQA44" s="1069"/>
      <c r="QQB44" s="1053"/>
      <c r="QQC44" s="1053"/>
      <c r="QQD44" s="1053"/>
      <c r="QQE44" s="1053"/>
      <c r="QQF44" s="1053"/>
      <c r="QQG44" s="1053"/>
      <c r="QQH44" s="1053"/>
      <c r="QQI44" s="1053"/>
      <c r="QQJ44" s="1053"/>
      <c r="QQK44" s="1053"/>
      <c r="QQL44" s="1053"/>
      <c r="QQM44" s="1053"/>
      <c r="QQN44" s="1053"/>
      <c r="QQO44" s="1053"/>
      <c r="QQP44" s="1053"/>
      <c r="QQQ44" s="1053"/>
      <c r="QQR44" s="1054"/>
      <c r="QQS44" s="1069"/>
      <c r="QQT44" s="1053"/>
      <c r="QQU44" s="1053"/>
      <c r="QQV44" s="1053"/>
      <c r="QQW44" s="1053"/>
      <c r="QQX44" s="1053"/>
      <c r="QQY44" s="1053"/>
      <c r="QQZ44" s="1053"/>
      <c r="QRA44" s="1053"/>
      <c r="QRB44" s="1053"/>
      <c r="QRC44" s="1053"/>
      <c r="QRD44" s="1053"/>
      <c r="QRE44" s="1053"/>
      <c r="QRF44" s="1053"/>
      <c r="QRG44" s="1053"/>
      <c r="QRH44" s="1053"/>
      <c r="QRI44" s="1053"/>
      <c r="QRJ44" s="1054"/>
      <c r="QRK44" s="1069"/>
      <c r="QRL44" s="1053"/>
      <c r="QRM44" s="1053"/>
      <c r="QRN44" s="1053"/>
      <c r="QRO44" s="1053"/>
      <c r="QRP44" s="1053"/>
      <c r="QRQ44" s="1053"/>
      <c r="QRR44" s="1053"/>
      <c r="QRS44" s="1053"/>
      <c r="QRT44" s="1053"/>
      <c r="QRU44" s="1053"/>
      <c r="QRV44" s="1053"/>
      <c r="QRW44" s="1053"/>
      <c r="QRX44" s="1053"/>
      <c r="QRY44" s="1053"/>
      <c r="QRZ44" s="1053"/>
      <c r="QSA44" s="1053"/>
      <c r="QSB44" s="1054"/>
      <c r="QSC44" s="1069"/>
      <c r="QSD44" s="1053"/>
      <c r="QSE44" s="1053"/>
      <c r="QSF44" s="1053"/>
      <c r="QSG44" s="1053"/>
      <c r="QSH44" s="1053"/>
      <c r="QSI44" s="1053"/>
      <c r="QSJ44" s="1053"/>
      <c r="QSK44" s="1053"/>
      <c r="QSL44" s="1053"/>
      <c r="QSM44" s="1053"/>
      <c r="QSN44" s="1053"/>
      <c r="QSO44" s="1053"/>
      <c r="QSP44" s="1053"/>
      <c r="QSQ44" s="1053"/>
      <c r="QSR44" s="1053"/>
      <c r="QSS44" s="1053"/>
      <c r="QST44" s="1054"/>
      <c r="QSU44" s="1069"/>
      <c r="QSV44" s="1053"/>
      <c r="QSW44" s="1053"/>
      <c r="QSX44" s="1053"/>
      <c r="QSY44" s="1053"/>
      <c r="QSZ44" s="1053"/>
      <c r="QTA44" s="1053"/>
      <c r="QTB44" s="1053"/>
      <c r="QTC44" s="1053"/>
      <c r="QTD44" s="1053"/>
      <c r="QTE44" s="1053"/>
      <c r="QTF44" s="1053"/>
      <c r="QTG44" s="1053"/>
      <c r="QTH44" s="1053"/>
      <c r="QTI44" s="1053"/>
      <c r="QTJ44" s="1053"/>
      <c r="QTK44" s="1053"/>
      <c r="QTL44" s="1054"/>
      <c r="QTM44" s="1069"/>
      <c r="QTN44" s="1053"/>
      <c r="QTO44" s="1053"/>
      <c r="QTP44" s="1053"/>
      <c r="QTQ44" s="1053"/>
      <c r="QTR44" s="1053"/>
      <c r="QTS44" s="1053"/>
      <c r="QTT44" s="1053"/>
      <c r="QTU44" s="1053"/>
      <c r="QTV44" s="1053"/>
      <c r="QTW44" s="1053"/>
      <c r="QTX44" s="1053"/>
      <c r="QTY44" s="1053"/>
      <c r="QTZ44" s="1053"/>
      <c r="QUA44" s="1053"/>
      <c r="QUB44" s="1053"/>
      <c r="QUC44" s="1053"/>
      <c r="QUD44" s="1054"/>
      <c r="QUE44" s="1069"/>
      <c r="QUF44" s="1053"/>
      <c r="QUG44" s="1053"/>
      <c r="QUH44" s="1053"/>
      <c r="QUI44" s="1053"/>
      <c r="QUJ44" s="1053"/>
      <c r="QUK44" s="1053"/>
      <c r="QUL44" s="1053"/>
      <c r="QUM44" s="1053"/>
      <c r="QUN44" s="1053"/>
      <c r="QUO44" s="1053"/>
      <c r="QUP44" s="1053"/>
      <c r="QUQ44" s="1053"/>
      <c r="QUR44" s="1053"/>
      <c r="QUS44" s="1053"/>
      <c r="QUT44" s="1053"/>
      <c r="QUU44" s="1053"/>
      <c r="QUV44" s="1054"/>
      <c r="QUW44" s="1069"/>
      <c r="QUX44" s="1053"/>
      <c r="QUY44" s="1053"/>
      <c r="QUZ44" s="1053"/>
      <c r="QVA44" s="1053"/>
      <c r="QVB44" s="1053"/>
      <c r="QVC44" s="1053"/>
      <c r="QVD44" s="1053"/>
      <c r="QVE44" s="1053"/>
      <c r="QVF44" s="1053"/>
      <c r="QVG44" s="1053"/>
      <c r="QVH44" s="1053"/>
      <c r="QVI44" s="1053"/>
      <c r="QVJ44" s="1053"/>
      <c r="QVK44" s="1053"/>
      <c r="QVL44" s="1053"/>
      <c r="QVM44" s="1053"/>
      <c r="QVN44" s="1054"/>
      <c r="QVO44" s="1069"/>
      <c r="QVP44" s="1053"/>
      <c r="QVQ44" s="1053"/>
      <c r="QVR44" s="1053"/>
      <c r="QVS44" s="1053"/>
      <c r="QVT44" s="1053"/>
      <c r="QVU44" s="1053"/>
      <c r="QVV44" s="1053"/>
      <c r="QVW44" s="1053"/>
      <c r="QVX44" s="1053"/>
      <c r="QVY44" s="1053"/>
      <c r="QVZ44" s="1053"/>
      <c r="QWA44" s="1053"/>
      <c r="QWB44" s="1053"/>
      <c r="QWC44" s="1053"/>
      <c r="QWD44" s="1053"/>
      <c r="QWE44" s="1053"/>
      <c r="QWF44" s="1054"/>
      <c r="QWG44" s="1069"/>
      <c r="QWH44" s="1053"/>
      <c r="QWI44" s="1053"/>
      <c r="QWJ44" s="1053"/>
      <c r="QWK44" s="1053"/>
      <c r="QWL44" s="1053"/>
      <c r="QWM44" s="1053"/>
      <c r="QWN44" s="1053"/>
      <c r="QWO44" s="1053"/>
      <c r="QWP44" s="1053"/>
      <c r="QWQ44" s="1053"/>
      <c r="QWR44" s="1053"/>
      <c r="QWS44" s="1053"/>
      <c r="QWT44" s="1053"/>
      <c r="QWU44" s="1053"/>
      <c r="QWV44" s="1053"/>
      <c r="QWW44" s="1053"/>
      <c r="QWX44" s="1054"/>
      <c r="QWY44" s="1069"/>
      <c r="QWZ44" s="1053"/>
      <c r="QXA44" s="1053"/>
      <c r="QXB44" s="1053"/>
      <c r="QXC44" s="1053"/>
      <c r="QXD44" s="1053"/>
      <c r="QXE44" s="1053"/>
      <c r="QXF44" s="1053"/>
      <c r="QXG44" s="1053"/>
      <c r="QXH44" s="1053"/>
      <c r="QXI44" s="1053"/>
      <c r="QXJ44" s="1053"/>
      <c r="QXK44" s="1053"/>
      <c r="QXL44" s="1053"/>
      <c r="QXM44" s="1053"/>
      <c r="QXN44" s="1053"/>
      <c r="QXO44" s="1053"/>
      <c r="QXP44" s="1054"/>
      <c r="QXQ44" s="1069"/>
      <c r="QXR44" s="1053"/>
      <c r="QXS44" s="1053"/>
      <c r="QXT44" s="1053"/>
      <c r="QXU44" s="1053"/>
      <c r="QXV44" s="1053"/>
      <c r="QXW44" s="1053"/>
      <c r="QXX44" s="1053"/>
      <c r="QXY44" s="1053"/>
      <c r="QXZ44" s="1053"/>
      <c r="QYA44" s="1053"/>
      <c r="QYB44" s="1053"/>
      <c r="QYC44" s="1053"/>
      <c r="QYD44" s="1053"/>
      <c r="QYE44" s="1053"/>
      <c r="QYF44" s="1053"/>
      <c r="QYG44" s="1053"/>
      <c r="QYH44" s="1054"/>
      <c r="QYI44" s="1069"/>
      <c r="QYJ44" s="1053"/>
      <c r="QYK44" s="1053"/>
      <c r="QYL44" s="1053"/>
      <c r="QYM44" s="1053"/>
      <c r="QYN44" s="1053"/>
      <c r="QYO44" s="1053"/>
      <c r="QYP44" s="1053"/>
      <c r="QYQ44" s="1053"/>
      <c r="QYR44" s="1053"/>
      <c r="QYS44" s="1053"/>
      <c r="QYT44" s="1053"/>
      <c r="QYU44" s="1053"/>
      <c r="QYV44" s="1053"/>
      <c r="QYW44" s="1053"/>
      <c r="QYX44" s="1053"/>
      <c r="QYY44" s="1053"/>
      <c r="QYZ44" s="1054"/>
      <c r="QZA44" s="1069"/>
      <c r="QZB44" s="1053"/>
      <c r="QZC44" s="1053"/>
      <c r="QZD44" s="1053"/>
      <c r="QZE44" s="1053"/>
      <c r="QZF44" s="1053"/>
      <c r="QZG44" s="1053"/>
      <c r="QZH44" s="1053"/>
      <c r="QZI44" s="1053"/>
      <c r="QZJ44" s="1053"/>
      <c r="QZK44" s="1053"/>
      <c r="QZL44" s="1053"/>
      <c r="QZM44" s="1053"/>
      <c r="QZN44" s="1053"/>
      <c r="QZO44" s="1053"/>
      <c r="QZP44" s="1053"/>
      <c r="QZQ44" s="1053"/>
      <c r="QZR44" s="1054"/>
      <c r="QZS44" s="1069"/>
      <c r="QZT44" s="1053"/>
      <c r="QZU44" s="1053"/>
      <c r="QZV44" s="1053"/>
      <c r="QZW44" s="1053"/>
      <c r="QZX44" s="1053"/>
      <c r="QZY44" s="1053"/>
      <c r="QZZ44" s="1053"/>
      <c r="RAA44" s="1053"/>
      <c r="RAB44" s="1053"/>
      <c r="RAC44" s="1053"/>
      <c r="RAD44" s="1053"/>
      <c r="RAE44" s="1053"/>
      <c r="RAF44" s="1053"/>
      <c r="RAG44" s="1053"/>
      <c r="RAH44" s="1053"/>
      <c r="RAI44" s="1053"/>
      <c r="RAJ44" s="1054"/>
      <c r="RAK44" s="1069"/>
      <c r="RAL44" s="1053"/>
      <c r="RAM44" s="1053"/>
      <c r="RAN44" s="1053"/>
      <c r="RAO44" s="1053"/>
      <c r="RAP44" s="1053"/>
      <c r="RAQ44" s="1053"/>
      <c r="RAR44" s="1053"/>
      <c r="RAS44" s="1053"/>
      <c r="RAT44" s="1053"/>
      <c r="RAU44" s="1053"/>
      <c r="RAV44" s="1053"/>
      <c r="RAW44" s="1053"/>
      <c r="RAX44" s="1053"/>
      <c r="RAY44" s="1053"/>
      <c r="RAZ44" s="1053"/>
      <c r="RBA44" s="1053"/>
      <c r="RBB44" s="1054"/>
      <c r="RBC44" s="1069"/>
      <c r="RBD44" s="1053"/>
      <c r="RBE44" s="1053"/>
      <c r="RBF44" s="1053"/>
      <c r="RBG44" s="1053"/>
      <c r="RBH44" s="1053"/>
      <c r="RBI44" s="1053"/>
      <c r="RBJ44" s="1053"/>
      <c r="RBK44" s="1053"/>
      <c r="RBL44" s="1053"/>
      <c r="RBM44" s="1053"/>
      <c r="RBN44" s="1053"/>
      <c r="RBO44" s="1053"/>
      <c r="RBP44" s="1053"/>
      <c r="RBQ44" s="1053"/>
      <c r="RBR44" s="1053"/>
      <c r="RBS44" s="1053"/>
      <c r="RBT44" s="1054"/>
      <c r="RBU44" s="1069"/>
      <c r="RBV44" s="1053"/>
      <c r="RBW44" s="1053"/>
      <c r="RBX44" s="1053"/>
      <c r="RBY44" s="1053"/>
      <c r="RBZ44" s="1053"/>
      <c r="RCA44" s="1053"/>
      <c r="RCB44" s="1053"/>
      <c r="RCC44" s="1053"/>
      <c r="RCD44" s="1053"/>
      <c r="RCE44" s="1053"/>
      <c r="RCF44" s="1053"/>
      <c r="RCG44" s="1053"/>
      <c r="RCH44" s="1053"/>
      <c r="RCI44" s="1053"/>
      <c r="RCJ44" s="1053"/>
      <c r="RCK44" s="1053"/>
      <c r="RCL44" s="1054"/>
      <c r="RCM44" s="1069"/>
      <c r="RCN44" s="1053"/>
      <c r="RCO44" s="1053"/>
      <c r="RCP44" s="1053"/>
      <c r="RCQ44" s="1053"/>
      <c r="RCR44" s="1053"/>
      <c r="RCS44" s="1053"/>
      <c r="RCT44" s="1053"/>
      <c r="RCU44" s="1053"/>
      <c r="RCV44" s="1053"/>
      <c r="RCW44" s="1053"/>
      <c r="RCX44" s="1053"/>
      <c r="RCY44" s="1053"/>
      <c r="RCZ44" s="1053"/>
      <c r="RDA44" s="1053"/>
      <c r="RDB44" s="1053"/>
      <c r="RDC44" s="1053"/>
      <c r="RDD44" s="1054"/>
      <c r="RDE44" s="1069"/>
      <c r="RDF44" s="1053"/>
      <c r="RDG44" s="1053"/>
      <c r="RDH44" s="1053"/>
      <c r="RDI44" s="1053"/>
      <c r="RDJ44" s="1053"/>
      <c r="RDK44" s="1053"/>
      <c r="RDL44" s="1053"/>
      <c r="RDM44" s="1053"/>
      <c r="RDN44" s="1053"/>
      <c r="RDO44" s="1053"/>
      <c r="RDP44" s="1053"/>
      <c r="RDQ44" s="1053"/>
      <c r="RDR44" s="1053"/>
      <c r="RDS44" s="1053"/>
      <c r="RDT44" s="1053"/>
      <c r="RDU44" s="1053"/>
      <c r="RDV44" s="1054"/>
      <c r="RDW44" s="1069"/>
      <c r="RDX44" s="1053"/>
      <c r="RDY44" s="1053"/>
      <c r="RDZ44" s="1053"/>
      <c r="REA44" s="1053"/>
      <c r="REB44" s="1053"/>
      <c r="REC44" s="1053"/>
      <c r="RED44" s="1053"/>
      <c r="REE44" s="1053"/>
      <c r="REF44" s="1053"/>
      <c r="REG44" s="1053"/>
      <c r="REH44" s="1053"/>
      <c r="REI44" s="1053"/>
      <c r="REJ44" s="1053"/>
      <c r="REK44" s="1053"/>
      <c r="REL44" s="1053"/>
      <c r="REM44" s="1053"/>
      <c r="REN44" s="1054"/>
      <c r="REO44" s="1069"/>
      <c r="REP44" s="1053"/>
      <c r="REQ44" s="1053"/>
      <c r="RER44" s="1053"/>
      <c r="RES44" s="1053"/>
      <c r="RET44" s="1053"/>
      <c r="REU44" s="1053"/>
      <c r="REV44" s="1053"/>
      <c r="REW44" s="1053"/>
      <c r="REX44" s="1053"/>
      <c r="REY44" s="1053"/>
      <c r="REZ44" s="1053"/>
      <c r="RFA44" s="1053"/>
      <c r="RFB44" s="1053"/>
      <c r="RFC44" s="1053"/>
      <c r="RFD44" s="1053"/>
      <c r="RFE44" s="1053"/>
      <c r="RFF44" s="1054"/>
      <c r="RFG44" s="1069"/>
      <c r="RFH44" s="1053"/>
      <c r="RFI44" s="1053"/>
      <c r="RFJ44" s="1053"/>
      <c r="RFK44" s="1053"/>
      <c r="RFL44" s="1053"/>
      <c r="RFM44" s="1053"/>
      <c r="RFN44" s="1053"/>
      <c r="RFO44" s="1053"/>
      <c r="RFP44" s="1053"/>
      <c r="RFQ44" s="1053"/>
      <c r="RFR44" s="1053"/>
      <c r="RFS44" s="1053"/>
      <c r="RFT44" s="1053"/>
      <c r="RFU44" s="1053"/>
      <c r="RFV44" s="1053"/>
      <c r="RFW44" s="1053"/>
      <c r="RFX44" s="1054"/>
      <c r="RFY44" s="1069"/>
      <c r="RFZ44" s="1053"/>
      <c r="RGA44" s="1053"/>
      <c r="RGB44" s="1053"/>
      <c r="RGC44" s="1053"/>
      <c r="RGD44" s="1053"/>
      <c r="RGE44" s="1053"/>
      <c r="RGF44" s="1053"/>
      <c r="RGG44" s="1053"/>
      <c r="RGH44" s="1053"/>
      <c r="RGI44" s="1053"/>
      <c r="RGJ44" s="1053"/>
      <c r="RGK44" s="1053"/>
      <c r="RGL44" s="1053"/>
      <c r="RGM44" s="1053"/>
      <c r="RGN44" s="1053"/>
      <c r="RGO44" s="1053"/>
      <c r="RGP44" s="1054"/>
      <c r="RGQ44" s="1069"/>
      <c r="RGR44" s="1053"/>
      <c r="RGS44" s="1053"/>
      <c r="RGT44" s="1053"/>
      <c r="RGU44" s="1053"/>
      <c r="RGV44" s="1053"/>
      <c r="RGW44" s="1053"/>
      <c r="RGX44" s="1053"/>
      <c r="RGY44" s="1053"/>
      <c r="RGZ44" s="1053"/>
      <c r="RHA44" s="1053"/>
      <c r="RHB44" s="1053"/>
      <c r="RHC44" s="1053"/>
      <c r="RHD44" s="1053"/>
      <c r="RHE44" s="1053"/>
      <c r="RHF44" s="1053"/>
      <c r="RHG44" s="1053"/>
      <c r="RHH44" s="1054"/>
      <c r="RHI44" s="1069"/>
      <c r="RHJ44" s="1053"/>
      <c r="RHK44" s="1053"/>
      <c r="RHL44" s="1053"/>
      <c r="RHM44" s="1053"/>
      <c r="RHN44" s="1053"/>
      <c r="RHO44" s="1053"/>
      <c r="RHP44" s="1053"/>
      <c r="RHQ44" s="1053"/>
      <c r="RHR44" s="1053"/>
      <c r="RHS44" s="1053"/>
      <c r="RHT44" s="1053"/>
      <c r="RHU44" s="1053"/>
      <c r="RHV44" s="1053"/>
      <c r="RHW44" s="1053"/>
      <c r="RHX44" s="1053"/>
      <c r="RHY44" s="1053"/>
      <c r="RHZ44" s="1054"/>
      <c r="RIA44" s="1069"/>
      <c r="RIB44" s="1053"/>
      <c r="RIC44" s="1053"/>
      <c r="RID44" s="1053"/>
      <c r="RIE44" s="1053"/>
      <c r="RIF44" s="1053"/>
      <c r="RIG44" s="1053"/>
      <c r="RIH44" s="1053"/>
      <c r="RII44" s="1053"/>
      <c r="RIJ44" s="1053"/>
      <c r="RIK44" s="1053"/>
      <c r="RIL44" s="1053"/>
      <c r="RIM44" s="1053"/>
      <c r="RIN44" s="1053"/>
      <c r="RIO44" s="1053"/>
      <c r="RIP44" s="1053"/>
      <c r="RIQ44" s="1053"/>
      <c r="RIR44" s="1054"/>
      <c r="RIS44" s="1069"/>
      <c r="RIT44" s="1053"/>
      <c r="RIU44" s="1053"/>
      <c r="RIV44" s="1053"/>
      <c r="RIW44" s="1053"/>
      <c r="RIX44" s="1053"/>
      <c r="RIY44" s="1053"/>
      <c r="RIZ44" s="1053"/>
      <c r="RJA44" s="1053"/>
      <c r="RJB44" s="1053"/>
      <c r="RJC44" s="1053"/>
      <c r="RJD44" s="1053"/>
      <c r="RJE44" s="1053"/>
      <c r="RJF44" s="1053"/>
      <c r="RJG44" s="1053"/>
      <c r="RJH44" s="1053"/>
      <c r="RJI44" s="1053"/>
      <c r="RJJ44" s="1054"/>
      <c r="RJK44" s="1069"/>
      <c r="RJL44" s="1053"/>
      <c r="RJM44" s="1053"/>
      <c r="RJN44" s="1053"/>
      <c r="RJO44" s="1053"/>
      <c r="RJP44" s="1053"/>
      <c r="RJQ44" s="1053"/>
      <c r="RJR44" s="1053"/>
      <c r="RJS44" s="1053"/>
      <c r="RJT44" s="1053"/>
      <c r="RJU44" s="1053"/>
      <c r="RJV44" s="1053"/>
      <c r="RJW44" s="1053"/>
      <c r="RJX44" s="1053"/>
      <c r="RJY44" s="1053"/>
      <c r="RJZ44" s="1053"/>
      <c r="RKA44" s="1053"/>
      <c r="RKB44" s="1054"/>
      <c r="RKC44" s="1069"/>
      <c r="RKD44" s="1053"/>
      <c r="RKE44" s="1053"/>
      <c r="RKF44" s="1053"/>
      <c r="RKG44" s="1053"/>
      <c r="RKH44" s="1053"/>
      <c r="RKI44" s="1053"/>
      <c r="RKJ44" s="1053"/>
      <c r="RKK44" s="1053"/>
      <c r="RKL44" s="1053"/>
      <c r="RKM44" s="1053"/>
      <c r="RKN44" s="1053"/>
      <c r="RKO44" s="1053"/>
      <c r="RKP44" s="1053"/>
      <c r="RKQ44" s="1053"/>
      <c r="RKR44" s="1053"/>
      <c r="RKS44" s="1053"/>
      <c r="RKT44" s="1054"/>
      <c r="RKU44" s="1069"/>
      <c r="RKV44" s="1053"/>
      <c r="RKW44" s="1053"/>
      <c r="RKX44" s="1053"/>
      <c r="RKY44" s="1053"/>
      <c r="RKZ44" s="1053"/>
      <c r="RLA44" s="1053"/>
      <c r="RLB44" s="1053"/>
      <c r="RLC44" s="1053"/>
      <c r="RLD44" s="1053"/>
      <c r="RLE44" s="1053"/>
      <c r="RLF44" s="1053"/>
      <c r="RLG44" s="1053"/>
      <c r="RLH44" s="1053"/>
      <c r="RLI44" s="1053"/>
      <c r="RLJ44" s="1053"/>
      <c r="RLK44" s="1053"/>
      <c r="RLL44" s="1054"/>
      <c r="RLM44" s="1069"/>
      <c r="RLN44" s="1053"/>
      <c r="RLO44" s="1053"/>
      <c r="RLP44" s="1053"/>
      <c r="RLQ44" s="1053"/>
      <c r="RLR44" s="1053"/>
      <c r="RLS44" s="1053"/>
      <c r="RLT44" s="1053"/>
      <c r="RLU44" s="1053"/>
      <c r="RLV44" s="1053"/>
      <c r="RLW44" s="1053"/>
      <c r="RLX44" s="1053"/>
      <c r="RLY44" s="1053"/>
      <c r="RLZ44" s="1053"/>
      <c r="RMA44" s="1053"/>
      <c r="RMB44" s="1053"/>
      <c r="RMC44" s="1053"/>
      <c r="RMD44" s="1054"/>
      <c r="RME44" s="1069"/>
      <c r="RMF44" s="1053"/>
      <c r="RMG44" s="1053"/>
      <c r="RMH44" s="1053"/>
      <c r="RMI44" s="1053"/>
      <c r="RMJ44" s="1053"/>
      <c r="RMK44" s="1053"/>
      <c r="RML44" s="1053"/>
      <c r="RMM44" s="1053"/>
      <c r="RMN44" s="1053"/>
      <c r="RMO44" s="1053"/>
      <c r="RMP44" s="1053"/>
      <c r="RMQ44" s="1053"/>
      <c r="RMR44" s="1053"/>
      <c r="RMS44" s="1053"/>
      <c r="RMT44" s="1053"/>
      <c r="RMU44" s="1053"/>
      <c r="RMV44" s="1054"/>
      <c r="RMW44" s="1069"/>
      <c r="RMX44" s="1053"/>
      <c r="RMY44" s="1053"/>
      <c r="RMZ44" s="1053"/>
      <c r="RNA44" s="1053"/>
      <c r="RNB44" s="1053"/>
      <c r="RNC44" s="1053"/>
      <c r="RND44" s="1053"/>
      <c r="RNE44" s="1053"/>
      <c r="RNF44" s="1053"/>
      <c r="RNG44" s="1053"/>
      <c r="RNH44" s="1053"/>
      <c r="RNI44" s="1053"/>
      <c r="RNJ44" s="1053"/>
      <c r="RNK44" s="1053"/>
      <c r="RNL44" s="1053"/>
      <c r="RNM44" s="1053"/>
      <c r="RNN44" s="1054"/>
      <c r="RNO44" s="1069"/>
      <c r="RNP44" s="1053"/>
      <c r="RNQ44" s="1053"/>
      <c r="RNR44" s="1053"/>
      <c r="RNS44" s="1053"/>
      <c r="RNT44" s="1053"/>
      <c r="RNU44" s="1053"/>
      <c r="RNV44" s="1053"/>
      <c r="RNW44" s="1053"/>
      <c r="RNX44" s="1053"/>
      <c r="RNY44" s="1053"/>
      <c r="RNZ44" s="1053"/>
      <c r="ROA44" s="1053"/>
      <c r="ROB44" s="1053"/>
      <c r="ROC44" s="1053"/>
      <c r="ROD44" s="1053"/>
      <c r="ROE44" s="1053"/>
      <c r="ROF44" s="1054"/>
      <c r="ROG44" s="1069"/>
      <c r="ROH44" s="1053"/>
      <c r="ROI44" s="1053"/>
      <c r="ROJ44" s="1053"/>
      <c r="ROK44" s="1053"/>
      <c r="ROL44" s="1053"/>
      <c r="ROM44" s="1053"/>
      <c r="RON44" s="1053"/>
      <c r="ROO44" s="1053"/>
      <c r="ROP44" s="1053"/>
      <c r="ROQ44" s="1053"/>
      <c r="ROR44" s="1053"/>
      <c r="ROS44" s="1053"/>
      <c r="ROT44" s="1053"/>
      <c r="ROU44" s="1053"/>
      <c r="ROV44" s="1053"/>
      <c r="ROW44" s="1053"/>
      <c r="ROX44" s="1054"/>
      <c r="ROY44" s="1069"/>
      <c r="ROZ44" s="1053"/>
      <c r="RPA44" s="1053"/>
      <c r="RPB44" s="1053"/>
      <c r="RPC44" s="1053"/>
      <c r="RPD44" s="1053"/>
      <c r="RPE44" s="1053"/>
      <c r="RPF44" s="1053"/>
      <c r="RPG44" s="1053"/>
      <c r="RPH44" s="1053"/>
      <c r="RPI44" s="1053"/>
      <c r="RPJ44" s="1053"/>
      <c r="RPK44" s="1053"/>
      <c r="RPL44" s="1053"/>
      <c r="RPM44" s="1053"/>
      <c r="RPN44" s="1053"/>
      <c r="RPO44" s="1053"/>
      <c r="RPP44" s="1054"/>
      <c r="RPQ44" s="1069"/>
      <c r="RPR44" s="1053"/>
      <c r="RPS44" s="1053"/>
      <c r="RPT44" s="1053"/>
      <c r="RPU44" s="1053"/>
      <c r="RPV44" s="1053"/>
      <c r="RPW44" s="1053"/>
      <c r="RPX44" s="1053"/>
      <c r="RPY44" s="1053"/>
      <c r="RPZ44" s="1053"/>
      <c r="RQA44" s="1053"/>
      <c r="RQB44" s="1053"/>
      <c r="RQC44" s="1053"/>
      <c r="RQD44" s="1053"/>
      <c r="RQE44" s="1053"/>
      <c r="RQF44" s="1053"/>
      <c r="RQG44" s="1053"/>
      <c r="RQH44" s="1054"/>
      <c r="RQI44" s="1069"/>
      <c r="RQJ44" s="1053"/>
      <c r="RQK44" s="1053"/>
      <c r="RQL44" s="1053"/>
      <c r="RQM44" s="1053"/>
      <c r="RQN44" s="1053"/>
      <c r="RQO44" s="1053"/>
      <c r="RQP44" s="1053"/>
      <c r="RQQ44" s="1053"/>
      <c r="RQR44" s="1053"/>
      <c r="RQS44" s="1053"/>
      <c r="RQT44" s="1053"/>
      <c r="RQU44" s="1053"/>
      <c r="RQV44" s="1053"/>
      <c r="RQW44" s="1053"/>
      <c r="RQX44" s="1053"/>
      <c r="RQY44" s="1053"/>
      <c r="RQZ44" s="1054"/>
      <c r="RRA44" s="1069"/>
      <c r="RRB44" s="1053"/>
      <c r="RRC44" s="1053"/>
      <c r="RRD44" s="1053"/>
      <c r="RRE44" s="1053"/>
      <c r="RRF44" s="1053"/>
      <c r="RRG44" s="1053"/>
      <c r="RRH44" s="1053"/>
      <c r="RRI44" s="1053"/>
      <c r="RRJ44" s="1053"/>
      <c r="RRK44" s="1053"/>
      <c r="RRL44" s="1053"/>
      <c r="RRM44" s="1053"/>
      <c r="RRN44" s="1053"/>
      <c r="RRO44" s="1053"/>
      <c r="RRP44" s="1053"/>
      <c r="RRQ44" s="1053"/>
      <c r="RRR44" s="1054"/>
      <c r="RRS44" s="1069"/>
      <c r="RRT44" s="1053"/>
      <c r="RRU44" s="1053"/>
      <c r="RRV44" s="1053"/>
      <c r="RRW44" s="1053"/>
      <c r="RRX44" s="1053"/>
      <c r="RRY44" s="1053"/>
      <c r="RRZ44" s="1053"/>
      <c r="RSA44" s="1053"/>
      <c r="RSB44" s="1053"/>
      <c r="RSC44" s="1053"/>
      <c r="RSD44" s="1053"/>
      <c r="RSE44" s="1053"/>
      <c r="RSF44" s="1053"/>
      <c r="RSG44" s="1053"/>
      <c r="RSH44" s="1053"/>
      <c r="RSI44" s="1053"/>
      <c r="RSJ44" s="1054"/>
      <c r="RSK44" s="1069"/>
      <c r="RSL44" s="1053"/>
      <c r="RSM44" s="1053"/>
      <c r="RSN44" s="1053"/>
      <c r="RSO44" s="1053"/>
      <c r="RSP44" s="1053"/>
      <c r="RSQ44" s="1053"/>
      <c r="RSR44" s="1053"/>
      <c r="RSS44" s="1053"/>
      <c r="RST44" s="1053"/>
      <c r="RSU44" s="1053"/>
      <c r="RSV44" s="1053"/>
      <c r="RSW44" s="1053"/>
      <c r="RSX44" s="1053"/>
      <c r="RSY44" s="1053"/>
      <c r="RSZ44" s="1053"/>
      <c r="RTA44" s="1053"/>
      <c r="RTB44" s="1054"/>
      <c r="RTC44" s="1069"/>
      <c r="RTD44" s="1053"/>
      <c r="RTE44" s="1053"/>
      <c r="RTF44" s="1053"/>
      <c r="RTG44" s="1053"/>
      <c r="RTH44" s="1053"/>
      <c r="RTI44" s="1053"/>
      <c r="RTJ44" s="1053"/>
      <c r="RTK44" s="1053"/>
      <c r="RTL44" s="1053"/>
      <c r="RTM44" s="1053"/>
      <c r="RTN44" s="1053"/>
      <c r="RTO44" s="1053"/>
      <c r="RTP44" s="1053"/>
      <c r="RTQ44" s="1053"/>
      <c r="RTR44" s="1053"/>
      <c r="RTS44" s="1053"/>
      <c r="RTT44" s="1054"/>
      <c r="RTU44" s="1069"/>
      <c r="RTV44" s="1053"/>
      <c r="RTW44" s="1053"/>
      <c r="RTX44" s="1053"/>
      <c r="RTY44" s="1053"/>
      <c r="RTZ44" s="1053"/>
      <c r="RUA44" s="1053"/>
      <c r="RUB44" s="1053"/>
      <c r="RUC44" s="1053"/>
      <c r="RUD44" s="1053"/>
      <c r="RUE44" s="1053"/>
      <c r="RUF44" s="1053"/>
      <c r="RUG44" s="1053"/>
      <c r="RUH44" s="1053"/>
      <c r="RUI44" s="1053"/>
      <c r="RUJ44" s="1053"/>
      <c r="RUK44" s="1053"/>
      <c r="RUL44" s="1054"/>
      <c r="RUM44" s="1069"/>
      <c r="RUN44" s="1053"/>
      <c r="RUO44" s="1053"/>
      <c r="RUP44" s="1053"/>
      <c r="RUQ44" s="1053"/>
      <c r="RUR44" s="1053"/>
      <c r="RUS44" s="1053"/>
      <c r="RUT44" s="1053"/>
      <c r="RUU44" s="1053"/>
      <c r="RUV44" s="1053"/>
      <c r="RUW44" s="1053"/>
      <c r="RUX44" s="1053"/>
      <c r="RUY44" s="1053"/>
      <c r="RUZ44" s="1053"/>
      <c r="RVA44" s="1053"/>
      <c r="RVB44" s="1053"/>
      <c r="RVC44" s="1053"/>
      <c r="RVD44" s="1054"/>
      <c r="RVE44" s="1069"/>
      <c r="RVF44" s="1053"/>
      <c r="RVG44" s="1053"/>
      <c r="RVH44" s="1053"/>
      <c r="RVI44" s="1053"/>
      <c r="RVJ44" s="1053"/>
      <c r="RVK44" s="1053"/>
      <c r="RVL44" s="1053"/>
      <c r="RVM44" s="1053"/>
      <c r="RVN44" s="1053"/>
      <c r="RVO44" s="1053"/>
      <c r="RVP44" s="1053"/>
      <c r="RVQ44" s="1053"/>
      <c r="RVR44" s="1053"/>
      <c r="RVS44" s="1053"/>
      <c r="RVT44" s="1053"/>
      <c r="RVU44" s="1053"/>
      <c r="RVV44" s="1054"/>
      <c r="RVW44" s="1069"/>
      <c r="RVX44" s="1053"/>
      <c r="RVY44" s="1053"/>
      <c r="RVZ44" s="1053"/>
      <c r="RWA44" s="1053"/>
      <c r="RWB44" s="1053"/>
      <c r="RWC44" s="1053"/>
      <c r="RWD44" s="1053"/>
      <c r="RWE44" s="1053"/>
      <c r="RWF44" s="1053"/>
      <c r="RWG44" s="1053"/>
      <c r="RWH44" s="1053"/>
      <c r="RWI44" s="1053"/>
      <c r="RWJ44" s="1053"/>
      <c r="RWK44" s="1053"/>
      <c r="RWL44" s="1053"/>
      <c r="RWM44" s="1053"/>
      <c r="RWN44" s="1054"/>
      <c r="RWO44" s="1069"/>
      <c r="RWP44" s="1053"/>
      <c r="RWQ44" s="1053"/>
      <c r="RWR44" s="1053"/>
      <c r="RWS44" s="1053"/>
      <c r="RWT44" s="1053"/>
      <c r="RWU44" s="1053"/>
      <c r="RWV44" s="1053"/>
      <c r="RWW44" s="1053"/>
      <c r="RWX44" s="1053"/>
      <c r="RWY44" s="1053"/>
      <c r="RWZ44" s="1053"/>
      <c r="RXA44" s="1053"/>
      <c r="RXB44" s="1053"/>
      <c r="RXC44" s="1053"/>
      <c r="RXD44" s="1053"/>
      <c r="RXE44" s="1053"/>
      <c r="RXF44" s="1054"/>
      <c r="RXG44" s="1069"/>
      <c r="RXH44" s="1053"/>
      <c r="RXI44" s="1053"/>
      <c r="RXJ44" s="1053"/>
      <c r="RXK44" s="1053"/>
      <c r="RXL44" s="1053"/>
      <c r="RXM44" s="1053"/>
      <c r="RXN44" s="1053"/>
      <c r="RXO44" s="1053"/>
      <c r="RXP44" s="1053"/>
      <c r="RXQ44" s="1053"/>
      <c r="RXR44" s="1053"/>
      <c r="RXS44" s="1053"/>
      <c r="RXT44" s="1053"/>
      <c r="RXU44" s="1053"/>
      <c r="RXV44" s="1053"/>
      <c r="RXW44" s="1053"/>
      <c r="RXX44" s="1054"/>
      <c r="RXY44" s="1069"/>
      <c r="RXZ44" s="1053"/>
      <c r="RYA44" s="1053"/>
      <c r="RYB44" s="1053"/>
      <c r="RYC44" s="1053"/>
      <c r="RYD44" s="1053"/>
      <c r="RYE44" s="1053"/>
      <c r="RYF44" s="1053"/>
      <c r="RYG44" s="1053"/>
      <c r="RYH44" s="1053"/>
      <c r="RYI44" s="1053"/>
      <c r="RYJ44" s="1053"/>
      <c r="RYK44" s="1053"/>
      <c r="RYL44" s="1053"/>
      <c r="RYM44" s="1053"/>
      <c r="RYN44" s="1053"/>
      <c r="RYO44" s="1053"/>
      <c r="RYP44" s="1054"/>
      <c r="RYQ44" s="1069"/>
      <c r="RYR44" s="1053"/>
      <c r="RYS44" s="1053"/>
      <c r="RYT44" s="1053"/>
      <c r="RYU44" s="1053"/>
      <c r="RYV44" s="1053"/>
      <c r="RYW44" s="1053"/>
      <c r="RYX44" s="1053"/>
      <c r="RYY44" s="1053"/>
      <c r="RYZ44" s="1053"/>
      <c r="RZA44" s="1053"/>
      <c r="RZB44" s="1053"/>
      <c r="RZC44" s="1053"/>
      <c r="RZD44" s="1053"/>
      <c r="RZE44" s="1053"/>
      <c r="RZF44" s="1053"/>
      <c r="RZG44" s="1053"/>
      <c r="RZH44" s="1054"/>
      <c r="RZI44" s="1069"/>
      <c r="RZJ44" s="1053"/>
      <c r="RZK44" s="1053"/>
      <c r="RZL44" s="1053"/>
      <c r="RZM44" s="1053"/>
      <c r="RZN44" s="1053"/>
      <c r="RZO44" s="1053"/>
      <c r="RZP44" s="1053"/>
      <c r="RZQ44" s="1053"/>
      <c r="RZR44" s="1053"/>
      <c r="RZS44" s="1053"/>
      <c r="RZT44" s="1053"/>
      <c r="RZU44" s="1053"/>
      <c r="RZV44" s="1053"/>
      <c r="RZW44" s="1053"/>
      <c r="RZX44" s="1053"/>
      <c r="RZY44" s="1053"/>
      <c r="RZZ44" s="1054"/>
      <c r="SAA44" s="1069"/>
      <c r="SAB44" s="1053"/>
      <c r="SAC44" s="1053"/>
      <c r="SAD44" s="1053"/>
      <c r="SAE44" s="1053"/>
      <c r="SAF44" s="1053"/>
      <c r="SAG44" s="1053"/>
      <c r="SAH44" s="1053"/>
      <c r="SAI44" s="1053"/>
      <c r="SAJ44" s="1053"/>
      <c r="SAK44" s="1053"/>
      <c r="SAL44" s="1053"/>
      <c r="SAM44" s="1053"/>
      <c r="SAN44" s="1053"/>
      <c r="SAO44" s="1053"/>
      <c r="SAP44" s="1053"/>
      <c r="SAQ44" s="1053"/>
      <c r="SAR44" s="1054"/>
      <c r="SAS44" s="1069"/>
      <c r="SAT44" s="1053"/>
      <c r="SAU44" s="1053"/>
      <c r="SAV44" s="1053"/>
      <c r="SAW44" s="1053"/>
      <c r="SAX44" s="1053"/>
      <c r="SAY44" s="1053"/>
      <c r="SAZ44" s="1053"/>
      <c r="SBA44" s="1053"/>
      <c r="SBB44" s="1053"/>
      <c r="SBC44" s="1053"/>
      <c r="SBD44" s="1053"/>
      <c r="SBE44" s="1053"/>
      <c r="SBF44" s="1053"/>
      <c r="SBG44" s="1053"/>
      <c r="SBH44" s="1053"/>
      <c r="SBI44" s="1053"/>
      <c r="SBJ44" s="1054"/>
      <c r="SBK44" s="1069"/>
      <c r="SBL44" s="1053"/>
      <c r="SBM44" s="1053"/>
      <c r="SBN44" s="1053"/>
      <c r="SBO44" s="1053"/>
      <c r="SBP44" s="1053"/>
      <c r="SBQ44" s="1053"/>
      <c r="SBR44" s="1053"/>
      <c r="SBS44" s="1053"/>
      <c r="SBT44" s="1053"/>
      <c r="SBU44" s="1053"/>
      <c r="SBV44" s="1053"/>
      <c r="SBW44" s="1053"/>
      <c r="SBX44" s="1053"/>
      <c r="SBY44" s="1053"/>
      <c r="SBZ44" s="1053"/>
      <c r="SCA44" s="1053"/>
      <c r="SCB44" s="1054"/>
      <c r="SCC44" s="1069"/>
      <c r="SCD44" s="1053"/>
      <c r="SCE44" s="1053"/>
      <c r="SCF44" s="1053"/>
      <c r="SCG44" s="1053"/>
      <c r="SCH44" s="1053"/>
      <c r="SCI44" s="1053"/>
      <c r="SCJ44" s="1053"/>
      <c r="SCK44" s="1053"/>
      <c r="SCL44" s="1053"/>
      <c r="SCM44" s="1053"/>
      <c r="SCN44" s="1053"/>
      <c r="SCO44" s="1053"/>
      <c r="SCP44" s="1053"/>
      <c r="SCQ44" s="1053"/>
      <c r="SCR44" s="1053"/>
      <c r="SCS44" s="1053"/>
      <c r="SCT44" s="1054"/>
      <c r="SCU44" s="1069"/>
      <c r="SCV44" s="1053"/>
      <c r="SCW44" s="1053"/>
      <c r="SCX44" s="1053"/>
      <c r="SCY44" s="1053"/>
      <c r="SCZ44" s="1053"/>
      <c r="SDA44" s="1053"/>
      <c r="SDB44" s="1053"/>
      <c r="SDC44" s="1053"/>
      <c r="SDD44" s="1053"/>
      <c r="SDE44" s="1053"/>
      <c r="SDF44" s="1053"/>
      <c r="SDG44" s="1053"/>
      <c r="SDH44" s="1053"/>
      <c r="SDI44" s="1053"/>
      <c r="SDJ44" s="1053"/>
      <c r="SDK44" s="1053"/>
      <c r="SDL44" s="1054"/>
      <c r="SDM44" s="1069"/>
      <c r="SDN44" s="1053"/>
      <c r="SDO44" s="1053"/>
      <c r="SDP44" s="1053"/>
      <c r="SDQ44" s="1053"/>
      <c r="SDR44" s="1053"/>
      <c r="SDS44" s="1053"/>
      <c r="SDT44" s="1053"/>
      <c r="SDU44" s="1053"/>
      <c r="SDV44" s="1053"/>
      <c r="SDW44" s="1053"/>
      <c r="SDX44" s="1053"/>
      <c r="SDY44" s="1053"/>
      <c r="SDZ44" s="1053"/>
      <c r="SEA44" s="1053"/>
      <c r="SEB44" s="1053"/>
      <c r="SEC44" s="1053"/>
      <c r="SED44" s="1054"/>
      <c r="SEE44" s="1069"/>
      <c r="SEF44" s="1053"/>
      <c r="SEG44" s="1053"/>
      <c r="SEH44" s="1053"/>
      <c r="SEI44" s="1053"/>
      <c r="SEJ44" s="1053"/>
      <c r="SEK44" s="1053"/>
      <c r="SEL44" s="1053"/>
      <c r="SEM44" s="1053"/>
      <c r="SEN44" s="1053"/>
      <c r="SEO44" s="1053"/>
      <c r="SEP44" s="1053"/>
      <c r="SEQ44" s="1053"/>
      <c r="SER44" s="1053"/>
      <c r="SES44" s="1053"/>
      <c r="SET44" s="1053"/>
      <c r="SEU44" s="1053"/>
      <c r="SEV44" s="1054"/>
      <c r="SEW44" s="1069"/>
      <c r="SEX44" s="1053"/>
      <c r="SEY44" s="1053"/>
      <c r="SEZ44" s="1053"/>
      <c r="SFA44" s="1053"/>
      <c r="SFB44" s="1053"/>
      <c r="SFC44" s="1053"/>
      <c r="SFD44" s="1053"/>
      <c r="SFE44" s="1053"/>
      <c r="SFF44" s="1053"/>
      <c r="SFG44" s="1053"/>
      <c r="SFH44" s="1053"/>
      <c r="SFI44" s="1053"/>
      <c r="SFJ44" s="1053"/>
      <c r="SFK44" s="1053"/>
      <c r="SFL44" s="1053"/>
      <c r="SFM44" s="1053"/>
      <c r="SFN44" s="1054"/>
      <c r="SFO44" s="1069"/>
      <c r="SFP44" s="1053"/>
      <c r="SFQ44" s="1053"/>
      <c r="SFR44" s="1053"/>
      <c r="SFS44" s="1053"/>
      <c r="SFT44" s="1053"/>
      <c r="SFU44" s="1053"/>
      <c r="SFV44" s="1053"/>
      <c r="SFW44" s="1053"/>
      <c r="SFX44" s="1053"/>
      <c r="SFY44" s="1053"/>
      <c r="SFZ44" s="1053"/>
      <c r="SGA44" s="1053"/>
      <c r="SGB44" s="1053"/>
      <c r="SGC44" s="1053"/>
      <c r="SGD44" s="1053"/>
      <c r="SGE44" s="1053"/>
      <c r="SGF44" s="1054"/>
      <c r="SGG44" s="1069"/>
      <c r="SGH44" s="1053"/>
      <c r="SGI44" s="1053"/>
      <c r="SGJ44" s="1053"/>
      <c r="SGK44" s="1053"/>
      <c r="SGL44" s="1053"/>
      <c r="SGM44" s="1053"/>
      <c r="SGN44" s="1053"/>
      <c r="SGO44" s="1053"/>
      <c r="SGP44" s="1053"/>
      <c r="SGQ44" s="1053"/>
      <c r="SGR44" s="1053"/>
      <c r="SGS44" s="1053"/>
      <c r="SGT44" s="1053"/>
      <c r="SGU44" s="1053"/>
      <c r="SGV44" s="1053"/>
      <c r="SGW44" s="1053"/>
      <c r="SGX44" s="1054"/>
      <c r="SGY44" s="1069"/>
      <c r="SGZ44" s="1053"/>
      <c r="SHA44" s="1053"/>
      <c r="SHB44" s="1053"/>
      <c r="SHC44" s="1053"/>
      <c r="SHD44" s="1053"/>
      <c r="SHE44" s="1053"/>
      <c r="SHF44" s="1053"/>
      <c r="SHG44" s="1053"/>
      <c r="SHH44" s="1053"/>
      <c r="SHI44" s="1053"/>
      <c r="SHJ44" s="1053"/>
      <c r="SHK44" s="1053"/>
      <c r="SHL44" s="1053"/>
      <c r="SHM44" s="1053"/>
      <c r="SHN44" s="1053"/>
      <c r="SHO44" s="1053"/>
      <c r="SHP44" s="1054"/>
      <c r="SHQ44" s="1069"/>
      <c r="SHR44" s="1053"/>
      <c r="SHS44" s="1053"/>
      <c r="SHT44" s="1053"/>
      <c r="SHU44" s="1053"/>
      <c r="SHV44" s="1053"/>
      <c r="SHW44" s="1053"/>
      <c r="SHX44" s="1053"/>
      <c r="SHY44" s="1053"/>
      <c r="SHZ44" s="1053"/>
      <c r="SIA44" s="1053"/>
      <c r="SIB44" s="1053"/>
      <c r="SIC44" s="1053"/>
      <c r="SID44" s="1053"/>
      <c r="SIE44" s="1053"/>
      <c r="SIF44" s="1053"/>
      <c r="SIG44" s="1053"/>
      <c r="SIH44" s="1054"/>
      <c r="SII44" s="1069"/>
      <c r="SIJ44" s="1053"/>
      <c r="SIK44" s="1053"/>
      <c r="SIL44" s="1053"/>
      <c r="SIM44" s="1053"/>
      <c r="SIN44" s="1053"/>
      <c r="SIO44" s="1053"/>
      <c r="SIP44" s="1053"/>
      <c r="SIQ44" s="1053"/>
      <c r="SIR44" s="1053"/>
      <c r="SIS44" s="1053"/>
      <c r="SIT44" s="1053"/>
      <c r="SIU44" s="1053"/>
      <c r="SIV44" s="1053"/>
      <c r="SIW44" s="1053"/>
      <c r="SIX44" s="1053"/>
      <c r="SIY44" s="1053"/>
      <c r="SIZ44" s="1054"/>
      <c r="SJA44" s="1069"/>
      <c r="SJB44" s="1053"/>
      <c r="SJC44" s="1053"/>
      <c r="SJD44" s="1053"/>
      <c r="SJE44" s="1053"/>
      <c r="SJF44" s="1053"/>
      <c r="SJG44" s="1053"/>
      <c r="SJH44" s="1053"/>
      <c r="SJI44" s="1053"/>
      <c r="SJJ44" s="1053"/>
      <c r="SJK44" s="1053"/>
      <c r="SJL44" s="1053"/>
      <c r="SJM44" s="1053"/>
      <c r="SJN44" s="1053"/>
      <c r="SJO44" s="1053"/>
      <c r="SJP44" s="1053"/>
      <c r="SJQ44" s="1053"/>
      <c r="SJR44" s="1054"/>
      <c r="SJS44" s="1069"/>
      <c r="SJT44" s="1053"/>
      <c r="SJU44" s="1053"/>
      <c r="SJV44" s="1053"/>
      <c r="SJW44" s="1053"/>
      <c r="SJX44" s="1053"/>
      <c r="SJY44" s="1053"/>
      <c r="SJZ44" s="1053"/>
      <c r="SKA44" s="1053"/>
      <c r="SKB44" s="1053"/>
      <c r="SKC44" s="1053"/>
      <c r="SKD44" s="1053"/>
      <c r="SKE44" s="1053"/>
      <c r="SKF44" s="1053"/>
      <c r="SKG44" s="1053"/>
      <c r="SKH44" s="1053"/>
      <c r="SKI44" s="1053"/>
      <c r="SKJ44" s="1054"/>
      <c r="SKK44" s="1069"/>
      <c r="SKL44" s="1053"/>
      <c r="SKM44" s="1053"/>
      <c r="SKN44" s="1053"/>
      <c r="SKO44" s="1053"/>
      <c r="SKP44" s="1053"/>
      <c r="SKQ44" s="1053"/>
      <c r="SKR44" s="1053"/>
      <c r="SKS44" s="1053"/>
      <c r="SKT44" s="1053"/>
      <c r="SKU44" s="1053"/>
      <c r="SKV44" s="1053"/>
      <c r="SKW44" s="1053"/>
      <c r="SKX44" s="1053"/>
      <c r="SKY44" s="1053"/>
      <c r="SKZ44" s="1053"/>
      <c r="SLA44" s="1053"/>
      <c r="SLB44" s="1054"/>
      <c r="SLC44" s="1069"/>
      <c r="SLD44" s="1053"/>
      <c r="SLE44" s="1053"/>
      <c r="SLF44" s="1053"/>
      <c r="SLG44" s="1053"/>
      <c r="SLH44" s="1053"/>
      <c r="SLI44" s="1053"/>
      <c r="SLJ44" s="1053"/>
      <c r="SLK44" s="1053"/>
      <c r="SLL44" s="1053"/>
      <c r="SLM44" s="1053"/>
      <c r="SLN44" s="1053"/>
      <c r="SLO44" s="1053"/>
      <c r="SLP44" s="1053"/>
      <c r="SLQ44" s="1053"/>
      <c r="SLR44" s="1053"/>
      <c r="SLS44" s="1053"/>
      <c r="SLT44" s="1054"/>
      <c r="SLU44" s="1069"/>
      <c r="SLV44" s="1053"/>
      <c r="SLW44" s="1053"/>
      <c r="SLX44" s="1053"/>
      <c r="SLY44" s="1053"/>
      <c r="SLZ44" s="1053"/>
      <c r="SMA44" s="1053"/>
      <c r="SMB44" s="1053"/>
      <c r="SMC44" s="1053"/>
      <c r="SMD44" s="1053"/>
      <c r="SME44" s="1053"/>
      <c r="SMF44" s="1053"/>
      <c r="SMG44" s="1053"/>
      <c r="SMH44" s="1053"/>
      <c r="SMI44" s="1053"/>
      <c r="SMJ44" s="1053"/>
      <c r="SMK44" s="1053"/>
      <c r="SML44" s="1054"/>
      <c r="SMM44" s="1069"/>
      <c r="SMN44" s="1053"/>
      <c r="SMO44" s="1053"/>
      <c r="SMP44" s="1053"/>
      <c r="SMQ44" s="1053"/>
      <c r="SMR44" s="1053"/>
      <c r="SMS44" s="1053"/>
      <c r="SMT44" s="1053"/>
      <c r="SMU44" s="1053"/>
      <c r="SMV44" s="1053"/>
      <c r="SMW44" s="1053"/>
      <c r="SMX44" s="1053"/>
      <c r="SMY44" s="1053"/>
      <c r="SMZ44" s="1053"/>
      <c r="SNA44" s="1053"/>
      <c r="SNB44" s="1053"/>
      <c r="SNC44" s="1053"/>
      <c r="SND44" s="1054"/>
      <c r="SNE44" s="1069"/>
      <c r="SNF44" s="1053"/>
      <c r="SNG44" s="1053"/>
      <c r="SNH44" s="1053"/>
      <c r="SNI44" s="1053"/>
      <c r="SNJ44" s="1053"/>
      <c r="SNK44" s="1053"/>
      <c r="SNL44" s="1053"/>
      <c r="SNM44" s="1053"/>
      <c r="SNN44" s="1053"/>
      <c r="SNO44" s="1053"/>
      <c r="SNP44" s="1053"/>
      <c r="SNQ44" s="1053"/>
      <c r="SNR44" s="1053"/>
      <c r="SNS44" s="1053"/>
      <c r="SNT44" s="1053"/>
      <c r="SNU44" s="1053"/>
      <c r="SNV44" s="1054"/>
      <c r="SNW44" s="1069"/>
      <c r="SNX44" s="1053"/>
      <c r="SNY44" s="1053"/>
      <c r="SNZ44" s="1053"/>
      <c r="SOA44" s="1053"/>
      <c r="SOB44" s="1053"/>
      <c r="SOC44" s="1053"/>
      <c r="SOD44" s="1053"/>
      <c r="SOE44" s="1053"/>
      <c r="SOF44" s="1053"/>
      <c r="SOG44" s="1053"/>
      <c r="SOH44" s="1053"/>
      <c r="SOI44" s="1053"/>
      <c r="SOJ44" s="1053"/>
      <c r="SOK44" s="1053"/>
      <c r="SOL44" s="1053"/>
      <c r="SOM44" s="1053"/>
      <c r="SON44" s="1054"/>
      <c r="SOO44" s="1069"/>
      <c r="SOP44" s="1053"/>
      <c r="SOQ44" s="1053"/>
      <c r="SOR44" s="1053"/>
      <c r="SOS44" s="1053"/>
      <c r="SOT44" s="1053"/>
      <c r="SOU44" s="1053"/>
      <c r="SOV44" s="1053"/>
      <c r="SOW44" s="1053"/>
      <c r="SOX44" s="1053"/>
      <c r="SOY44" s="1053"/>
      <c r="SOZ44" s="1053"/>
      <c r="SPA44" s="1053"/>
      <c r="SPB44" s="1053"/>
      <c r="SPC44" s="1053"/>
      <c r="SPD44" s="1053"/>
      <c r="SPE44" s="1053"/>
      <c r="SPF44" s="1054"/>
      <c r="SPG44" s="1069"/>
      <c r="SPH44" s="1053"/>
      <c r="SPI44" s="1053"/>
      <c r="SPJ44" s="1053"/>
      <c r="SPK44" s="1053"/>
      <c r="SPL44" s="1053"/>
      <c r="SPM44" s="1053"/>
      <c r="SPN44" s="1053"/>
      <c r="SPO44" s="1053"/>
      <c r="SPP44" s="1053"/>
      <c r="SPQ44" s="1053"/>
      <c r="SPR44" s="1053"/>
      <c r="SPS44" s="1053"/>
      <c r="SPT44" s="1053"/>
      <c r="SPU44" s="1053"/>
      <c r="SPV44" s="1053"/>
      <c r="SPW44" s="1053"/>
      <c r="SPX44" s="1054"/>
      <c r="SPY44" s="1069"/>
      <c r="SPZ44" s="1053"/>
      <c r="SQA44" s="1053"/>
      <c r="SQB44" s="1053"/>
      <c r="SQC44" s="1053"/>
      <c r="SQD44" s="1053"/>
      <c r="SQE44" s="1053"/>
      <c r="SQF44" s="1053"/>
      <c r="SQG44" s="1053"/>
      <c r="SQH44" s="1053"/>
      <c r="SQI44" s="1053"/>
      <c r="SQJ44" s="1053"/>
      <c r="SQK44" s="1053"/>
      <c r="SQL44" s="1053"/>
      <c r="SQM44" s="1053"/>
      <c r="SQN44" s="1053"/>
      <c r="SQO44" s="1053"/>
      <c r="SQP44" s="1054"/>
      <c r="SQQ44" s="1069"/>
      <c r="SQR44" s="1053"/>
      <c r="SQS44" s="1053"/>
      <c r="SQT44" s="1053"/>
      <c r="SQU44" s="1053"/>
      <c r="SQV44" s="1053"/>
      <c r="SQW44" s="1053"/>
      <c r="SQX44" s="1053"/>
      <c r="SQY44" s="1053"/>
      <c r="SQZ44" s="1053"/>
      <c r="SRA44" s="1053"/>
      <c r="SRB44" s="1053"/>
      <c r="SRC44" s="1053"/>
      <c r="SRD44" s="1053"/>
      <c r="SRE44" s="1053"/>
      <c r="SRF44" s="1053"/>
      <c r="SRG44" s="1053"/>
      <c r="SRH44" s="1054"/>
      <c r="SRI44" s="1069"/>
      <c r="SRJ44" s="1053"/>
      <c r="SRK44" s="1053"/>
      <c r="SRL44" s="1053"/>
      <c r="SRM44" s="1053"/>
      <c r="SRN44" s="1053"/>
      <c r="SRO44" s="1053"/>
      <c r="SRP44" s="1053"/>
      <c r="SRQ44" s="1053"/>
      <c r="SRR44" s="1053"/>
      <c r="SRS44" s="1053"/>
      <c r="SRT44" s="1053"/>
      <c r="SRU44" s="1053"/>
      <c r="SRV44" s="1053"/>
      <c r="SRW44" s="1053"/>
      <c r="SRX44" s="1053"/>
      <c r="SRY44" s="1053"/>
      <c r="SRZ44" s="1054"/>
      <c r="SSA44" s="1069"/>
      <c r="SSB44" s="1053"/>
      <c r="SSC44" s="1053"/>
      <c r="SSD44" s="1053"/>
      <c r="SSE44" s="1053"/>
      <c r="SSF44" s="1053"/>
      <c r="SSG44" s="1053"/>
      <c r="SSH44" s="1053"/>
      <c r="SSI44" s="1053"/>
      <c r="SSJ44" s="1053"/>
      <c r="SSK44" s="1053"/>
      <c r="SSL44" s="1053"/>
      <c r="SSM44" s="1053"/>
      <c r="SSN44" s="1053"/>
      <c r="SSO44" s="1053"/>
      <c r="SSP44" s="1053"/>
      <c r="SSQ44" s="1053"/>
      <c r="SSR44" s="1054"/>
      <c r="SSS44" s="1069"/>
      <c r="SST44" s="1053"/>
      <c r="SSU44" s="1053"/>
      <c r="SSV44" s="1053"/>
      <c r="SSW44" s="1053"/>
      <c r="SSX44" s="1053"/>
      <c r="SSY44" s="1053"/>
      <c r="SSZ44" s="1053"/>
      <c r="STA44" s="1053"/>
      <c r="STB44" s="1053"/>
      <c r="STC44" s="1053"/>
      <c r="STD44" s="1053"/>
      <c r="STE44" s="1053"/>
      <c r="STF44" s="1053"/>
      <c r="STG44" s="1053"/>
      <c r="STH44" s="1053"/>
      <c r="STI44" s="1053"/>
      <c r="STJ44" s="1054"/>
      <c r="STK44" s="1069"/>
      <c r="STL44" s="1053"/>
      <c r="STM44" s="1053"/>
      <c r="STN44" s="1053"/>
      <c r="STO44" s="1053"/>
      <c r="STP44" s="1053"/>
      <c r="STQ44" s="1053"/>
      <c r="STR44" s="1053"/>
      <c r="STS44" s="1053"/>
      <c r="STT44" s="1053"/>
      <c r="STU44" s="1053"/>
      <c r="STV44" s="1053"/>
      <c r="STW44" s="1053"/>
      <c r="STX44" s="1053"/>
      <c r="STY44" s="1053"/>
      <c r="STZ44" s="1053"/>
      <c r="SUA44" s="1053"/>
      <c r="SUB44" s="1054"/>
      <c r="SUC44" s="1069"/>
      <c r="SUD44" s="1053"/>
      <c r="SUE44" s="1053"/>
      <c r="SUF44" s="1053"/>
      <c r="SUG44" s="1053"/>
      <c r="SUH44" s="1053"/>
      <c r="SUI44" s="1053"/>
      <c r="SUJ44" s="1053"/>
      <c r="SUK44" s="1053"/>
      <c r="SUL44" s="1053"/>
      <c r="SUM44" s="1053"/>
      <c r="SUN44" s="1053"/>
      <c r="SUO44" s="1053"/>
      <c r="SUP44" s="1053"/>
      <c r="SUQ44" s="1053"/>
      <c r="SUR44" s="1053"/>
      <c r="SUS44" s="1053"/>
      <c r="SUT44" s="1054"/>
      <c r="SUU44" s="1069"/>
      <c r="SUV44" s="1053"/>
      <c r="SUW44" s="1053"/>
      <c r="SUX44" s="1053"/>
      <c r="SUY44" s="1053"/>
      <c r="SUZ44" s="1053"/>
      <c r="SVA44" s="1053"/>
      <c r="SVB44" s="1053"/>
      <c r="SVC44" s="1053"/>
      <c r="SVD44" s="1053"/>
      <c r="SVE44" s="1053"/>
      <c r="SVF44" s="1053"/>
      <c r="SVG44" s="1053"/>
      <c r="SVH44" s="1053"/>
      <c r="SVI44" s="1053"/>
      <c r="SVJ44" s="1053"/>
      <c r="SVK44" s="1053"/>
      <c r="SVL44" s="1054"/>
      <c r="SVM44" s="1069"/>
      <c r="SVN44" s="1053"/>
      <c r="SVO44" s="1053"/>
      <c r="SVP44" s="1053"/>
      <c r="SVQ44" s="1053"/>
      <c r="SVR44" s="1053"/>
      <c r="SVS44" s="1053"/>
      <c r="SVT44" s="1053"/>
      <c r="SVU44" s="1053"/>
      <c r="SVV44" s="1053"/>
      <c r="SVW44" s="1053"/>
      <c r="SVX44" s="1053"/>
      <c r="SVY44" s="1053"/>
      <c r="SVZ44" s="1053"/>
      <c r="SWA44" s="1053"/>
      <c r="SWB44" s="1053"/>
      <c r="SWC44" s="1053"/>
      <c r="SWD44" s="1054"/>
      <c r="SWE44" s="1069"/>
      <c r="SWF44" s="1053"/>
      <c r="SWG44" s="1053"/>
      <c r="SWH44" s="1053"/>
      <c r="SWI44" s="1053"/>
      <c r="SWJ44" s="1053"/>
      <c r="SWK44" s="1053"/>
      <c r="SWL44" s="1053"/>
      <c r="SWM44" s="1053"/>
      <c r="SWN44" s="1053"/>
      <c r="SWO44" s="1053"/>
      <c r="SWP44" s="1053"/>
      <c r="SWQ44" s="1053"/>
      <c r="SWR44" s="1053"/>
      <c r="SWS44" s="1053"/>
      <c r="SWT44" s="1053"/>
      <c r="SWU44" s="1053"/>
      <c r="SWV44" s="1054"/>
      <c r="SWW44" s="1069"/>
      <c r="SWX44" s="1053"/>
      <c r="SWY44" s="1053"/>
      <c r="SWZ44" s="1053"/>
      <c r="SXA44" s="1053"/>
      <c r="SXB44" s="1053"/>
      <c r="SXC44" s="1053"/>
      <c r="SXD44" s="1053"/>
      <c r="SXE44" s="1053"/>
      <c r="SXF44" s="1053"/>
      <c r="SXG44" s="1053"/>
      <c r="SXH44" s="1053"/>
      <c r="SXI44" s="1053"/>
      <c r="SXJ44" s="1053"/>
      <c r="SXK44" s="1053"/>
      <c r="SXL44" s="1053"/>
      <c r="SXM44" s="1053"/>
      <c r="SXN44" s="1054"/>
      <c r="SXO44" s="1069"/>
      <c r="SXP44" s="1053"/>
      <c r="SXQ44" s="1053"/>
      <c r="SXR44" s="1053"/>
      <c r="SXS44" s="1053"/>
      <c r="SXT44" s="1053"/>
      <c r="SXU44" s="1053"/>
      <c r="SXV44" s="1053"/>
      <c r="SXW44" s="1053"/>
      <c r="SXX44" s="1053"/>
      <c r="SXY44" s="1053"/>
      <c r="SXZ44" s="1053"/>
      <c r="SYA44" s="1053"/>
      <c r="SYB44" s="1053"/>
      <c r="SYC44" s="1053"/>
      <c r="SYD44" s="1053"/>
      <c r="SYE44" s="1053"/>
      <c r="SYF44" s="1054"/>
      <c r="SYG44" s="1069"/>
      <c r="SYH44" s="1053"/>
      <c r="SYI44" s="1053"/>
      <c r="SYJ44" s="1053"/>
      <c r="SYK44" s="1053"/>
      <c r="SYL44" s="1053"/>
      <c r="SYM44" s="1053"/>
      <c r="SYN44" s="1053"/>
      <c r="SYO44" s="1053"/>
      <c r="SYP44" s="1053"/>
      <c r="SYQ44" s="1053"/>
      <c r="SYR44" s="1053"/>
      <c r="SYS44" s="1053"/>
      <c r="SYT44" s="1053"/>
      <c r="SYU44" s="1053"/>
      <c r="SYV44" s="1053"/>
      <c r="SYW44" s="1053"/>
      <c r="SYX44" s="1054"/>
      <c r="SYY44" s="1069"/>
      <c r="SYZ44" s="1053"/>
      <c r="SZA44" s="1053"/>
      <c r="SZB44" s="1053"/>
      <c r="SZC44" s="1053"/>
      <c r="SZD44" s="1053"/>
      <c r="SZE44" s="1053"/>
      <c r="SZF44" s="1053"/>
      <c r="SZG44" s="1053"/>
      <c r="SZH44" s="1053"/>
      <c r="SZI44" s="1053"/>
      <c r="SZJ44" s="1053"/>
      <c r="SZK44" s="1053"/>
      <c r="SZL44" s="1053"/>
      <c r="SZM44" s="1053"/>
      <c r="SZN44" s="1053"/>
      <c r="SZO44" s="1053"/>
      <c r="SZP44" s="1054"/>
      <c r="SZQ44" s="1069"/>
      <c r="SZR44" s="1053"/>
      <c r="SZS44" s="1053"/>
      <c r="SZT44" s="1053"/>
      <c r="SZU44" s="1053"/>
      <c r="SZV44" s="1053"/>
      <c r="SZW44" s="1053"/>
      <c r="SZX44" s="1053"/>
      <c r="SZY44" s="1053"/>
      <c r="SZZ44" s="1053"/>
      <c r="TAA44" s="1053"/>
      <c r="TAB44" s="1053"/>
      <c r="TAC44" s="1053"/>
      <c r="TAD44" s="1053"/>
      <c r="TAE44" s="1053"/>
      <c r="TAF44" s="1053"/>
      <c r="TAG44" s="1053"/>
      <c r="TAH44" s="1054"/>
      <c r="TAI44" s="1069"/>
      <c r="TAJ44" s="1053"/>
      <c r="TAK44" s="1053"/>
      <c r="TAL44" s="1053"/>
      <c r="TAM44" s="1053"/>
      <c r="TAN44" s="1053"/>
      <c r="TAO44" s="1053"/>
      <c r="TAP44" s="1053"/>
      <c r="TAQ44" s="1053"/>
      <c r="TAR44" s="1053"/>
      <c r="TAS44" s="1053"/>
      <c r="TAT44" s="1053"/>
      <c r="TAU44" s="1053"/>
      <c r="TAV44" s="1053"/>
      <c r="TAW44" s="1053"/>
      <c r="TAX44" s="1053"/>
      <c r="TAY44" s="1053"/>
      <c r="TAZ44" s="1054"/>
      <c r="TBA44" s="1069"/>
      <c r="TBB44" s="1053"/>
      <c r="TBC44" s="1053"/>
      <c r="TBD44" s="1053"/>
      <c r="TBE44" s="1053"/>
      <c r="TBF44" s="1053"/>
      <c r="TBG44" s="1053"/>
      <c r="TBH44" s="1053"/>
      <c r="TBI44" s="1053"/>
      <c r="TBJ44" s="1053"/>
      <c r="TBK44" s="1053"/>
      <c r="TBL44" s="1053"/>
      <c r="TBM44" s="1053"/>
      <c r="TBN44" s="1053"/>
      <c r="TBO44" s="1053"/>
      <c r="TBP44" s="1053"/>
      <c r="TBQ44" s="1053"/>
      <c r="TBR44" s="1054"/>
      <c r="TBS44" s="1069"/>
      <c r="TBT44" s="1053"/>
      <c r="TBU44" s="1053"/>
      <c r="TBV44" s="1053"/>
      <c r="TBW44" s="1053"/>
      <c r="TBX44" s="1053"/>
      <c r="TBY44" s="1053"/>
      <c r="TBZ44" s="1053"/>
      <c r="TCA44" s="1053"/>
      <c r="TCB44" s="1053"/>
      <c r="TCC44" s="1053"/>
      <c r="TCD44" s="1053"/>
      <c r="TCE44" s="1053"/>
      <c r="TCF44" s="1053"/>
      <c r="TCG44" s="1053"/>
      <c r="TCH44" s="1053"/>
      <c r="TCI44" s="1053"/>
      <c r="TCJ44" s="1054"/>
      <c r="TCK44" s="1069"/>
      <c r="TCL44" s="1053"/>
      <c r="TCM44" s="1053"/>
      <c r="TCN44" s="1053"/>
      <c r="TCO44" s="1053"/>
      <c r="TCP44" s="1053"/>
      <c r="TCQ44" s="1053"/>
      <c r="TCR44" s="1053"/>
      <c r="TCS44" s="1053"/>
      <c r="TCT44" s="1053"/>
      <c r="TCU44" s="1053"/>
      <c r="TCV44" s="1053"/>
      <c r="TCW44" s="1053"/>
      <c r="TCX44" s="1053"/>
      <c r="TCY44" s="1053"/>
      <c r="TCZ44" s="1053"/>
      <c r="TDA44" s="1053"/>
      <c r="TDB44" s="1054"/>
      <c r="TDC44" s="1069"/>
      <c r="TDD44" s="1053"/>
      <c r="TDE44" s="1053"/>
      <c r="TDF44" s="1053"/>
      <c r="TDG44" s="1053"/>
      <c r="TDH44" s="1053"/>
      <c r="TDI44" s="1053"/>
      <c r="TDJ44" s="1053"/>
      <c r="TDK44" s="1053"/>
      <c r="TDL44" s="1053"/>
      <c r="TDM44" s="1053"/>
      <c r="TDN44" s="1053"/>
      <c r="TDO44" s="1053"/>
      <c r="TDP44" s="1053"/>
      <c r="TDQ44" s="1053"/>
      <c r="TDR44" s="1053"/>
      <c r="TDS44" s="1053"/>
      <c r="TDT44" s="1054"/>
      <c r="TDU44" s="1069"/>
      <c r="TDV44" s="1053"/>
      <c r="TDW44" s="1053"/>
      <c r="TDX44" s="1053"/>
      <c r="TDY44" s="1053"/>
      <c r="TDZ44" s="1053"/>
      <c r="TEA44" s="1053"/>
      <c r="TEB44" s="1053"/>
      <c r="TEC44" s="1053"/>
      <c r="TED44" s="1053"/>
      <c r="TEE44" s="1053"/>
      <c r="TEF44" s="1053"/>
      <c r="TEG44" s="1053"/>
      <c r="TEH44" s="1053"/>
      <c r="TEI44" s="1053"/>
      <c r="TEJ44" s="1053"/>
      <c r="TEK44" s="1053"/>
      <c r="TEL44" s="1054"/>
      <c r="TEM44" s="1069"/>
      <c r="TEN44" s="1053"/>
      <c r="TEO44" s="1053"/>
      <c r="TEP44" s="1053"/>
      <c r="TEQ44" s="1053"/>
      <c r="TER44" s="1053"/>
      <c r="TES44" s="1053"/>
      <c r="TET44" s="1053"/>
      <c r="TEU44" s="1053"/>
      <c r="TEV44" s="1053"/>
      <c r="TEW44" s="1053"/>
      <c r="TEX44" s="1053"/>
      <c r="TEY44" s="1053"/>
      <c r="TEZ44" s="1053"/>
      <c r="TFA44" s="1053"/>
      <c r="TFB44" s="1053"/>
      <c r="TFC44" s="1053"/>
      <c r="TFD44" s="1054"/>
      <c r="TFE44" s="1069"/>
      <c r="TFF44" s="1053"/>
      <c r="TFG44" s="1053"/>
      <c r="TFH44" s="1053"/>
      <c r="TFI44" s="1053"/>
      <c r="TFJ44" s="1053"/>
      <c r="TFK44" s="1053"/>
      <c r="TFL44" s="1053"/>
      <c r="TFM44" s="1053"/>
      <c r="TFN44" s="1053"/>
      <c r="TFO44" s="1053"/>
      <c r="TFP44" s="1053"/>
      <c r="TFQ44" s="1053"/>
      <c r="TFR44" s="1053"/>
      <c r="TFS44" s="1053"/>
      <c r="TFT44" s="1053"/>
      <c r="TFU44" s="1053"/>
      <c r="TFV44" s="1054"/>
      <c r="TFW44" s="1069"/>
      <c r="TFX44" s="1053"/>
      <c r="TFY44" s="1053"/>
      <c r="TFZ44" s="1053"/>
      <c r="TGA44" s="1053"/>
      <c r="TGB44" s="1053"/>
      <c r="TGC44" s="1053"/>
      <c r="TGD44" s="1053"/>
      <c r="TGE44" s="1053"/>
      <c r="TGF44" s="1053"/>
      <c r="TGG44" s="1053"/>
      <c r="TGH44" s="1053"/>
      <c r="TGI44" s="1053"/>
      <c r="TGJ44" s="1053"/>
      <c r="TGK44" s="1053"/>
      <c r="TGL44" s="1053"/>
      <c r="TGM44" s="1053"/>
      <c r="TGN44" s="1054"/>
      <c r="TGO44" s="1069"/>
      <c r="TGP44" s="1053"/>
      <c r="TGQ44" s="1053"/>
      <c r="TGR44" s="1053"/>
      <c r="TGS44" s="1053"/>
      <c r="TGT44" s="1053"/>
      <c r="TGU44" s="1053"/>
      <c r="TGV44" s="1053"/>
      <c r="TGW44" s="1053"/>
      <c r="TGX44" s="1053"/>
      <c r="TGY44" s="1053"/>
      <c r="TGZ44" s="1053"/>
      <c r="THA44" s="1053"/>
      <c r="THB44" s="1053"/>
      <c r="THC44" s="1053"/>
      <c r="THD44" s="1053"/>
      <c r="THE44" s="1053"/>
      <c r="THF44" s="1054"/>
      <c r="THG44" s="1069"/>
      <c r="THH44" s="1053"/>
      <c r="THI44" s="1053"/>
      <c r="THJ44" s="1053"/>
      <c r="THK44" s="1053"/>
      <c r="THL44" s="1053"/>
      <c r="THM44" s="1053"/>
      <c r="THN44" s="1053"/>
      <c r="THO44" s="1053"/>
      <c r="THP44" s="1053"/>
      <c r="THQ44" s="1053"/>
      <c r="THR44" s="1053"/>
      <c r="THS44" s="1053"/>
      <c r="THT44" s="1053"/>
      <c r="THU44" s="1053"/>
      <c r="THV44" s="1053"/>
      <c r="THW44" s="1053"/>
      <c r="THX44" s="1054"/>
      <c r="THY44" s="1069"/>
      <c r="THZ44" s="1053"/>
      <c r="TIA44" s="1053"/>
      <c r="TIB44" s="1053"/>
      <c r="TIC44" s="1053"/>
      <c r="TID44" s="1053"/>
      <c r="TIE44" s="1053"/>
      <c r="TIF44" s="1053"/>
      <c r="TIG44" s="1053"/>
      <c r="TIH44" s="1053"/>
      <c r="TII44" s="1053"/>
      <c r="TIJ44" s="1053"/>
      <c r="TIK44" s="1053"/>
      <c r="TIL44" s="1053"/>
      <c r="TIM44" s="1053"/>
      <c r="TIN44" s="1053"/>
      <c r="TIO44" s="1053"/>
      <c r="TIP44" s="1054"/>
      <c r="TIQ44" s="1069"/>
      <c r="TIR44" s="1053"/>
      <c r="TIS44" s="1053"/>
      <c r="TIT44" s="1053"/>
      <c r="TIU44" s="1053"/>
      <c r="TIV44" s="1053"/>
      <c r="TIW44" s="1053"/>
      <c r="TIX44" s="1053"/>
      <c r="TIY44" s="1053"/>
      <c r="TIZ44" s="1053"/>
      <c r="TJA44" s="1053"/>
      <c r="TJB44" s="1053"/>
      <c r="TJC44" s="1053"/>
      <c r="TJD44" s="1053"/>
      <c r="TJE44" s="1053"/>
      <c r="TJF44" s="1053"/>
      <c r="TJG44" s="1053"/>
      <c r="TJH44" s="1054"/>
      <c r="TJI44" s="1069"/>
      <c r="TJJ44" s="1053"/>
      <c r="TJK44" s="1053"/>
      <c r="TJL44" s="1053"/>
      <c r="TJM44" s="1053"/>
      <c r="TJN44" s="1053"/>
      <c r="TJO44" s="1053"/>
      <c r="TJP44" s="1053"/>
      <c r="TJQ44" s="1053"/>
      <c r="TJR44" s="1053"/>
      <c r="TJS44" s="1053"/>
      <c r="TJT44" s="1053"/>
      <c r="TJU44" s="1053"/>
      <c r="TJV44" s="1053"/>
      <c r="TJW44" s="1053"/>
      <c r="TJX44" s="1053"/>
      <c r="TJY44" s="1053"/>
      <c r="TJZ44" s="1054"/>
      <c r="TKA44" s="1069"/>
      <c r="TKB44" s="1053"/>
      <c r="TKC44" s="1053"/>
      <c r="TKD44" s="1053"/>
      <c r="TKE44" s="1053"/>
      <c r="TKF44" s="1053"/>
      <c r="TKG44" s="1053"/>
      <c r="TKH44" s="1053"/>
      <c r="TKI44" s="1053"/>
      <c r="TKJ44" s="1053"/>
      <c r="TKK44" s="1053"/>
      <c r="TKL44" s="1053"/>
      <c r="TKM44" s="1053"/>
      <c r="TKN44" s="1053"/>
      <c r="TKO44" s="1053"/>
      <c r="TKP44" s="1053"/>
      <c r="TKQ44" s="1053"/>
      <c r="TKR44" s="1054"/>
      <c r="TKS44" s="1069"/>
      <c r="TKT44" s="1053"/>
      <c r="TKU44" s="1053"/>
      <c r="TKV44" s="1053"/>
      <c r="TKW44" s="1053"/>
      <c r="TKX44" s="1053"/>
      <c r="TKY44" s="1053"/>
      <c r="TKZ44" s="1053"/>
      <c r="TLA44" s="1053"/>
      <c r="TLB44" s="1053"/>
      <c r="TLC44" s="1053"/>
      <c r="TLD44" s="1053"/>
      <c r="TLE44" s="1053"/>
      <c r="TLF44" s="1053"/>
      <c r="TLG44" s="1053"/>
      <c r="TLH44" s="1053"/>
      <c r="TLI44" s="1053"/>
      <c r="TLJ44" s="1054"/>
      <c r="TLK44" s="1069"/>
      <c r="TLL44" s="1053"/>
      <c r="TLM44" s="1053"/>
      <c r="TLN44" s="1053"/>
      <c r="TLO44" s="1053"/>
      <c r="TLP44" s="1053"/>
      <c r="TLQ44" s="1053"/>
      <c r="TLR44" s="1053"/>
      <c r="TLS44" s="1053"/>
      <c r="TLT44" s="1053"/>
      <c r="TLU44" s="1053"/>
      <c r="TLV44" s="1053"/>
      <c r="TLW44" s="1053"/>
      <c r="TLX44" s="1053"/>
      <c r="TLY44" s="1053"/>
      <c r="TLZ44" s="1053"/>
      <c r="TMA44" s="1053"/>
      <c r="TMB44" s="1054"/>
      <c r="TMC44" s="1069"/>
      <c r="TMD44" s="1053"/>
      <c r="TME44" s="1053"/>
      <c r="TMF44" s="1053"/>
      <c r="TMG44" s="1053"/>
      <c r="TMH44" s="1053"/>
      <c r="TMI44" s="1053"/>
      <c r="TMJ44" s="1053"/>
      <c r="TMK44" s="1053"/>
      <c r="TML44" s="1053"/>
      <c r="TMM44" s="1053"/>
      <c r="TMN44" s="1053"/>
      <c r="TMO44" s="1053"/>
      <c r="TMP44" s="1053"/>
      <c r="TMQ44" s="1053"/>
      <c r="TMR44" s="1053"/>
      <c r="TMS44" s="1053"/>
      <c r="TMT44" s="1054"/>
      <c r="TMU44" s="1069"/>
      <c r="TMV44" s="1053"/>
      <c r="TMW44" s="1053"/>
      <c r="TMX44" s="1053"/>
      <c r="TMY44" s="1053"/>
      <c r="TMZ44" s="1053"/>
      <c r="TNA44" s="1053"/>
      <c r="TNB44" s="1053"/>
      <c r="TNC44" s="1053"/>
      <c r="TND44" s="1053"/>
      <c r="TNE44" s="1053"/>
      <c r="TNF44" s="1053"/>
      <c r="TNG44" s="1053"/>
      <c r="TNH44" s="1053"/>
      <c r="TNI44" s="1053"/>
      <c r="TNJ44" s="1053"/>
      <c r="TNK44" s="1053"/>
      <c r="TNL44" s="1054"/>
      <c r="TNM44" s="1069"/>
      <c r="TNN44" s="1053"/>
      <c r="TNO44" s="1053"/>
      <c r="TNP44" s="1053"/>
      <c r="TNQ44" s="1053"/>
      <c r="TNR44" s="1053"/>
      <c r="TNS44" s="1053"/>
      <c r="TNT44" s="1053"/>
      <c r="TNU44" s="1053"/>
      <c r="TNV44" s="1053"/>
      <c r="TNW44" s="1053"/>
      <c r="TNX44" s="1053"/>
      <c r="TNY44" s="1053"/>
      <c r="TNZ44" s="1053"/>
      <c r="TOA44" s="1053"/>
      <c r="TOB44" s="1053"/>
      <c r="TOC44" s="1053"/>
      <c r="TOD44" s="1054"/>
      <c r="TOE44" s="1069"/>
      <c r="TOF44" s="1053"/>
      <c r="TOG44" s="1053"/>
      <c r="TOH44" s="1053"/>
      <c r="TOI44" s="1053"/>
      <c r="TOJ44" s="1053"/>
      <c r="TOK44" s="1053"/>
      <c r="TOL44" s="1053"/>
      <c r="TOM44" s="1053"/>
      <c r="TON44" s="1053"/>
      <c r="TOO44" s="1053"/>
      <c r="TOP44" s="1053"/>
      <c r="TOQ44" s="1053"/>
      <c r="TOR44" s="1053"/>
      <c r="TOS44" s="1053"/>
      <c r="TOT44" s="1053"/>
      <c r="TOU44" s="1053"/>
      <c r="TOV44" s="1054"/>
      <c r="TOW44" s="1069"/>
      <c r="TOX44" s="1053"/>
      <c r="TOY44" s="1053"/>
      <c r="TOZ44" s="1053"/>
      <c r="TPA44" s="1053"/>
      <c r="TPB44" s="1053"/>
      <c r="TPC44" s="1053"/>
      <c r="TPD44" s="1053"/>
      <c r="TPE44" s="1053"/>
      <c r="TPF44" s="1053"/>
      <c r="TPG44" s="1053"/>
      <c r="TPH44" s="1053"/>
      <c r="TPI44" s="1053"/>
      <c r="TPJ44" s="1053"/>
      <c r="TPK44" s="1053"/>
      <c r="TPL44" s="1053"/>
      <c r="TPM44" s="1053"/>
      <c r="TPN44" s="1054"/>
      <c r="TPO44" s="1069"/>
      <c r="TPP44" s="1053"/>
      <c r="TPQ44" s="1053"/>
      <c r="TPR44" s="1053"/>
      <c r="TPS44" s="1053"/>
      <c r="TPT44" s="1053"/>
      <c r="TPU44" s="1053"/>
      <c r="TPV44" s="1053"/>
      <c r="TPW44" s="1053"/>
      <c r="TPX44" s="1053"/>
      <c r="TPY44" s="1053"/>
      <c r="TPZ44" s="1053"/>
      <c r="TQA44" s="1053"/>
      <c r="TQB44" s="1053"/>
      <c r="TQC44" s="1053"/>
      <c r="TQD44" s="1053"/>
      <c r="TQE44" s="1053"/>
      <c r="TQF44" s="1054"/>
      <c r="TQG44" s="1069"/>
      <c r="TQH44" s="1053"/>
      <c r="TQI44" s="1053"/>
      <c r="TQJ44" s="1053"/>
      <c r="TQK44" s="1053"/>
      <c r="TQL44" s="1053"/>
      <c r="TQM44" s="1053"/>
      <c r="TQN44" s="1053"/>
      <c r="TQO44" s="1053"/>
      <c r="TQP44" s="1053"/>
      <c r="TQQ44" s="1053"/>
      <c r="TQR44" s="1053"/>
      <c r="TQS44" s="1053"/>
      <c r="TQT44" s="1053"/>
      <c r="TQU44" s="1053"/>
      <c r="TQV44" s="1053"/>
      <c r="TQW44" s="1053"/>
      <c r="TQX44" s="1054"/>
      <c r="TQY44" s="1069"/>
      <c r="TQZ44" s="1053"/>
      <c r="TRA44" s="1053"/>
      <c r="TRB44" s="1053"/>
      <c r="TRC44" s="1053"/>
      <c r="TRD44" s="1053"/>
      <c r="TRE44" s="1053"/>
      <c r="TRF44" s="1053"/>
      <c r="TRG44" s="1053"/>
      <c r="TRH44" s="1053"/>
      <c r="TRI44" s="1053"/>
      <c r="TRJ44" s="1053"/>
      <c r="TRK44" s="1053"/>
      <c r="TRL44" s="1053"/>
      <c r="TRM44" s="1053"/>
      <c r="TRN44" s="1053"/>
      <c r="TRO44" s="1053"/>
      <c r="TRP44" s="1054"/>
      <c r="TRQ44" s="1069"/>
      <c r="TRR44" s="1053"/>
      <c r="TRS44" s="1053"/>
      <c r="TRT44" s="1053"/>
      <c r="TRU44" s="1053"/>
      <c r="TRV44" s="1053"/>
      <c r="TRW44" s="1053"/>
      <c r="TRX44" s="1053"/>
      <c r="TRY44" s="1053"/>
      <c r="TRZ44" s="1053"/>
      <c r="TSA44" s="1053"/>
      <c r="TSB44" s="1053"/>
      <c r="TSC44" s="1053"/>
      <c r="TSD44" s="1053"/>
      <c r="TSE44" s="1053"/>
      <c r="TSF44" s="1053"/>
      <c r="TSG44" s="1053"/>
      <c r="TSH44" s="1054"/>
      <c r="TSI44" s="1069"/>
      <c r="TSJ44" s="1053"/>
      <c r="TSK44" s="1053"/>
      <c r="TSL44" s="1053"/>
      <c r="TSM44" s="1053"/>
      <c r="TSN44" s="1053"/>
      <c r="TSO44" s="1053"/>
      <c r="TSP44" s="1053"/>
      <c r="TSQ44" s="1053"/>
      <c r="TSR44" s="1053"/>
      <c r="TSS44" s="1053"/>
      <c r="TST44" s="1053"/>
      <c r="TSU44" s="1053"/>
      <c r="TSV44" s="1053"/>
      <c r="TSW44" s="1053"/>
      <c r="TSX44" s="1053"/>
      <c r="TSY44" s="1053"/>
      <c r="TSZ44" s="1054"/>
      <c r="TTA44" s="1069"/>
      <c r="TTB44" s="1053"/>
      <c r="TTC44" s="1053"/>
      <c r="TTD44" s="1053"/>
      <c r="TTE44" s="1053"/>
      <c r="TTF44" s="1053"/>
      <c r="TTG44" s="1053"/>
      <c r="TTH44" s="1053"/>
      <c r="TTI44" s="1053"/>
      <c r="TTJ44" s="1053"/>
      <c r="TTK44" s="1053"/>
      <c r="TTL44" s="1053"/>
      <c r="TTM44" s="1053"/>
      <c r="TTN44" s="1053"/>
      <c r="TTO44" s="1053"/>
      <c r="TTP44" s="1053"/>
      <c r="TTQ44" s="1053"/>
      <c r="TTR44" s="1054"/>
      <c r="TTS44" s="1069"/>
      <c r="TTT44" s="1053"/>
      <c r="TTU44" s="1053"/>
      <c r="TTV44" s="1053"/>
      <c r="TTW44" s="1053"/>
      <c r="TTX44" s="1053"/>
      <c r="TTY44" s="1053"/>
      <c r="TTZ44" s="1053"/>
      <c r="TUA44" s="1053"/>
      <c r="TUB44" s="1053"/>
      <c r="TUC44" s="1053"/>
      <c r="TUD44" s="1053"/>
      <c r="TUE44" s="1053"/>
      <c r="TUF44" s="1053"/>
      <c r="TUG44" s="1053"/>
      <c r="TUH44" s="1053"/>
      <c r="TUI44" s="1053"/>
      <c r="TUJ44" s="1054"/>
      <c r="TUK44" s="1069"/>
      <c r="TUL44" s="1053"/>
      <c r="TUM44" s="1053"/>
      <c r="TUN44" s="1053"/>
      <c r="TUO44" s="1053"/>
      <c r="TUP44" s="1053"/>
      <c r="TUQ44" s="1053"/>
      <c r="TUR44" s="1053"/>
      <c r="TUS44" s="1053"/>
      <c r="TUT44" s="1053"/>
      <c r="TUU44" s="1053"/>
      <c r="TUV44" s="1053"/>
      <c r="TUW44" s="1053"/>
      <c r="TUX44" s="1053"/>
      <c r="TUY44" s="1053"/>
      <c r="TUZ44" s="1053"/>
      <c r="TVA44" s="1053"/>
      <c r="TVB44" s="1054"/>
      <c r="TVC44" s="1069"/>
      <c r="TVD44" s="1053"/>
      <c r="TVE44" s="1053"/>
      <c r="TVF44" s="1053"/>
      <c r="TVG44" s="1053"/>
      <c r="TVH44" s="1053"/>
      <c r="TVI44" s="1053"/>
      <c r="TVJ44" s="1053"/>
      <c r="TVK44" s="1053"/>
      <c r="TVL44" s="1053"/>
      <c r="TVM44" s="1053"/>
      <c r="TVN44" s="1053"/>
      <c r="TVO44" s="1053"/>
      <c r="TVP44" s="1053"/>
      <c r="TVQ44" s="1053"/>
      <c r="TVR44" s="1053"/>
      <c r="TVS44" s="1053"/>
      <c r="TVT44" s="1054"/>
      <c r="TVU44" s="1069"/>
      <c r="TVV44" s="1053"/>
      <c r="TVW44" s="1053"/>
      <c r="TVX44" s="1053"/>
      <c r="TVY44" s="1053"/>
      <c r="TVZ44" s="1053"/>
      <c r="TWA44" s="1053"/>
      <c r="TWB44" s="1053"/>
      <c r="TWC44" s="1053"/>
      <c r="TWD44" s="1053"/>
      <c r="TWE44" s="1053"/>
      <c r="TWF44" s="1053"/>
      <c r="TWG44" s="1053"/>
      <c r="TWH44" s="1053"/>
      <c r="TWI44" s="1053"/>
      <c r="TWJ44" s="1053"/>
      <c r="TWK44" s="1053"/>
      <c r="TWL44" s="1054"/>
      <c r="TWM44" s="1069"/>
      <c r="TWN44" s="1053"/>
      <c r="TWO44" s="1053"/>
      <c r="TWP44" s="1053"/>
      <c r="TWQ44" s="1053"/>
      <c r="TWR44" s="1053"/>
      <c r="TWS44" s="1053"/>
      <c r="TWT44" s="1053"/>
      <c r="TWU44" s="1053"/>
      <c r="TWV44" s="1053"/>
      <c r="TWW44" s="1053"/>
      <c r="TWX44" s="1053"/>
      <c r="TWY44" s="1053"/>
      <c r="TWZ44" s="1053"/>
      <c r="TXA44" s="1053"/>
      <c r="TXB44" s="1053"/>
      <c r="TXC44" s="1053"/>
      <c r="TXD44" s="1054"/>
      <c r="TXE44" s="1069"/>
      <c r="TXF44" s="1053"/>
      <c r="TXG44" s="1053"/>
      <c r="TXH44" s="1053"/>
      <c r="TXI44" s="1053"/>
      <c r="TXJ44" s="1053"/>
      <c r="TXK44" s="1053"/>
      <c r="TXL44" s="1053"/>
      <c r="TXM44" s="1053"/>
      <c r="TXN44" s="1053"/>
      <c r="TXO44" s="1053"/>
      <c r="TXP44" s="1053"/>
      <c r="TXQ44" s="1053"/>
      <c r="TXR44" s="1053"/>
      <c r="TXS44" s="1053"/>
      <c r="TXT44" s="1053"/>
      <c r="TXU44" s="1053"/>
      <c r="TXV44" s="1054"/>
      <c r="TXW44" s="1069"/>
      <c r="TXX44" s="1053"/>
      <c r="TXY44" s="1053"/>
      <c r="TXZ44" s="1053"/>
      <c r="TYA44" s="1053"/>
      <c r="TYB44" s="1053"/>
      <c r="TYC44" s="1053"/>
      <c r="TYD44" s="1053"/>
      <c r="TYE44" s="1053"/>
      <c r="TYF44" s="1053"/>
      <c r="TYG44" s="1053"/>
      <c r="TYH44" s="1053"/>
      <c r="TYI44" s="1053"/>
      <c r="TYJ44" s="1053"/>
      <c r="TYK44" s="1053"/>
      <c r="TYL44" s="1053"/>
      <c r="TYM44" s="1053"/>
      <c r="TYN44" s="1054"/>
      <c r="TYO44" s="1069"/>
      <c r="TYP44" s="1053"/>
      <c r="TYQ44" s="1053"/>
      <c r="TYR44" s="1053"/>
      <c r="TYS44" s="1053"/>
      <c r="TYT44" s="1053"/>
      <c r="TYU44" s="1053"/>
      <c r="TYV44" s="1053"/>
      <c r="TYW44" s="1053"/>
      <c r="TYX44" s="1053"/>
      <c r="TYY44" s="1053"/>
      <c r="TYZ44" s="1053"/>
      <c r="TZA44" s="1053"/>
      <c r="TZB44" s="1053"/>
      <c r="TZC44" s="1053"/>
      <c r="TZD44" s="1053"/>
      <c r="TZE44" s="1053"/>
      <c r="TZF44" s="1054"/>
      <c r="TZG44" s="1069"/>
      <c r="TZH44" s="1053"/>
      <c r="TZI44" s="1053"/>
      <c r="TZJ44" s="1053"/>
      <c r="TZK44" s="1053"/>
      <c r="TZL44" s="1053"/>
      <c r="TZM44" s="1053"/>
      <c r="TZN44" s="1053"/>
      <c r="TZO44" s="1053"/>
      <c r="TZP44" s="1053"/>
      <c r="TZQ44" s="1053"/>
      <c r="TZR44" s="1053"/>
      <c r="TZS44" s="1053"/>
      <c r="TZT44" s="1053"/>
      <c r="TZU44" s="1053"/>
      <c r="TZV44" s="1053"/>
      <c r="TZW44" s="1053"/>
      <c r="TZX44" s="1054"/>
      <c r="TZY44" s="1069"/>
      <c r="TZZ44" s="1053"/>
      <c r="UAA44" s="1053"/>
      <c r="UAB44" s="1053"/>
      <c r="UAC44" s="1053"/>
      <c r="UAD44" s="1053"/>
      <c r="UAE44" s="1053"/>
      <c r="UAF44" s="1053"/>
      <c r="UAG44" s="1053"/>
      <c r="UAH44" s="1053"/>
      <c r="UAI44" s="1053"/>
      <c r="UAJ44" s="1053"/>
      <c r="UAK44" s="1053"/>
      <c r="UAL44" s="1053"/>
      <c r="UAM44" s="1053"/>
      <c r="UAN44" s="1053"/>
      <c r="UAO44" s="1053"/>
      <c r="UAP44" s="1054"/>
      <c r="UAQ44" s="1069"/>
      <c r="UAR44" s="1053"/>
      <c r="UAS44" s="1053"/>
      <c r="UAT44" s="1053"/>
      <c r="UAU44" s="1053"/>
      <c r="UAV44" s="1053"/>
      <c r="UAW44" s="1053"/>
      <c r="UAX44" s="1053"/>
      <c r="UAY44" s="1053"/>
      <c r="UAZ44" s="1053"/>
      <c r="UBA44" s="1053"/>
      <c r="UBB44" s="1053"/>
      <c r="UBC44" s="1053"/>
      <c r="UBD44" s="1053"/>
      <c r="UBE44" s="1053"/>
      <c r="UBF44" s="1053"/>
      <c r="UBG44" s="1053"/>
      <c r="UBH44" s="1054"/>
      <c r="UBI44" s="1069"/>
      <c r="UBJ44" s="1053"/>
      <c r="UBK44" s="1053"/>
      <c r="UBL44" s="1053"/>
      <c r="UBM44" s="1053"/>
      <c r="UBN44" s="1053"/>
      <c r="UBO44" s="1053"/>
      <c r="UBP44" s="1053"/>
      <c r="UBQ44" s="1053"/>
      <c r="UBR44" s="1053"/>
      <c r="UBS44" s="1053"/>
      <c r="UBT44" s="1053"/>
      <c r="UBU44" s="1053"/>
      <c r="UBV44" s="1053"/>
      <c r="UBW44" s="1053"/>
      <c r="UBX44" s="1053"/>
      <c r="UBY44" s="1053"/>
      <c r="UBZ44" s="1054"/>
      <c r="UCA44" s="1069"/>
      <c r="UCB44" s="1053"/>
      <c r="UCC44" s="1053"/>
      <c r="UCD44" s="1053"/>
      <c r="UCE44" s="1053"/>
      <c r="UCF44" s="1053"/>
      <c r="UCG44" s="1053"/>
      <c r="UCH44" s="1053"/>
      <c r="UCI44" s="1053"/>
      <c r="UCJ44" s="1053"/>
      <c r="UCK44" s="1053"/>
      <c r="UCL44" s="1053"/>
      <c r="UCM44" s="1053"/>
      <c r="UCN44" s="1053"/>
      <c r="UCO44" s="1053"/>
      <c r="UCP44" s="1053"/>
      <c r="UCQ44" s="1053"/>
      <c r="UCR44" s="1054"/>
      <c r="UCS44" s="1069"/>
      <c r="UCT44" s="1053"/>
      <c r="UCU44" s="1053"/>
      <c r="UCV44" s="1053"/>
      <c r="UCW44" s="1053"/>
      <c r="UCX44" s="1053"/>
      <c r="UCY44" s="1053"/>
      <c r="UCZ44" s="1053"/>
      <c r="UDA44" s="1053"/>
      <c r="UDB44" s="1053"/>
      <c r="UDC44" s="1053"/>
      <c r="UDD44" s="1053"/>
      <c r="UDE44" s="1053"/>
      <c r="UDF44" s="1053"/>
      <c r="UDG44" s="1053"/>
      <c r="UDH44" s="1053"/>
      <c r="UDI44" s="1053"/>
      <c r="UDJ44" s="1054"/>
      <c r="UDK44" s="1069"/>
      <c r="UDL44" s="1053"/>
      <c r="UDM44" s="1053"/>
      <c r="UDN44" s="1053"/>
      <c r="UDO44" s="1053"/>
      <c r="UDP44" s="1053"/>
      <c r="UDQ44" s="1053"/>
      <c r="UDR44" s="1053"/>
      <c r="UDS44" s="1053"/>
      <c r="UDT44" s="1053"/>
      <c r="UDU44" s="1053"/>
      <c r="UDV44" s="1053"/>
      <c r="UDW44" s="1053"/>
      <c r="UDX44" s="1053"/>
      <c r="UDY44" s="1053"/>
      <c r="UDZ44" s="1053"/>
      <c r="UEA44" s="1053"/>
      <c r="UEB44" s="1054"/>
      <c r="UEC44" s="1069"/>
      <c r="UED44" s="1053"/>
      <c r="UEE44" s="1053"/>
      <c r="UEF44" s="1053"/>
      <c r="UEG44" s="1053"/>
      <c r="UEH44" s="1053"/>
      <c r="UEI44" s="1053"/>
      <c r="UEJ44" s="1053"/>
      <c r="UEK44" s="1053"/>
      <c r="UEL44" s="1053"/>
      <c r="UEM44" s="1053"/>
      <c r="UEN44" s="1053"/>
      <c r="UEO44" s="1053"/>
      <c r="UEP44" s="1053"/>
      <c r="UEQ44" s="1053"/>
      <c r="UER44" s="1053"/>
      <c r="UES44" s="1053"/>
      <c r="UET44" s="1054"/>
      <c r="UEU44" s="1069"/>
      <c r="UEV44" s="1053"/>
      <c r="UEW44" s="1053"/>
      <c r="UEX44" s="1053"/>
      <c r="UEY44" s="1053"/>
      <c r="UEZ44" s="1053"/>
      <c r="UFA44" s="1053"/>
      <c r="UFB44" s="1053"/>
      <c r="UFC44" s="1053"/>
      <c r="UFD44" s="1053"/>
      <c r="UFE44" s="1053"/>
      <c r="UFF44" s="1053"/>
      <c r="UFG44" s="1053"/>
      <c r="UFH44" s="1053"/>
      <c r="UFI44" s="1053"/>
      <c r="UFJ44" s="1053"/>
      <c r="UFK44" s="1053"/>
      <c r="UFL44" s="1054"/>
      <c r="UFM44" s="1069"/>
      <c r="UFN44" s="1053"/>
      <c r="UFO44" s="1053"/>
      <c r="UFP44" s="1053"/>
      <c r="UFQ44" s="1053"/>
      <c r="UFR44" s="1053"/>
      <c r="UFS44" s="1053"/>
      <c r="UFT44" s="1053"/>
      <c r="UFU44" s="1053"/>
      <c r="UFV44" s="1053"/>
      <c r="UFW44" s="1053"/>
      <c r="UFX44" s="1053"/>
      <c r="UFY44" s="1053"/>
      <c r="UFZ44" s="1053"/>
      <c r="UGA44" s="1053"/>
      <c r="UGB44" s="1053"/>
      <c r="UGC44" s="1053"/>
      <c r="UGD44" s="1054"/>
      <c r="UGE44" s="1069"/>
      <c r="UGF44" s="1053"/>
      <c r="UGG44" s="1053"/>
      <c r="UGH44" s="1053"/>
      <c r="UGI44" s="1053"/>
      <c r="UGJ44" s="1053"/>
      <c r="UGK44" s="1053"/>
      <c r="UGL44" s="1053"/>
      <c r="UGM44" s="1053"/>
      <c r="UGN44" s="1053"/>
      <c r="UGO44" s="1053"/>
      <c r="UGP44" s="1053"/>
      <c r="UGQ44" s="1053"/>
      <c r="UGR44" s="1053"/>
      <c r="UGS44" s="1053"/>
      <c r="UGT44" s="1053"/>
      <c r="UGU44" s="1053"/>
      <c r="UGV44" s="1054"/>
      <c r="UGW44" s="1069"/>
      <c r="UGX44" s="1053"/>
      <c r="UGY44" s="1053"/>
      <c r="UGZ44" s="1053"/>
      <c r="UHA44" s="1053"/>
      <c r="UHB44" s="1053"/>
      <c r="UHC44" s="1053"/>
      <c r="UHD44" s="1053"/>
      <c r="UHE44" s="1053"/>
      <c r="UHF44" s="1053"/>
      <c r="UHG44" s="1053"/>
      <c r="UHH44" s="1053"/>
      <c r="UHI44" s="1053"/>
      <c r="UHJ44" s="1053"/>
      <c r="UHK44" s="1053"/>
      <c r="UHL44" s="1053"/>
      <c r="UHM44" s="1053"/>
      <c r="UHN44" s="1054"/>
      <c r="UHO44" s="1069"/>
      <c r="UHP44" s="1053"/>
      <c r="UHQ44" s="1053"/>
      <c r="UHR44" s="1053"/>
      <c r="UHS44" s="1053"/>
      <c r="UHT44" s="1053"/>
      <c r="UHU44" s="1053"/>
      <c r="UHV44" s="1053"/>
      <c r="UHW44" s="1053"/>
      <c r="UHX44" s="1053"/>
      <c r="UHY44" s="1053"/>
      <c r="UHZ44" s="1053"/>
      <c r="UIA44" s="1053"/>
      <c r="UIB44" s="1053"/>
      <c r="UIC44" s="1053"/>
      <c r="UID44" s="1053"/>
      <c r="UIE44" s="1053"/>
      <c r="UIF44" s="1054"/>
      <c r="UIG44" s="1069"/>
      <c r="UIH44" s="1053"/>
      <c r="UII44" s="1053"/>
      <c r="UIJ44" s="1053"/>
      <c r="UIK44" s="1053"/>
      <c r="UIL44" s="1053"/>
      <c r="UIM44" s="1053"/>
      <c r="UIN44" s="1053"/>
      <c r="UIO44" s="1053"/>
      <c r="UIP44" s="1053"/>
      <c r="UIQ44" s="1053"/>
      <c r="UIR44" s="1053"/>
      <c r="UIS44" s="1053"/>
      <c r="UIT44" s="1053"/>
      <c r="UIU44" s="1053"/>
      <c r="UIV44" s="1053"/>
      <c r="UIW44" s="1053"/>
      <c r="UIX44" s="1054"/>
      <c r="UIY44" s="1069"/>
      <c r="UIZ44" s="1053"/>
      <c r="UJA44" s="1053"/>
      <c r="UJB44" s="1053"/>
      <c r="UJC44" s="1053"/>
      <c r="UJD44" s="1053"/>
      <c r="UJE44" s="1053"/>
      <c r="UJF44" s="1053"/>
      <c r="UJG44" s="1053"/>
      <c r="UJH44" s="1053"/>
      <c r="UJI44" s="1053"/>
      <c r="UJJ44" s="1053"/>
      <c r="UJK44" s="1053"/>
      <c r="UJL44" s="1053"/>
      <c r="UJM44" s="1053"/>
      <c r="UJN44" s="1053"/>
      <c r="UJO44" s="1053"/>
      <c r="UJP44" s="1054"/>
      <c r="UJQ44" s="1069"/>
      <c r="UJR44" s="1053"/>
      <c r="UJS44" s="1053"/>
      <c r="UJT44" s="1053"/>
      <c r="UJU44" s="1053"/>
      <c r="UJV44" s="1053"/>
      <c r="UJW44" s="1053"/>
      <c r="UJX44" s="1053"/>
      <c r="UJY44" s="1053"/>
      <c r="UJZ44" s="1053"/>
      <c r="UKA44" s="1053"/>
      <c r="UKB44" s="1053"/>
      <c r="UKC44" s="1053"/>
      <c r="UKD44" s="1053"/>
      <c r="UKE44" s="1053"/>
      <c r="UKF44" s="1053"/>
      <c r="UKG44" s="1053"/>
      <c r="UKH44" s="1054"/>
      <c r="UKI44" s="1069"/>
      <c r="UKJ44" s="1053"/>
      <c r="UKK44" s="1053"/>
      <c r="UKL44" s="1053"/>
      <c r="UKM44" s="1053"/>
      <c r="UKN44" s="1053"/>
      <c r="UKO44" s="1053"/>
      <c r="UKP44" s="1053"/>
      <c r="UKQ44" s="1053"/>
      <c r="UKR44" s="1053"/>
      <c r="UKS44" s="1053"/>
      <c r="UKT44" s="1053"/>
      <c r="UKU44" s="1053"/>
      <c r="UKV44" s="1053"/>
      <c r="UKW44" s="1053"/>
      <c r="UKX44" s="1053"/>
      <c r="UKY44" s="1053"/>
      <c r="UKZ44" s="1054"/>
      <c r="ULA44" s="1069"/>
      <c r="ULB44" s="1053"/>
      <c r="ULC44" s="1053"/>
      <c r="ULD44" s="1053"/>
      <c r="ULE44" s="1053"/>
      <c r="ULF44" s="1053"/>
      <c r="ULG44" s="1053"/>
      <c r="ULH44" s="1053"/>
      <c r="ULI44" s="1053"/>
      <c r="ULJ44" s="1053"/>
      <c r="ULK44" s="1053"/>
      <c r="ULL44" s="1053"/>
      <c r="ULM44" s="1053"/>
      <c r="ULN44" s="1053"/>
      <c r="ULO44" s="1053"/>
      <c r="ULP44" s="1053"/>
      <c r="ULQ44" s="1053"/>
      <c r="ULR44" s="1054"/>
      <c r="ULS44" s="1069"/>
      <c r="ULT44" s="1053"/>
      <c r="ULU44" s="1053"/>
      <c r="ULV44" s="1053"/>
      <c r="ULW44" s="1053"/>
      <c r="ULX44" s="1053"/>
      <c r="ULY44" s="1053"/>
      <c r="ULZ44" s="1053"/>
      <c r="UMA44" s="1053"/>
      <c r="UMB44" s="1053"/>
      <c r="UMC44" s="1053"/>
      <c r="UMD44" s="1053"/>
      <c r="UME44" s="1053"/>
      <c r="UMF44" s="1053"/>
      <c r="UMG44" s="1053"/>
      <c r="UMH44" s="1053"/>
      <c r="UMI44" s="1053"/>
      <c r="UMJ44" s="1054"/>
      <c r="UMK44" s="1069"/>
      <c r="UML44" s="1053"/>
      <c r="UMM44" s="1053"/>
      <c r="UMN44" s="1053"/>
      <c r="UMO44" s="1053"/>
      <c r="UMP44" s="1053"/>
      <c r="UMQ44" s="1053"/>
      <c r="UMR44" s="1053"/>
      <c r="UMS44" s="1053"/>
      <c r="UMT44" s="1053"/>
      <c r="UMU44" s="1053"/>
      <c r="UMV44" s="1053"/>
      <c r="UMW44" s="1053"/>
      <c r="UMX44" s="1053"/>
      <c r="UMY44" s="1053"/>
      <c r="UMZ44" s="1053"/>
      <c r="UNA44" s="1053"/>
      <c r="UNB44" s="1054"/>
      <c r="UNC44" s="1069"/>
      <c r="UND44" s="1053"/>
      <c r="UNE44" s="1053"/>
      <c r="UNF44" s="1053"/>
      <c r="UNG44" s="1053"/>
      <c r="UNH44" s="1053"/>
      <c r="UNI44" s="1053"/>
      <c r="UNJ44" s="1053"/>
      <c r="UNK44" s="1053"/>
      <c r="UNL44" s="1053"/>
      <c r="UNM44" s="1053"/>
      <c r="UNN44" s="1053"/>
      <c r="UNO44" s="1053"/>
      <c r="UNP44" s="1053"/>
      <c r="UNQ44" s="1053"/>
      <c r="UNR44" s="1053"/>
      <c r="UNS44" s="1053"/>
      <c r="UNT44" s="1054"/>
      <c r="UNU44" s="1069"/>
      <c r="UNV44" s="1053"/>
      <c r="UNW44" s="1053"/>
      <c r="UNX44" s="1053"/>
      <c r="UNY44" s="1053"/>
      <c r="UNZ44" s="1053"/>
      <c r="UOA44" s="1053"/>
      <c r="UOB44" s="1053"/>
      <c r="UOC44" s="1053"/>
      <c r="UOD44" s="1053"/>
      <c r="UOE44" s="1053"/>
      <c r="UOF44" s="1053"/>
      <c r="UOG44" s="1053"/>
      <c r="UOH44" s="1053"/>
      <c r="UOI44" s="1053"/>
      <c r="UOJ44" s="1053"/>
      <c r="UOK44" s="1053"/>
      <c r="UOL44" s="1054"/>
      <c r="UOM44" s="1069"/>
      <c r="UON44" s="1053"/>
      <c r="UOO44" s="1053"/>
      <c r="UOP44" s="1053"/>
      <c r="UOQ44" s="1053"/>
      <c r="UOR44" s="1053"/>
      <c r="UOS44" s="1053"/>
      <c r="UOT44" s="1053"/>
      <c r="UOU44" s="1053"/>
      <c r="UOV44" s="1053"/>
      <c r="UOW44" s="1053"/>
      <c r="UOX44" s="1053"/>
      <c r="UOY44" s="1053"/>
      <c r="UOZ44" s="1053"/>
      <c r="UPA44" s="1053"/>
      <c r="UPB44" s="1053"/>
      <c r="UPC44" s="1053"/>
      <c r="UPD44" s="1054"/>
      <c r="UPE44" s="1069"/>
      <c r="UPF44" s="1053"/>
      <c r="UPG44" s="1053"/>
      <c r="UPH44" s="1053"/>
      <c r="UPI44" s="1053"/>
      <c r="UPJ44" s="1053"/>
      <c r="UPK44" s="1053"/>
      <c r="UPL44" s="1053"/>
      <c r="UPM44" s="1053"/>
      <c r="UPN44" s="1053"/>
      <c r="UPO44" s="1053"/>
      <c r="UPP44" s="1053"/>
      <c r="UPQ44" s="1053"/>
      <c r="UPR44" s="1053"/>
      <c r="UPS44" s="1053"/>
      <c r="UPT44" s="1053"/>
      <c r="UPU44" s="1053"/>
      <c r="UPV44" s="1054"/>
      <c r="UPW44" s="1069"/>
      <c r="UPX44" s="1053"/>
      <c r="UPY44" s="1053"/>
      <c r="UPZ44" s="1053"/>
      <c r="UQA44" s="1053"/>
      <c r="UQB44" s="1053"/>
      <c r="UQC44" s="1053"/>
      <c r="UQD44" s="1053"/>
      <c r="UQE44" s="1053"/>
      <c r="UQF44" s="1053"/>
      <c r="UQG44" s="1053"/>
      <c r="UQH44" s="1053"/>
      <c r="UQI44" s="1053"/>
      <c r="UQJ44" s="1053"/>
      <c r="UQK44" s="1053"/>
      <c r="UQL44" s="1053"/>
      <c r="UQM44" s="1053"/>
      <c r="UQN44" s="1054"/>
      <c r="UQO44" s="1069"/>
      <c r="UQP44" s="1053"/>
      <c r="UQQ44" s="1053"/>
      <c r="UQR44" s="1053"/>
      <c r="UQS44" s="1053"/>
      <c r="UQT44" s="1053"/>
      <c r="UQU44" s="1053"/>
      <c r="UQV44" s="1053"/>
      <c r="UQW44" s="1053"/>
      <c r="UQX44" s="1053"/>
      <c r="UQY44" s="1053"/>
      <c r="UQZ44" s="1053"/>
      <c r="URA44" s="1053"/>
      <c r="URB44" s="1053"/>
      <c r="URC44" s="1053"/>
      <c r="URD44" s="1053"/>
      <c r="URE44" s="1053"/>
      <c r="URF44" s="1054"/>
      <c r="URG44" s="1069"/>
      <c r="URH44" s="1053"/>
      <c r="URI44" s="1053"/>
      <c r="URJ44" s="1053"/>
      <c r="URK44" s="1053"/>
      <c r="URL44" s="1053"/>
      <c r="URM44" s="1053"/>
      <c r="URN44" s="1053"/>
      <c r="URO44" s="1053"/>
      <c r="URP44" s="1053"/>
      <c r="URQ44" s="1053"/>
      <c r="URR44" s="1053"/>
      <c r="URS44" s="1053"/>
      <c r="URT44" s="1053"/>
      <c r="URU44" s="1053"/>
      <c r="URV44" s="1053"/>
      <c r="URW44" s="1053"/>
      <c r="URX44" s="1054"/>
      <c r="URY44" s="1069"/>
      <c r="URZ44" s="1053"/>
      <c r="USA44" s="1053"/>
      <c r="USB44" s="1053"/>
      <c r="USC44" s="1053"/>
      <c r="USD44" s="1053"/>
      <c r="USE44" s="1053"/>
      <c r="USF44" s="1053"/>
      <c r="USG44" s="1053"/>
      <c r="USH44" s="1053"/>
      <c r="USI44" s="1053"/>
      <c r="USJ44" s="1053"/>
      <c r="USK44" s="1053"/>
      <c r="USL44" s="1053"/>
      <c r="USM44" s="1053"/>
      <c r="USN44" s="1053"/>
      <c r="USO44" s="1053"/>
      <c r="USP44" s="1054"/>
      <c r="USQ44" s="1069"/>
      <c r="USR44" s="1053"/>
      <c r="USS44" s="1053"/>
      <c r="UST44" s="1053"/>
      <c r="USU44" s="1053"/>
      <c r="USV44" s="1053"/>
      <c r="USW44" s="1053"/>
      <c r="USX44" s="1053"/>
      <c r="USY44" s="1053"/>
      <c r="USZ44" s="1053"/>
      <c r="UTA44" s="1053"/>
      <c r="UTB44" s="1053"/>
      <c r="UTC44" s="1053"/>
      <c r="UTD44" s="1053"/>
      <c r="UTE44" s="1053"/>
      <c r="UTF44" s="1053"/>
      <c r="UTG44" s="1053"/>
      <c r="UTH44" s="1054"/>
      <c r="UTI44" s="1069"/>
      <c r="UTJ44" s="1053"/>
      <c r="UTK44" s="1053"/>
      <c r="UTL44" s="1053"/>
      <c r="UTM44" s="1053"/>
      <c r="UTN44" s="1053"/>
      <c r="UTO44" s="1053"/>
      <c r="UTP44" s="1053"/>
      <c r="UTQ44" s="1053"/>
      <c r="UTR44" s="1053"/>
      <c r="UTS44" s="1053"/>
      <c r="UTT44" s="1053"/>
      <c r="UTU44" s="1053"/>
      <c r="UTV44" s="1053"/>
      <c r="UTW44" s="1053"/>
      <c r="UTX44" s="1053"/>
      <c r="UTY44" s="1053"/>
      <c r="UTZ44" s="1054"/>
      <c r="UUA44" s="1069"/>
      <c r="UUB44" s="1053"/>
      <c r="UUC44" s="1053"/>
      <c r="UUD44" s="1053"/>
      <c r="UUE44" s="1053"/>
      <c r="UUF44" s="1053"/>
      <c r="UUG44" s="1053"/>
      <c r="UUH44" s="1053"/>
      <c r="UUI44" s="1053"/>
      <c r="UUJ44" s="1053"/>
      <c r="UUK44" s="1053"/>
      <c r="UUL44" s="1053"/>
      <c r="UUM44" s="1053"/>
      <c r="UUN44" s="1053"/>
      <c r="UUO44" s="1053"/>
      <c r="UUP44" s="1053"/>
      <c r="UUQ44" s="1053"/>
      <c r="UUR44" s="1054"/>
      <c r="UUS44" s="1069"/>
      <c r="UUT44" s="1053"/>
      <c r="UUU44" s="1053"/>
      <c r="UUV44" s="1053"/>
      <c r="UUW44" s="1053"/>
      <c r="UUX44" s="1053"/>
      <c r="UUY44" s="1053"/>
      <c r="UUZ44" s="1053"/>
      <c r="UVA44" s="1053"/>
      <c r="UVB44" s="1053"/>
      <c r="UVC44" s="1053"/>
      <c r="UVD44" s="1053"/>
      <c r="UVE44" s="1053"/>
      <c r="UVF44" s="1053"/>
      <c r="UVG44" s="1053"/>
      <c r="UVH44" s="1053"/>
      <c r="UVI44" s="1053"/>
      <c r="UVJ44" s="1054"/>
      <c r="UVK44" s="1069"/>
      <c r="UVL44" s="1053"/>
      <c r="UVM44" s="1053"/>
      <c r="UVN44" s="1053"/>
      <c r="UVO44" s="1053"/>
      <c r="UVP44" s="1053"/>
      <c r="UVQ44" s="1053"/>
      <c r="UVR44" s="1053"/>
      <c r="UVS44" s="1053"/>
      <c r="UVT44" s="1053"/>
      <c r="UVU44" s="1053"/>
      <c r="UVV44" s="1053"/>
      <c r="UVW44" s="1053"/>
      <c r="UVX44" s="1053"/>
      <c r="UVY44" s="1053"/>
      <c r="UVZ44" s="1053"/>
      <c r="UWA44" s="1053"/>
      <c r="UWB44" s="1054"/>
      <c r="UWC44" s="1069"/>
      <c r="UWD44" s="1053"/>
      <c r="UWE44" s="1053"/>
      <c r="UWF44" s="1053"/>
      <c r="UWG44" s="1053"/>
      <c r="UWH44" s="1053"/>
      <c r="UWI44" s="1053"/>
      <c r="UWJ44" s="1053"/>
      <c r="UWK44" s="1053"/>
      <c r="UWL44" s="1053"/>
      <c r="UWM44" s="1053"/>
      <c r="UWN44" s="1053"/>
      <c r="UWO44" s="1053"/>
      <c r="UWP44" s="1053"/>
      <c r="UWQ44" s="1053"/>
      <c r="UWR44" s="1053"/>
      <c r="UWS44" s="1053"/>
      <c r="UWT44" s="1054"/>
      <c r="UWU44" s="1069"/>
      <c r="UWV44" s="1053"/>
      <c r="UWW44" s="1053"/>
      <c r="UWX44" s="1053"/>
      <c r="UWY44" s="1053"/>
      <c r="UWZ44" s="1053"/>
      <c r="UXA44" s="1053"/>
      <c r="UXB44" s="1053"/>
      <c r="UXC44" s="1053"/>
      <c r="UXD44" s="1053"/>
      <c r="UXE44" s="1053"/>
      <c r="UXF44" s="1053"/>
      <c r="UXG44" s="1053"/>
      <c r="UXH44" s="1053"/>
      <c r="UXI44" s="1053"/>
      <c r="UXJ44" s="1053"/>
      <c r="UXK44" s="1053"/>
      <c r="UXL44" s="1054"/>
      <c r="UXM44" s="1069"/>
      <c r="UXN44" s="1053"/>
      <c r="UXO44" s="1053"/>
      <c r="UXP44" s="1053"/>
      <c r="UXQ44" s="1053"/>
      <c r="UXR44" s="1053"/>
      <c r="UXS44" s="1053"/>
      <c r="UXT44" s="1053"/>
      <c r="UXU44" s="1053"/>
      <c r="UXV44" s="1053"/>
      <c r="UXW44" s="1053"/>
      <c r="UXX44" s="1053"/>
      <c r="UXY44" s="1053"/>
      <c r="UXZ44" s="1053"/>
      <c r="UYA44" s="1053"/>
      <c r="UYB44" s="1053"/>
      <c r="UYC44" s="1053"/>
      <c r="UYD44" s="1054"/>
      <c r="UYE44" s="1069"/>
      <c r="UYF44" s="1053"/>
      <c r="UYG44" s="1053"/>
      <c r="UYH44" s="1053"/>
      <c r="UYI44" s="1053"/>
      <c r="UYJ44" s="1053"/>
      <c r="UYK44" s="1053"/>
      <c r="UYL44" s="1053"/>
      <c r="UYM44" s="1053"/>
      <c r="UYN44" s="1053"/>
      <c r="UYO44" s="1053"/>
      <c r="UYP44" s="1053"/>
      <c r="UYQ44" s="1053"/>
      <c r="UYR44" s="1053"/>
      <c r="UYS44" s="1053"/>
      <c r="UYT44" s="1053"/>
      <c r="UYU44" s="1053"/>
      <c r="UYV44" s="1054"/>
      <c r="UYW44" s="1069"/>
      <c r="UYX44" s="1053"/>
      <c r="UYY44" s="1053"/>
      <c r="UYZ44" s="1053"/>
      <c r="UZA44" s="1053"/>
      <c r="UZB44" s="1053"/>
      <c r="UZC44" s="1053"/>
      <c r="UZD44" s="1053"/>
      <c r="UZE44" s="1053"/>
      <c r="UZF44" s="1053"/>
      <c r="UZG44" s="1053"/>
      <c r="UZH44" s="1053"/>
      <c r="UZI44" s="1053"/>
      <c r="UZJ44" s="1053"/>
      <c r="UZK44" s="1053"/>
      <c r="UZL44" s="1053"/>
      <c r="UZM44" s="1053"/>
      <c r="UZN44" s="1054"/>
      <c r="UZO44" s="1069"/>
      <c r="UZP44" s="1053"/>
      <c r="UZQ44" s="1053"/>
      <c r="UZR44" s="1053"/>
      <c r="UZS44" s="1053"/>
      <c r="UZT44" s="1053"/>
      <c r="UZU44" s="1053"/>
      <c r="UZV44" s="1053"/>
      <c r="UZW44" s="1053"/>
      <c r="UZX44" s="1053"/>
      <c r="UZY44" s="1053"/>
      <c r="UZZ44" s="1053"/>
      <c r="VAA44" s="1053"/>
      <c r="VAB44" s="1053"/>
      <c r="VAC44" s="1053"/>
      <c r="VAD44" s="1053"/>
      <c r="VAE44" s="1053"/>
      <c r="VAF44" s="1054"/>
      <c r="VAG44" s="1069"/>
      <c r="VAH44" s="1053"/>
      <c r="VAI44" s="1053"/>
      <c r="VAJ44" s="1053"/>
      <c r="VAK44" s="1053"/>
      <c r="VAL44" s="1053"/>
      <c r="VAM44" s="1053"/>
      <c r="VAN44" s="1053"/>
      <c r="VAO44" s="1053"/>
      <c r="VAP44" s="1053"/>
      <c r="VAQ44" s="1053"/>
      <c r="VAR44" s="1053"/>
      <c r="VAS44" s="1053"/>
      <c r="VAT44" s="1053"/>
      <c r="VAU44" s="1053"/>
      <c r="VAV44" s="1053"/>
      <c r="VAW44" s="1053"/>
      <c r="VAX44" s="1054"/>
      <c r="VAY44" s="1069"/>
      <c r="VAZ44" s="1053"/>
      <c r="VBA44" s="1053"/>
      <c r="VBB44" s="1053"/>
      <c r="VBC44" s="1053"/>
      <c r="VBD44" s="1053"/>
      <c r="VBE44" s="1053"/>
      <c r="VBF44" s="1053"/>
      <c r="VBG44" s="1053"/>
      <c r="VBH44" s="1053"/>
      <c r="VBI44" s="1053"/>
      <c r="VBJ44" s="1053"/>
      <c r="VBK44" s="1053"/>
      <c r="VBL44" s="1053"/>
      <c r="VBM44" s="1053"/>
      <c r="VBN44" s="1053"/>
      <c r="VBO44" s="1053"/>
      <c r="VBP44" s="1054"/>
      <c r="VBQ44" s="1069"/>
      <c r="VBR44" s="1053"/>
      <c r="VBS44" s="1053"/>
      <c r="VBT44" s="1053"/>
      <c r="VBU44" s="1053"/>
      <c r="VBV44" s="1053"/>
      <c r="VBW44" s="1053"/>
      <c r="VBX44" s="1053"/>
      <c r="VBY44" s="1053"/>
      <c r="VBZ44" s="1053"/>
      <c r="VCA44" s="1053"/>
      <c r="VCB44" s="1053"/>
      <c r="VCC44" s="1053"/>
      <c r="VCD44" s="1053"/>
      <c r="VCE44" s="1053"/>
      <c r="VCF44" s="1053"/>
      <c r="VCG44" s="1053"/>
      <c r="VCH44" s="1054"/>
      <c r="VCI44" s="1069"/>
      <c r="VCJ44" s="1053"/>
      <c r="VCK44" s="1053"/>
      <c r="VCL44" s="1053"/>
      <c r="VCM44" s="1053"/>
      <c r="VCN44" s="1053"/>
      <c r="VCO44" s="1053"/>
      <c r="VCP44" s="1053"/>
      <c r="VCQ44" s="1053"/>
      <c r="VCR44" s="1053"/>
      <c r="VCS44" s="1053"/>
      <c r="VCT44" s="1053"/>
      <c r="VCU44" s="1053"/>
      <c r="VCV44" s="1053"/>
      <c r="VCW44" s="1053"/>
      <c r="VCX44" s="1053"/>
      <c r="VCY44" s="1053"/>
      <c r="VCZ44" s="1054"/>
      <c r="VDA44" s="1069"/>
      <c r="VDB44" s="1053"/>
      <c r="VDC44" s="1053"/>
      <c r="VDD44" s="1053"/>
      <c r="VDE44" s="1053"/>
      <c r="VDF44" s="1053"/>
      <c r="VDG44" s="1053"/>
      <c r="VDH44" s="1053"/>
      <c r="VDI44" s="1053"/>
      <c r="VDJ44" s="1053"/>
      <c r="VDK44" s="1053"/>
      <c r="VDL44" s="1053"/>
      <c r="VDM44" s="1053"/>
      <c r="VDN44" s="1053"/>
      <c r="VDO44" s="1053"/>
      <c r="VDP44" s="1053"/>
      <c r="VDQ44" s="1053"/>
      <c r="VDR44" s="1054"/>
      <c r="VDS44" s="1069"/>
      <c r="VDT44" s="1053"/>
      <c r="VDU44" s="1053"/>
      <c r="VDV44" s="1053"/>
      <c r="VDW44" s="1053"/>
      <c r="VDX44" s="1053"/>
      <c r="VDY44" s="1053"/>
      <c r="VDZ44" s="1053"/>
      <c r="VEA44" s="1053"/>
      <c r="VEB44" s="1053"/>
      <c r="VEC44" s="1053"/>
      <c r="VED44" s="1053"/>
      <c r="VEE44" s="1053"/>
      <c r="VEF44" s="1053"/>
      <c r="VEG44" s="1053"/>
      <c r="VEH44" s="1053"/>
      <c r="VEI44" s="1053"/>
      <c r="VEJ44" s="1054"/>
      <c r="VEK44" s="1069"/>
      <c r="VEL44" s="1053"/>
      <c r="VEM44" s="1053"/>
      <c r="VEN44" s="1053"/>
      <c r="VEO44" s="1053"/>
      <c r="VEP44" s="1053"/>
      <c r="VEQ44" s="1053"/>
      <c r="VER44" s="1053"/>
      <c r="VES44" s="1053"/>
      <c r="VET44" s="1053"/>
      <c r="VEU44" s="1053"/>
      <c r="VEV44" s="1053"/>
      <c r="VEW44" s="1053"/>
      <c r="VEX44" s="1053"/>
      <c r="VEY44" s="1053"/>
      <c r="VEZ44" s="1053"/>
      <c r="VFA44" s="1053"/>
      <c r="VFB44" s="1054"/>
      <c r="VFC44" s="1069"/>
      <c r="VFD44" s="1053"/>
      <c r="VFE44" s="1053"/>
      <c r="VFF44" s="1053"/>
      <c r="VFG44" s="1053"/>
      <c r="VFH44" s="1053"/>
      <c r="VFI44" s="1053"/>
      <c r="VFJ44" s="1053"/>
      <c r="VFK44" s="1053"/>
      <c r="VFL44" s="1053"/>
      <c r="VFM44" s="1053"/>
      <c r="VFN44" s="1053"/>
      <c r="VFO44" s="1053"/>
      <c r="VFP44" s="1053"/>
      <c r="VFQ44" s="1053"/>
      <c r="VFR44" s="1053"/>
      <c r="VFS44" s="1053"/>
      <c r="VFT44" s="1054"/>
      <c r="VFU44" s="1069"/>
      <c r="VFV44" s="1053"/>
      <c r="VFW44" s="1053"/>
      <c r="VFX44" s="1053"/>
      <c r="VFY44" s="1053"/>
      <c r="VFZ44" s="1053"/>
      <c r="VGA44" s="1053"/>
      <c r="VGB44" s="1053"/>
      <c r="VGC44" s="1053"/>
      <c r="VGD44" s="1053"/>
      <c r="VGE44" s="1053"/>
      <c r="VGF44" s="1053"/>
      <c r="VGG44" s="1053"/>
      <c r="VGH44" s="1053"/>
      <c r="VGI44" s="1053"/>
      <c r="VGJ44" s="1053"/>
      <c r="VGK44" s="1053"/>
      <c r="VGL44" s="1054"/>
      <c r="VGM44" s="1069"/>
      <c r="VGN44" s="1053"/>
      <c r="VGO44" s="1053"/>
      <c r="VGP44" s="1053"/>
      <c r="VGQ44" s="1053"/>
      <c r="VGR44" s="1053"/>
      <c r="VGS44" s="1053"/>
      <c r="VGT44" s="1053"/>
      <c r="VGU44" s="1053"/>
      <c r="VGV44" s="1053"/>
      <c r="VGW44" s="1053"/>
      <c r="VGX44" s="1053"/>
      <c r="VGY44" s="1053"/>
      <c r="VGZ44" s="1053"/>
      <c r="VHA44" s="1053"/>
      <c r="VHB44" s="1053"/>
      <c r="VHC44" s="1053"/>
      <c r="VHD44" s="1054"/>
      <c r="VHE44" s="1069"/>
      <c r="VHF44" s="1053"/>
      <c r="VHG44" s="1053"/>
      <c r="VHH44" s="1053"/>
      <c r="VHI44" s="1053"/>
      <c r="VHJ44" s="1053"/>
      <c r="VHK44" s="1053"/>
      <c r="VHL44" s="1053"/>
      <c r="VHM44" s="1053"/>
      <c r="VHN44" s="1053"/>
      <c r="VHO44" s="1053"/>
      <c r="VHP44" s="1053"/>
      <c r="VHQ44" s="1053"/>
      <c r="VHR44" s="1053"/>
      <c r="VHS44" s="1053"/>
      <c r="VHT44" s="1053"/>
      <c r="VHU44" s="1053"/>
      <c r="VHV44" s="1054"/>
      <c r="VHW44" s="1069"/>
      <c r="VHX44" s="1053"/>
      <c r="VHY44" s="1053"/>
      <c r="VHZ44" s="1053"/>
      <c r="VIA44" s="1053"/>
      <c r="VIB44" s="1053"/>
      <c r="VIC44" s="1053"/>
      <c r="VID44" s="1053"/>
      <c r="VIE44" s="1053"/>
      <c r="VIF44" s="1053"/>
      <c r="VIG44" s="1053"/>
      <c r="VIH44" s="1053"/>
      <c r="VII44" s="1053"/>
      <c r="VIJ44" s="1053"/>
      <c r="VIK44" s="1053"/>
      <c r="VIL44" s="1053"/>
      <c r="VIM44" s="1053"/>
      <c r="VIN44" s="1054"/>
      <c r="VIO44" s="1069"/>
      <c r="VIP44" s="1053"/>
      <c r="VIQ44" s="1053"/>
      <c r="VIR44" s="1053"/>
      <c r="VIS44" s="1053"/>
      <c r="VIT44" s="1053"/>
      <c r="VIU44" s="1053"/>
      <c r="VIV44" s="1053"/>
      <c r="VIW44" s="1053"/>
      <c r="VIX44" s="1053"/>
      <c r="VIY44" s="1053"/>
      <c r="VIZ44" s="1053"/>
      <c r="VJA44" s="1053"/>
      <c r="VJB44" s="1053"/>
      <c r="VJC44" s="1053"/>
      <c r="VJD44" s="1053"/>
      <c r="VJE44" s="1053"/>
      <c r="VJF44" s="1054"/>
      <c r="VJG44" s="1069"/>
      <c r="VJH44" s="1053"/>
      <c r="VJI44" s="1053"/>
      <c r="VJJ44" s="1053"/>
      <c r="VJK44" s="1053"/>
      <c r="VJL44" s="1053"/>
      <c r="VJM44" s="1053"/>
      <c r="VJN44" s="1053"/>
      <c r="VJO44" s="1053"/>
      <c r="VJP44" s="1053"/>
      <c r="VJQ44" s="1053"/>
      <c r="VJR44" s="1053"/>
      <c r="VJS44" s="1053"/>
      <c r="VJT44" s="1053"/>
      <c r="VJU44" s="1053"/>
      <c r="VJV44" s="1053"/>
      <c r="VJW44" s="1053"/>
      <c r="VJX44" s="1054"/>
      <c r="VJY44" s="1069"/>
      <c r="VJZ44" s="1053"/>
      <c r="VKA44" s="1053"/>
      <c r="VKB44" s="1053"/>
      <c r="VKC44" s="1053"/>
      <c r="VKD44" s="1053"/>
      <c r="VKE44" s="1053"/>
      <c r="VKF44" s="1053"/>
      <c r="VKG44" s="1053"/>
      <c r="VKH44" s="1053"/>
      <c r="VKI44" s="1053"/>
      <c r="VKJ44" s="1053"/>
      <c r="VKK44" s="1053"/>
      <c r="VKL44" s="1053"/>
      <c r="VKM44" s="1053"/>
      <c r="VKN44" s="1053"/>
      <c r="VKO44" s="1053"/>
      <c r="VKP44" s="1054"/>
      <c r="VKQ44" s="1069"/>
      <c r="VKR44" s="1053"/>
      <c r="VKS44" s="1053"/>
      <c r="VKT44" s="1053"/>
      <c r="VKU44" s="1053"/>
      <c r="VKV44" s="1053"/>
      <c r="VKW44" s="1053"/>
      <c r="VKX44" s="1053"/>
      <c r="VKY44" s="1053"/>
      <c r="VKZ44" s="1053"/>
      <c r="VLA44" s="1053"/>
      <c r="VLB44" s="1053"/>
      <c r="VLC44" s="1053"/>
      <c r="VLD44" s="1053"/>
      <c r="VLE44" s="1053"/>
      <c r="VLF44" s="1053"/>
      <c r="VLG44" s="1053"/>
      <c r="VLH44" s="1054"/>
      <c r="VLI44" s="1069"/>
      <c r="VLJ44" s="1053"/>
      <c r="VLK44" s="1053"/>
      <c r="VLL44" s="1053"/>
      <c r="VLM44" s="1053"/>
      <c r="VLN44" s="1053"/>
      <c r="VLO44" s="1053"/>
      <c r="VLP44" s="1053"/>
      <c r="VLQ44" s="1053"/>
      <c r="VLR44" s="1053"/>
      <c r="VLS44" s="1053"/>
      <c r="VLT44" s="1053"/>
      <c r="VLU44" s="1053"/>
      <c r="VLV44" s="1053"/>
      <c r="VLW44" s="1053"/>
      <c r="VLX44" s="1053"/>
      <c r="VLY44" s="1053"/>
      <c r="VLZ44" s="1054"/>
      <c r="VMA44" s="1069"/>
      <c r="VMB44" s="1053"/>
      <c r="VMC44" s="1053"/>
      <c r="VMD44" s="1053"/>
      <c r="VME44" s="1053"/>
      <c r="VMF44" s="1053"/>
      <c r="VMG44" s="1053"/>
      <c r="VMH44" s="1053"/>
      <c r="VMI44" s="1053"/>
      <c r="VMJ44" s="1053"/>
      <c r="VMK44" s="1053"/>
      <c r="VML44" s="1053"/>
      <c r="VMM44" s="1053"/>
      <c r="VMN44" s="1053"/>
      <c r="VMO44" s="1053"/>
      <c r="VMP44" s="1053"/>
      <c r="VMQ44" s="1053"/>
      <c r="VMR44" s="1054"/>
      <c r="VMS44" s="1069"/>
      <c r="VMT44" s="1053"/>
      <c r="VMU44" s="1053"/>
      <c r="VMV44" s="1053"/>
      <c r="VMW44" s="1053"/>
      <c r="VMX44" s="1053"/>
      <c r="VMY44" s="1053"/>
      <c r="VMZ44" s="1053"/>
      <c r="VNA44" s="1053"/>
      <c r="VNB44" s="1053"/>
      <c r="VNC44" s="1053"/>
      <c r="VND44" s="1053"/>
      <c r="VNE44" s="1053"/>
      <c r="VNF44" s="1053"/>
      <c r="VNG44" s="1053"/>
      <c r="VNH44" s="1053"/>
      <c r="VNI44" s="1053"/>
      <c r="VNJ44" s="1054"/>
      <c r="VNK44" s="1069"/>
      <c r="VNL44" s="1053"/>
      <c r="VNM44" s="1053"/>
      <c r="VNN44" s="1053"/>
      <c r="VNO44" s="1053"/>
      <c r="VNP44" s="1053"/>
      <c r="VNQ44" s="1053"/>
      <c r="VNR44" s="1053"/>
      <c r="VNS44" s="1053"/>
      <c r="VNT44" s="1053"/>
      <c r="VNU44" s="1053"/>
      <c r="VNV44" s="1053"/>
      <c r="VNW44" s="1053"/>
      <c r="VNX44" s="1053"/>
      <c r="VNY44" s="1053"/>
      <c r="VNZ44" s="1053"/>
      <c r="VOA44" s="1053"/>
      <c r="VOB44" s="1054"/>
      <c r="VOC44" s="1069"/>
      <c r="VOD44" s="1053"/>
      <c r="VOE44" s="1053"/>
      <c r="VOF44" s="1053"/>
      <c r="VOG44" s="1053"/>
      <c r="VOH44" s="1053"/>
      <c r="VOI44" s="1053"/>
      <c r="VOJ44" s="1053"/>
      <c r="VOK44" s="1053"/>
      <c r="VOL44" s="1053"/>
      <c r="VOM44" s="1053"/>
      <c r="VON44" s="1053"/>
      <c r="VOO44" s="1053"/>
      <c r="VOP44" s="1053"/>
      <c r="VOQ44" s="1053"/>
      <c r="VOR44" s="1053"/>
      <c r="VOS44" s="1053"/>
      <c r="VOT44" s="1054"/>
      <c r="VOU44" s="1069"/>
      <c r="VOV44" s="1053"/>
      <c r="VOW44" s="1053"/>
      <c r="VOX44" s="1053"/>
      <c r="VOY44" s="1053"/>
      <c r="VOZ44" s="1053"/>
      <c r="VPA44" s="1053"/>
      <c r="VPB44" s="1053"/>
      <c r="VPC44" s="1053"/>
      <c r="VPD44" s="1053"/>
      <c r="VPE44" s="1053"/>
      <c r="VPF44" s="1053"/>
      <c r="VPG44" s="1053"/>
      <c r="VPH44" s="1053"/>
      <c r="VPI44" s="1053"/>
      <c r="VPJ44" s="1053"/>
      <c r="VPK44" s="1053"/>
      <c r="VPL44" s="1054"/>
      <c r="VPM44" s="1069"/>
      <c r="VPN44" s="1053"/>
      <c r="VPO44" s="1053"/>
      <c r="VPP44" s="1053"/>
      <c r="VPQ44" s="1053"/>
      <c r="VPR44" s="1053"/>
      <c r="VPS44" s="1053"/>
      <c r="VPT44" s="1053"/>
      <c r="VPU44" s="1053"/>
      <c r="VPV44" s="1053"/>
      <c r="VPW44" s="1053"/>
      <c r="VPX44" s="1053"/>
      <c r="VPY44" s="1053"/>
      <c r="VPZ44" s="1053"/>
      <c r="VQA44" s="1053"/>
      <c r="VQB44" s="1053"/>
      <c r="VQC44" s="1053"/>
      <c r="VQD44" s="1054"/>
      <c r="VQE44" s="1069"/>
      <c r="VQF44" s="1053"/>
      <c r="VQG44" s="1053"/>
      <c r="VQH44" s="1053"/>
      <c r="VQI44" s="1053"/>
      <c r="VQJ44" s="1053"/>
      <c r="VQK44" s="1053"/>
      <c r="VQL44" s="1053"/>
      <c r="VQM44" s="1053"/>
      <c r="VQN44" s="1053"/>
      <c r="VQO44" s="1053"/>
      <c r="VQP44" s="1053"/>
      <c r="VQQ44" s="1053"/>
      <c r="VQR44" s="1053"/>
      <c r="VQS44" s="1053"/>
      <c r="VQT44" s="1053"/>
      <c r="VQU44" s="1053"/>
      <c r="VQV44" s="1054"/>
      <c r="VQW44" s="1069"/>
      <c r="VQX44" s="1053"/>
      <c r="VQY44" s="1053"/>
      <c r="VQZ44" s="1053"/>
      <c r="VRA44" s="1053"/>
      <c r="VRB44" s="1053"/>
      <c r="VRC44" s="1053"/>
      <c r="VRD44" s="1053"/>
      <c r="VRE44" s="1053"/>
      <c r="VRF44" s="1053"/>
      <c r="VRG44" s="1053"/>
      <c r="VRH44" s="1053"/>
      <c r="VRI44" s="1053"/>
      <c r="VRJ44" s="1053"/>
      <c r="VRK44" s="1053"/>
      <c r="VRL44" s="1053"/>
      <c r="VRM44" s="1053"/>
      <c r="VRN44" s="1054"/>
      <c r="VRO44" s="1069"/>
      <c r="VRP44" s="1053"/>
      <c r="VRQ44" s="1053"/>
      <c r="VRR44" s="1053"/>
      <c r="VRS44" s="1053"/>
      <c r="VRT44" s="1053"/>
      <c r="VRU44" s="1053"/>
      <c r="VRV44" s="1053"/>
      <c r="VRW44" s="1053"/>
      <c r="VRX44" s="1053"/>
      <c r="VRY44" s="1053"/>
      <c r="VRZ44" s="1053"/>
      <c r="VSA44" s="1053"/>
      <c r="VSB44" s="1053"/>
      <c r="VSC44" s="1053"/>
      <c r="VSD44" s="1053"/>
      <c r="VSE44" s="1053"/>
      <c r="VSF44" s="1054"/>
      <c r="VSG44" s="1069"/>
      <c r="VSH44" s="1053"/>
      <c r="VSI44" s="1053"/>
      <c r="VSJ44" s="1053"/>
      <c r="VSK44" s="1053"/>
      <c r="VSL44" s="1053"/>
      <c r="VSM44" s="1053"/>
      <c r="VSN44" s="1053"/>
      <c r="VSO44" s="1053"/>
      <c r="VSP44" s="1053"/>
      <c r="VSQ44" s="1053"/>
      <c r="VSR44" s="1053"/>
      <c r="VSS44" s="1053"/>
      <c r="VST44" s="1053"/>
      <c r="VSU44" s="1053"/>
      <c r="VSV44" s="1053"/>
      <c r="VSW44" s="1053"/>
      <c r="VSX44" s="1054"/>
      <c r="VSY44" s="1069"/>
      <c r="VSZ44" s="1053"/>
      <c r="VTA44" s="1053"/>
      <c r="VTB44" s="1053"/>
      <c r="VTC44" s="1053"/>
      <c r="VTD44" s="1053"/>
      <c r="VTE44" s="1053"/>
      <c r="VTF44" s="1053"/>
      <c r="VTG44" s="1053"/>
      <c r="VTH44" s="1053"/>
      <c r="VTI44" s="1053"/>
      <c r="VTJ44" s="1053"/>
      <c r="VTK44" s="1053"/>
      <c r="VTL44" s="1053"/>
      <c r="VTM44" s="1053"/>
      <c r="VTN44" s="1053"/>
      <c r="VTO44" s="1053"/>
      <c r="VTP44" s="1054"/>
      <c r="VTQ44" s="1069"/>
      <c r="VTR44" s="1053"/>
      <c r="VTS44" s="1053"/>
      <c r="VTT44" s="1053"/>
      <c r="VTU44" s="1053"/>
      <c r="VTV44" s="1053"/>
      <c r="VTW44" s="1053"/>
      <c r="VTX44" s="1053"/>
      <c r="VTY44" s="1053"/>
      <c r="VTZ44" s="1053"/>
      <c r="VUA44" s="1053"/>
      <c r="VUB44" s="1053"/>
      <c r="VUC44" s="1053"/>
      <c r="VUD44" s="1053"/>
      <c r="VUE44" s="1053"/>
      <c r="VUF44" s="1053"/>
      <c r="VUG44" s="1053"/>
      <c r="VUH44" s="1054"/>
      <c r="VUI44" s="1069"/>
      <c r="VUJ44" s="1053"/>
      <c r="VUK44" s="1053"/>
      <c r="VUL44" s="1053"/>
      <c r="VUM44" s="1053"/>
      <c r="VUN44" s="1053"/>
      <c r="VUO44" s="1053"/>
      <c r="VUP44" s="1053"/>
      <c r="VUQ44" s="1053"/>
      <c r="VUR44" s="1053"/>
      <c r="VUS44" s="1053"/>
      <c r="VUT44" s="1053"/>
      <c r="VUU44" s="1053"/>
      <c r="VUV44" s="1053"/>
      <c r="VUW44" s="1053"/>
      <c r="VUX44" s="1053"/>
      <c r="VUY44" s="1053"/>
      <c r="VUZ44" s="1054"/>
      <c r="VVA44" s="1069"/>
      <c r="VVB44" s="1053"/>
      <c r="VVC44" s="1053"/>
      <c r="VVD44" s="1053"/>
      <c r="VVE44" s="1053"/>
      <c r="VVF44" s="1053"/>
      <c r="VVG44" s="1053"/>
      <c r="VVH44" s="1053"/>
      <c r="VVI44" s="1053"/>
      <c r="VVJ44" s="1053"/>
      <c r="VVK44" s="1053"/>
      <c r="VVL44" s="1053"/>
      <c r="VVM44" s="1053"/>
      <c r="VVN44" s="1053"/>
      <c r="VVO44" s="1053"/>
      <c r="VVP44" s="1053"/>
      <c r="VVQ44" s="1053"/>
      <c r="VVR44" s="1054"/>
      <c r="VVS44" s="1069"/>
      <c r="VVT44" s="1053"/>
      <c r="VVU44" s="1053"/>
      <c r="VVV44" s="1053"/>
      <c r="VVW44" s="1053"/>
      <c r="VVX44" s="1053"/>
      <c r="VVY44" s="1053"/>
      <c r="VVZ44" s="1053"/>
      <c r="VWA44" s="1053"/>
      <c r="VWB44" s="1053"/>
      <c r="VWC44" s="1053"/>
      <c r="VWD44" s="1053"/>
      <c r="VWE44" s="1053"/>
      <c r="VWF44" s="1053"/>
      <c r="VWG44" s="1053"/>
      <c r="VWH44" s="1053"/>
      <c r="VWI44" s="1053"/>
      <c r="VWJ44" s="1054"/>
      <c r="VWK44" s="1069"/>
      <c r="VWL44" s="1053"/>
      <c r="VWM44" s="1053"/>
      <c r="VWN44" s="1053"/>
      <c r="VWO44" s="1053"/>
      <c r="VWP44" s="1053"/>
      <c r="VWQ44" s="1053"/>
      <c r="VWR44" s="1053"/>
      <c r="VWS44" s="1053"/>
      <c r="VWT44" s="1053"/>
      <c r="VWU44" s="1053"/>
      <c r="VWV44" s="1053"/>
      <c r="VWW44" s="1053"/>
      <c r="VWX44" s="1053"/>
      <c r="VWY44" s="1053"/>
      <c r="VWZ44" s="1053"/>
      <c r="VXA44" s="1053"/>
      <c r="VXB44" s="1054"/>
      <c r="VXC44" s="1069"/>
      <c r="VXD44" s="1053"/>
      <c r="VXE44" s="1053"/>
      <c r="VXF44" s="1053"/>
      <c r="VXG44" s="1053"/>
      <c r="VXH44" s="1053"/>
      <c r="VXI44" s="1053"/>
      <c r="VXJ44" s="1053"/>
      <c r="VXK44" s="1053"/>
      <c r="VXL44" s="1053"/>
      <c r="VXM44" s="1053"/>
      <c r="VXN44" s="1053"/>
      <c r="VXO44" s="1053"/>
      <c r="VXP44" s="1053"/>
      <c r="VXQ44" s="1053"/>
      <c r="VXR44" s="1053"/>
      <c r="VXS44" s="1053"/>
      <c r="VXT44" s="1054"/>
      <c r="VXU44" s="1069"/>
      <c r="VXV44" s="1053"/>
      <c r="VXW44" s="1053"/>
      <c r="VXX44" s="1053"/>
      <c r="VXY44" s="1053"/>
      <c r="VXZ44" s="1053"/>
      <c r="VYA44" s="1053"/>
      <c r="VYB44" s="1053"/>
      <c r="VYC44" s="1053"/>
      <c r="VYD44" s="1053"/>
      <c r="VYE44" s="1053"/>
      <c r="VYF44" s="1053"/>
      <c r="VYG44" s="1053"/>
      <c r="VYH44" s="1053"/>
      <c r="VYI44" s="1053"/>
      <c r="VYJ44" s="1053"/>
      <c r="VYK44" s="1053"/>
      <c r="VYL44" s="1054"/>
      <c r="VYM44" s="1069"/>
      <c r="VYN44" s="1053"/>
      <c r="VYO44" s="1053"/>
      <c r="VYP44" s="1053"/>
      <c r="VYQ44" s="1053"/>
      <c r="VYR44" s="1053"/>
      <c r="VYS44" s="1053"/>
      <c r="VYT44" s="1053"/>
      <c r="VYU44" s="1053"/>
      <c r="VYV44" s="1053"/>
      <c r="VYW44" s="1053"/>
      <c r="VYX44" s="1053"/>
      <c r="VYY44" s="1053"/>
      <c r="VYZ44" s="1053"/>
      <c r="VZA44" s="1053"/>
      <c r="VZB44" s="1053"/>
      <c r="VZC44" s="1053"/>
      <c r="VZD44" s="1054"/>
      <c r="VZE44" s="1069"/>
      <c r="VZF44" s="1053"/>
      <c r="VZG44" s="1053"/>
      <c r="VZH44" s="1053"/>
      <c r="VZI44" s="1053"/>
      <c r="VZJ44" s="1053"/>
      <c r="VZK44" s="1053"/>
      <c r="VZL44" s="1053"/>
      <c r="VZM44" s="1053"/>
      <c r="VZN44" s="1053"/>
      <c r="VZO44" s="1053"/>
      <c r="VZP44" s="1053"/>
      <c r="VZQ44" s="1053"/>
      <c r="VZR44" s="1053"/>
      <c r="VZS44" s="1053"/>
      <c r="VZT44" s="1053"/>
      <c r="VZU44" s="1053"/>
      <c r="VZV44" s="1054"/>
      <c r="VZW44" s="1069"/>
      <c r="VZX44" s="1053"/>
      <c r="VZY44" s="1053"/>
      <c r="VZZ44" s="1053"/>
      <c r="WAA44" s="1053"/>
      <c r="WAB44" s="1053"/>
      <c r="WAC44" s="1053"/>
      <c r="WAD44" s="1053"/>
      <c r="WAE44" s="1053"/>
      <c r="WAF44" s="1053"/>
      <c r="WAG44" s="1053"/>
      <c r="WAH44" s="1053"/>
      <c r="WAI44" s="1053"/>
      <c r="WAJ44" s="1053"/>
      <c r="WAK44" s="1053"/>
      <c r="WAL44" s="1053"/>
      <c r="WAM44" s="1053"/>
      <c r="WAN44" s="1054"/>
      <c r="WAO44" s="1069"/>
      <c r="WAP44" s="1053"/>
      <c r="WAQ44" s="1053"/>
      <c r="WAR44" s="1053"/>
      <c r="WAS44" s="1053"/>
      <c r="WAT44" s="1053"/>
      <c r="WAU44" s="1053"/>
      <c r="WAV44" s="1053"/>
      <c r="WAW44" s="1053"/>
      <c r="WAX44" s="1053"/>
      <c r="WAY44" s="1053"/>
      <c r="WAZ44" s="1053"/>
      <c r="WBA44" s="1053"/>
      <c r="WBB44" s="1053"/>
      <c r="WBC44" s="1053"/>
      <c r="WBD44" s="1053"/>
      <c r="WBE44" s="1053"/>
      <c r="WBF44" s="1054"/>
      <c r="WBG44" s="1069"/>
      <c r="WBH44" s="1053"/>
      <c r="WBI44" s="1053"/>
      <c r="WBJ44" s="1053"/>
      <c r="WBK44" s="1053"/>
      <c r="WBL44" s="1053"/>
      <c r="WBM44" s="1053"/>
      <c r="WBN44" s="1053"/>
      <c r="WBO44" s="1053"/>
      <c r="WBP44" s="1053"/>
      <c r="WBQ44" s="1053"/>
      <c r="WBR44" s="1053"/>
      <c r="WBS44" s="1053"/>
      <c r="WBT44" s="1053"/>
      <c r="WBU44" s="1053"/>
      <c r="WBV44" s="1053"/>
      <c r="WBW44" s="1053"/>
      <c r="WBX44" s="1054"/>
      <c r="WBY44" s="1069"/>
      <c r="WBZ44" s="1053"/>
      <c r="WCA44" s="1053"/>
      <c r="WCB44" s="1053"/>
      <c r="WCC44" s="1053"/>
      <c r="WCD44" s="1053"/>
      <c r="WCE44" s="1053"/>
      <c r="WCF44" s="1053"/>
      <c r="WCG44" s="1053"/>
      <c r="WCH44" s="1053"/>
      <c r="WCI44" s="1053"/>
      <c r="WCJ44" s="1053"/>
      <c r="WCK44" s="1053"/>
      <c r="WCL44" s="1053"/>
      <c r="WCM44" s="1053"/>
      <c r="WCN44" s="1053"/>
      <c r="WCO44" s="1053"/>
      <c r="WCP44" s="1054"/>
      <c r="WCQ44" s="1069"/>
      <c r="WCR44" s="1053"/>
      <c r="WCS44" s="1053"/>
      <c r="WCT44" s="1053"/>
      <c r="WCU44" s="1053"/>
      <c r="WCV44" s="1053"/>
      <c r="WCW44" s="1053"/>
      <c r="WCX44" s="1053"/>
      <c r="WCY44" s="1053"/>
      <c r="WCZ44" s="1053"/>
      <c r="WDA44" s="1053"/>
      <c r="WDB44" s="1053"/>
      <c r="WDC44" s="1053"/>
      <c r="WDD44" s="1053"/>
      <c r="WDE44" s="1053"/>
      <c r="WDF44" s="1053"/>
      <c r="WDG44" s="1053"/>
      <c r="WDH44" s="1054"/>
      <c r="WDI44" s="1069"/>
      <c r="WDJ44" s="1053"/>
      <c r="WDK44" s="1053"/>
      <c r="WDL44" s="1053"/>
      <c r="WDM44" s="1053"/>
      <c r="WDN44" s="1053"/>
      <c r="WDO44" s="1053"/>
      <c r="WDP44" s="1053"/>
      <c r="WDQ44" s="1053"/>
      <c r="WDR44" s="1053"/>
      <c r="WDS44" s="1053"/>
      <c r="WDT44" s="1053"/>
      <c r="WDU44" s="1053"/>
      <c r="WDV44" s="1053"/>
      <c r="WDW44" s="1053"/>
      <c r="WDX44" s="1053"/>
      <c r="WDY44" s="1053"/>
      <c r="WDZ44" s="1054"/>
      <c r="WEA44" s="1069"/>
      <c r="WEB44" s="1053"/>
      <c r="WEC44" s="1053"/>
      <c r="WED44" s="1053"/>
      <c r="WEE44" s="1053"/>
      <c r="WEF44" s="1053"/>
      <c r="WEG44" s="1053"/>
      <c r="WEH44" s="1053"/>
      <c r="WEI44" s="1053"/>
      <c r="WEJ44" s="1053"/>
      <c r="WEK44" s="1053"/>
      <c r="WEL44" s="1053"/>
      <c r="WEM44" s="1053"/>
      <c r="WEN44" s="1053"/>
      <c r="WEO44" s="1053"/>
      <c r="WEP44" s="1053"/>
      <c r="WEQ44" s="1053"/>
      <c r="WER44" s="1054"/>
      <c r="WES44" s="1069"/>
      <c r="WET44" s="1053"/>
      <c r="WEU44" s="1053"/>
      <c r="WEV44" s="1053"/>
      <c r="WEW44" s="1053"/>
      <c r="WEX44" s="1053"/>
      <c r="WEY44" s="1053"/>
      <c r="WEZ44" s="1053"/>
      <c r="WFA44" s="1053"/>
      <c r="WFB44" s="1053"/>
      <c r="WFC44" s="1053"/>
      <c r="WFD44" s="1053"/>
      <c r="WFE44" s="1053"/>
      <c r="WFF44" s="1053"/>
      <c r="WFG44" s="1053"/>
      <c r="WFH44" s="1053"/>
      <c r="WFI44" s="1053"/>
      <c r="WFJ44" s="1054"/>
      <c r="WFK44" s="1069"/>
      <c r="WFL44" s="1053"/>
      <c r="WFM44" s="1053"/>
      <c r="WFN44" s="1053"/>
      <c r="WFO44" s="1053"/>
      <c r="WFP44" s="1053"/>
      <c r="WFQ44" s="1053"/>
      <c r="WFR44" s="1053"/>
      <c r="WFS44" s="1053"/>
      <c r="WFT44" s="1053"/>
      <c r="WFU44" s="1053"/>
      <c r="WFV44" s="1053"/>
      <c r="WFW44" s="1053"/>
      <c r="WFX44" s="1053"/>
      <c r="WFY44" s="1053"/>
      <c r="WFZ44" s="1053"/>
      <c r="WGA44" s="1053"/>
      <c r="WGB44" s="1054"/>
      <c r="WGC44" s="1069"/>
      <c r="WGD44" s="1053"/>
      <c r="WGE44" s="1053"/>
      <c r="WGF44" s="1053"/>
      <c r="WGG44" s="1053"/>
      <c r="WGH44" s="1053"/>
      <c r="WGI44" s="1053"/>
      <c r="WGJ44" s="1053"/>
      <c r="WGK44" s="1053"/>
      <c r="WGL44" s="1053"/>
      <c r="WGM44" s="1053"/>
      <c r="WGN44" s="1053"/>
      <c r="WGO44" s="1053"/>
      <c r="WGP44" s="1053"/>
      <c r="WGQ44" s="1053"/>
      <c r="WGR44" s="1053"/>
      <c r="WGS44" s="1053"/>
      <c r="WGT44" s="1054"/>
      <c r="WGU44" s="1069"/>
      <c r="WGV44" s="1053"/>
      <c r="WGW44" s="1053"/>
      <c r="WGX44" s="1053"/>
      <c r="WGY44" s="1053"/>
      <c r="WGZ44" s="1053"/>
      <c r="WHA44" s="1053"/>
      <c r="WHB44" s="1053"/>
      <c r="WHC44" s="1053"/>
      <c r="WHD44" s="1053"/>
      <c r="WHE44" s="1053"/>
      <c r="WHF44" s="1053"/>
      <c r="WHG44" s="1053"/>
      <c r="WHH44" s="1053"/>
      <c r="WHI44" s="1053"/>
      <c r="WHJ44" s="1053"/>
      <c r="WHK44" s="1053"/>
      <c r="WHL44" s="1054"/>
      <c r="WHM44" s="1069"/>
      <c r="WHN44" s="1053"/>
      <c r="WHO44" s="1053"/>
      <c r="WHP44" s="1053"/>
      <c r="WHQ44" s="1053"/>
      <c r="WHR44" s="1053"/>
      <c r="WHS44" s="1053"/>
      <c r="WHT44" s="1053"/>
      <c r="WHU44" s="1053"/>
      <c r="WHV44" s="1053"/>
      <c r="WHW44" s="1053"/>
      <c r="WHX44" s="1053"/>
      <c r="WHY44" s="1053"/>
      <c r="WHZ44" s="1053"/>
      <c r="WIA44" s="1053"/>
      <c r="WIB44" s="1053"/>
      <c r="WIC44" s="1053"/>
      <c r="WID44" s="1054"/>
      <c r="WIE44" s="1069"/>
      <c r="WIF44" s="1053"/>
      <c r="WIG44" s="1053"/>
      <c r="WIH44" s="1053"/>
      <c r="WII44" s="1053"/>
      <c r="WIJ44" s="1053"/>
      <c r="WIK44" s="1053"/>
      <c r="WIL44" s="1053"/>
      <c r="WIM44" s="1053"/>
      <c r="WIN44" s="1053"/>
      <c r="WIO44" s="1053"/>
      <c r="WIP44" s="1053"/>
      <c r="WIQ44" s="1053"/>
      <c r="WIR44" s="1053"/>
      <c r="WIS44" s="1053"/>
      <c r="WIT44" s="1053"/>
      <c r="WIU44" s="1053"/>
      <c r="WIV44" s="1054"/>
      <c r="WIW44" s="1069"/>
      <c r="WIX44" s="1053"/>
      <c r="WIY44" s="1053"/>
      <c r="WIZ44" s="1053"/>
      <c r="WJA44" s="1053"/>
      <c r="WJB44" s="1053"/>
      <c r="WJC44" s="1053"/>
      <c r="WJD44" s="1053"/>
      <c r="WJE44" s="1053"/>
      <c r="WJF44" s="1053"/>
      <c r="WJG44" s="1053"/>
      <c r="WJH44" s="1053"/>
      <c r="WJI44" s="1053"/>
      <c r="WJJ44" s="1053"/>
      <c r="WJK44" s="1053"/>
      <c r="WJL44" s="1053"/>
      <c r="WJM44" s="1053"/>
      <c r="WJN44" s="1054"/>
      <c r="WJO44" s="1069"/>
      <c r="WJP44" s="1053"/>
      <c r="WJQ44" s="1053"/>
      <c r="WJR44" s="1053"/>
      <c r="WJS44" s="1053"/>
      <c r="WJT44" s="1053"/>
      <c r="WJU44" s="1053"/>
      <c r="WJV44" s="1053"/>
      <c r="WJW44" s="1053"/>
      <c r="WJX44" s="1053"/>
      <c r="WJY44" s="1053"/>
      <c r="WJZ44" s="1053"/>
      <c r="WKA44" s="1053"/>
      <c r="WKB44" s="1053"/>
      <c r="WKC44" s="1053"/>
      <c r="WKD44" s="1053"/>
      <c r="WKE44" s="1053"/>
      <c r="WKF44" s="1054"/>
      <c r="WKG44" s="1069"/>
      <c r="WKH44" s="1053"/>
      <c r="WKI44" s="1053"/>
      <c r="WKJ44" s="1053"/>
      <c r="WKK44" s="1053"/>
      <c r="WKL44" s="1053"/>
      <c r="WKM44" s="1053"/>
      <c r="WKN44" s="1053"/>
      <c r="WKO44" s="1053"/>
      <c r="WKP44" s="1053"/>
      <c r="WKQ44" s="1053"/>
      <c r="WKR44" s="1053"/>
      <c r="WKS44" s="1053"/>
      <c r="WKT44" s="1053"/>
      <c r="WKU44" s="1053"/>
      <c r="WKV44" s="1053"/>
      <c r="WKW44" s="1053"/>
      <c r="WKX44" s="1054"/>
      <c r="WKY44" s="1069"/>
      <c r="WKZ44" s="1053"/>
      <c r="WLA44" s="1053"/>
      <c r="WLB44" s="1053"/>
      <c r="WLC44" s="1053"/>
      <c r="WLD44" s="1053"/>
      <c r="WLE44" s="1053"/>
      <c r="WLF44" s="1053"/>
      <c r="WLG44" s="1053"/>
      <c r="WLH44" s="1053"/>
      <c r="WLI44" s="1053"/>
      <c r="WLJ44" s="1053"/>
      <c r="WLK44" s="1053"/>
      <c r="WLL44" s="1053"/>
      <c r="WLM44" s="1053"/>
      <c r="WLN44" s="1053"/>
      <c r="WLO44" s="1053"/>
      <c r="WLP44" s="1054"/>
      <c r="WLQ44" s="1069"/>
      <c r="WLR44" s="1053"/>
      <c r="WLS44" s="1053"/>
      <c r="WLT44" s="1053"/>
      <c r="WLU44" s="1053"/>
      <c r="WLV44" s="1053"/>
      <c r="WLW44" s="1053"/>
      <c r="WLX44" s="1053"/>
      <c r="WLY44" s="1053"/>
      <c r="WLZ44" s="1053"/>
      <c r="WMA44" s="1053"/>
      <c r="WMB44" s="1053"/>
      <c r="WMC44" s="1053"/>
      <c r="WMD44" s="1053"/>
      <c r="WME44" s="1053"/>
      <c r="WMF44" s="1053"/>
      <c r="WMG44" s="1053"/>
      <c r="WMH44" s="1054"/>
      <c r="WMI44" s="1069"/>
      <c r="WMJ44" s="1053"/>
      <c r="WMK44" s="1053"/>
      <c r="WML44" s="1053"/>
      <c r="WMM44" s="1053"/>
      <c r="WMN44" s="1053"/>
      <c r="WMO44" s="1053"/>
      <c r="WMP44" s="1053"/>
      <c r="WMQ44" s="1053"/>
      <c r="WMR44" s="1053"/>
      <c r="WMS44" s="1053"/>
      <c r="WMT44" s="1053"/>
      <c r="WMU44" s="1053"/>
      <c r="WMV44" s="1053"/>
      <c r="WMW44" s="1053"/>
      <c r="WMX44" s="1053"/>
      <c r="WMY44" s="1053"/>
      <c r="WMZ44" s="1054"/>
      <c r="WNA44" s="1069"/>
      <c r="WNB44" s="1053"/>
      <c r="WNC44" s="1053"/>
      <c r="WND44" s="1053"/>
      <c r="WNE44" s="1053"/>
      <c r="WNF44" s="1053"/>
      <c r="WNG44" s="1053"/>
      <c r="WNH44" s="1053"/>
      <c r="WNI44" s="1053"/>
      <c r="WNJ44" s="1053"/>
      <c r="WNK44" s="1053"/>
      <c r="WNL44" s="1053"/>
      <c r="WNM44" s="1053"/>
      <c r="WNN44" s="1053"/>
      <c r="WNO44" s="1053"/>
      <c r="WNP44" s="1053"/>
      <c r="WNQ44" s="1053"/>
      <c r="WNR44" s="1054"/>
      <c r="WNS44" s="1069"/>
      <c r="WNT44" s="1053"/>
      <c r="WNU44" s="1053"/>
      <c r="WNV44" s="1053"/>
      <c r="WNW44" s="1053"/>
      <c r="WNX44" s="1053"/>
      <c r="WNY44" s="1053"/>
      <c r="WNZ44" s="1053"/>
      <c r="WOA44" s="1053"/>
      <c r="WOB44" s="1053"/>
      <c r="WOC44" s="1053"/>
      <c r="WOD44" s="1053"/>
      <c r="WOE44" s="1053"/>
      <c r="WOF44" s="1053"/>
      <c r="WOG44" s="1053"/>
      <c r="WOH44" s="1053"/>
      <c r="WOI44" s="1053"/>
      <c r="WOJ44" s="1054"/>
      <c r="WOK44" s="1069"/>
      <c r="WOL44" s="1053"/>
      <c r="WOM44" s="1053"/>
      <c r="WON44" s="1053"/>
      <c r="WOO44" s="1053"/>
      <c r="WOP44" s="1053"/>
      <c r="WOQ44" s="1053"/>
      <c r="WOR44" s="1053"/>
      <c r="WOS44" s="1053"/>
      <c r="WOT44" s="1053"/>
      <c r="WOU44" s="1053"/>
      <c r="WOV44" s="1053"/>
      <c r="WOW44" s="1053"/>
      <c r="WOX44" s="1053"/>
      <c r="WOY44" s="1053"/>
      <c r="WOZ44" s="1053"/>
      <c r="WPA44" s="1053"/>
      <c r="WPB44" s="1054"/>
      <c r="WPC44" s="1069"/>
      <c r="WPD44" s="1053"/>
      <c r="WPE44" s="1053"/>
      <c r="WPF44" s="1053"/>
      <c r="WPG44" s="1053"/>
      <c r="WPH44" s="1053"/>
      <c r="WPI44" s="1053"/>
      <c r="WPJ44" s="1053"/>
      <c r="WPK44" s="1053"/>
      <c r="WPL44" s="1053"/>
      <c r="WPM44" s="1053"/>
      <c r="WPN44" s="1053"/>
      <c r="WPO44" s="1053"/>
      <c r="WPP44" s="1053"/>
      <c r="WPQ44" s="1053"/>
      <c r="WPR44" s="1053"/>
      <c r="WPS44" s="1053"/>
      <c r="WPT44" s="1054"/>
      <c r="WPU44" s="1069"/>
      <c r="WPV44" s="1053"/>
      <c r="WPW44" s="1053"/>
      <c r="WPX44" s="1053"/>
      <c r="WPY44" s="1053"/>
      <c r="WPZ44" s="1053"/>
      <c r="WQA44" s="1053"/>
      <c r="WQB44" s="1053"/>
      <c r="WQC44" s="1053"/>
      <c r="WQD44" s="1053"/>
      <c r="WQE44" s="1053"/>
      <c r="WQF44" s="1053"/>
      <c r="WQG44" s="1053"/>
      <c r="WQH44" s="1053"/>
      <c r="WQI44" s="1053"/>
      <c r="WQJ44" s="1053"/>
      <c r="WQK44" s="1053"/>
      <c r="WQL44" s="1054"/>
      <c r="WQM44" s="1069"/>
      <c r="WQN44" s="1053"/>
      <c r="WQO44" s="1053"/>
      <c r="WQP44" s="1053"/>
      <c r="WQQ44" s="1053"/>
      <c r="WQR44" s="1053"/>
      <c r="WQS44" s="1053"/>
      <c r="WQT44" s="1053"/>
      <c r="WQU44" s="1053"/>
      <c r="WQV44" s="1053"/>
      <c r="WQW44" s="1053"/>
      <c r="WQX44" s="1053"/>
      <c r="WQY44" s="1053"/>
      <c r="WQZ44" s="1053"/>
      <c r="WRA44" s="1053"/>
      <c r="WRB44" s="1053"/>
      <c r="WRC44" s="1053"/>
      <c r="WRD44" s="1054"/>
      <c r="WRE44" s="1069"/>
      <c r="WRF44" s="1053"/>
      <c r="WRG44" s="1053"/>
      <c r="WRH44" s="1053"/>
      <c r="WRI44" s="1053"/>
      <c r="WRJ44" s="1053"/>
      <c r="WRK44" s="1053"/>
      <c r="WRL44" s="1053"/>
      <c r="WRM44" s="1053"/>
      <c r="WRN44" s="1053"/>
      <c r="WRO44" s="1053"/>
      <c r="WRP44" s="1053"/>
      <c r="WRQ44" s="1053"/>
      <c r="WRR44" s="1053"/>
      <c r="WRS44" s="1053"/>
      <c r="WRT44" s="1053"/>
      <c r="WRU44" s="1053"/>
      <c r="WRV44" s="1054"/>
      <c r="WRW44" s="1069"/>
      <c r="WRX44" s="1053"/>
      <c r="WRY44" s="1053"/>
      <c r="WRZ44" s="1053"/>
      <c r="WSA44" s="1053"/>
      <c r="WSB44" s="1053"/>
      <c r="WSC44" s="1053"/>
      <c r="WSD44" s="1053"/>
      <c r="WSE44" s="1053"/>
      <c r="WSF44" s="1053"/>
      <c r="WSG44" s="1053"/>
      <c r="WSH44" s="1053"/>
      <c r="WSI44" s="1053"/>
      <c r="WSJ44" s="1053"/>
      <c r="WSK44" s="1053"/>
      <c r="WSL44" s="1053"/>
      <c r="WSM44" s="1053"/>
      <c r="WSN44" s="1054"/>
      <c r="WSO44" s="1069"/>
      <c r="WSP44" s="1053"/>
      <c r="WSQ44" s="1053"/>
      <c r="WSR44" s="1053"/>
      <c r="WSS44" s="1053"/>
      <c r="WST44" s="1053"/>
      <c r="WSU44" s="1053"/>
      <c r="WSV44" s="1053"/>
      <c r="WSW44" s="1053"/>
      <c r="WSX44" s="1053"/>
      <c r="WSY44" s="1053"/>
      <c r="WSZ44" s="1053"/>
      <c r="WTA44" s="1053"/>
      <c r="WTB44" s="1053"/>
      <c r="WTC44" s="1053"/>
      <c r="WTD44" s="1053"/>
      <c r="WTE44" s="1053"/>
      <c r="WTF44" s="1054"/>
      <c r="WTG44" s="1069"/>
      <c r="WTH44" s="1053"/>
      <c r="WTI44" s="1053"/>
      <c r="WTJ44" s="1053"/>
      <c r="WTK44" s="1053"/>
      <c r="WTL44" s="1053"/>
      <c r="WTM44" s="1053"/>
      <c r="WTN44" s="1053"/>
      <c r="WTO44" s="1053"/>
      <c r="WTP44" s="1053"/>
      <c r="WTQ44" s="1053"/>
      <c r="WTR44" s="1053"/>
      <c r="WTS44" s="1053"/>
      <c r="WTT44" s="1053"/>
      <c r="WTU44" s="1053"/>
      <c r="WTV44" s="1053"/>
      <c r="WTW44" s="1053"/>
      <c r="WTX44" s="1054"/>
      <c r="WTY44" s="1069"/>
      <c r="WTZ44" s="1053"/>
      <c r="WUA44" s="1053"/>
      <c r="WUB44" s="1053"/>
      <c r="WUC44" s="1053"/>
      <c r="WUD44" s="1053"/>
      <c r="WUE44" s="1053"/>
      <c r="WUF44" s="1053"/>
      <c r="WUG44" s="1053"/>
      <c r="WUH44" s="1053"/>
      <c r="WUI44" s="1053"/>
      <c r="WUJ44" s="1053"/>
      <c r="WUK44" s="1053"/>
      <c r="WUL44" s="1053"/>
      <c r="WUM44" s="1053"/>
      <c r="WUN44" s="1053"/>
      <c r="WUO44" s="1053"/>
      <c r="WUP44" s="1054"/>
      <c r="WUQ44" s="1069"/>
      <c r="WUR44" s="1053"/>
      <c r="WUS44" s="1053"/>
      <c r="WUT44" s="1053"/>
      <c r="WUU44" s="1053"/>
      <c r="WUV44" s="1053"/>
      <c r="WUW44" s="1053"/>
      <c r="WUX44" s="1053"/>
      <c r="WUY44" s="1053"/>
      <c r="WUZ44" s="1053"/>
      <c r="WVA44" s="1053"/>
      <c r="WVB44" s="1053"/>
      <c r="WVC44" s="1053"/>
      <c r="WVD44" s="1053"/>
      <c r="WVE44" s="1053"/>
      <c r="WVF44" s="1053"/>
      <c r="WVG44" s="1053"/>
      <c r="WVH44" s="1054"/>
      <c r="WVI44" s="1069"/>
      <c r="WVJ44" s="1053"/>
      <c r="WVK44" s="1053"/>
      <c r="WVL44" s="1053"/>
      <c r="WVM44" s="1053"/>
      <c r="WVN44" s="1053"/>
      <c r="WVO44" s="1053"/>
      <c r="WVP44" s="1053"/>
      <c r="WVQ44" s="1053"/>
      <c r="WVR44" s="1053"/>
      <c r="WVS44" s="1053"/>
      <c r="WVT44" s="1053"/>
      <c r="WVU44" s="1053"/>
      <c r="WVV44" s="1053"/>
      <c r="WVW44" s="1053"/>
      <c r="WVX44" s="1053"/>
      <c r="WVY44" s="1053"/>
      <c r="WVZ44" s="1054"/>
      <c r="WWA44" s="1069"/>
      <c r="WWB44" s="1053"/>
      <c r="WWC44" s="1053"/>
      <c r="WWD44" s="1053"/>
      <c r="WWE44" s="1053"/>
      <c r="WWF44" s="1053"/>
      <c r="WWG44" s="1053"/>
      <c r="WWH44" s="1053"/>
      <c r="WWI44" s="1053"/>
      <c r="WWJ44" s="1053"/>
      <c r="WWK44" s="1053"/>
      <c r="WWL44" s="1053"/>
      <c r="WWM44" s="1053"/>
      <c r="WWN44" s="1053"/>
      <c r="WWO44" s="1053"/>
      <c r="WWP44" s="1053"/>
      <c r="WWQ44" s="1053"/>
      <c r="WWR44" s="1054"/>
      <c r="WWS44" s="1069"/>
      <c r="WWT44" s="1053"/>
      <c r="WWU44" s="1053"/>
      <c r="WWV44" s="1053"/>
      <c r="WWW44" s="1053"/>
      <c r="WWX44" s="1053"/>
      <c r="WWY44" s="1053"/>
      <c r="WWZ44" s="1053"/>
      <c r="WXA44" s="1053"/>
      <c r="WXB44" s="1053"/>
      <c r="WXC44" s="1053"/>
      <c r="WXD44" s="1053"/>
      <c r="WXE44" s="1053"/>
      <c r="WXF44" s="1053"/>
      <c r="WXG44" s="1053"/>
      <c r="WXH44" s="1053"/>
      <c r="WXI44" s="1053"/>
      <c r="WXJ44" s="1054"/>
      <c r="WXK44" s="1069"/>
      <c r="WXL44" s="1053"/>
      <c r="WXM44" s="1053"/>
      <c r="WXN44" s="1053"/>
      <c r="WXO44" s="1053"/>
      <c r="WXP44" s="1053"/>
      <c r="WXQ44" s="1053"/>
      <c r="WXR44" s="1053"/>
      <c r="WXS44" s="1053"/>
      <c r="WXT44" s="1053"/>
      <c r="WXU44" s="1053"/>
      <c r="WXV44" s="1053"/>
      <c r="WXW44" s="1053"/>
      <c r="WXX44" s="1053"/>
      <c r="WXY44" s="1053"/>
      <c r="WXZ44" s="1053"/>
      <c r="WYA44" s="1053"/>
      <c r="WYB44" s="1054"/>
      <c r="WYC44" s="1069"/>
      <c r="WYD44" s="1053"/>
      <c r="WYE44" s="1053"/>
      <c r="WYF44" s="1053"/>
      <c r="WYG44" s="1053"/>
      <c r="WYH44" s="1053"/>
      <c r="WYI44" s="1053"/>
      <c r="WYJ44" s="1053"/>
      <c r="WYK44" s="1053"/>
      <c r="WYL44" s="1053"/>
      <c r="WYM44" s="1053"/>
      <c r="WYN44" s="1053"/>
      <c r="WYO44" s="1053"/>
      <c r="WYP44" s="1053"/>
      <c r="WYQ44" s="1053"/>
      <c r="WYR44" s="1053"/>
      <c r="WYS44" s="1053"/>
      <c r="WYT44" s="1054"/>
      <c r="WYU44" s="1069"/>
      <c r="WYV44" s="1053"/>
      <c r="WYW44" s="1053"/>
      <c r="WYX44" s="1053"/>
      <c r="WYY44" s="1053"/>
      <c r="WYZ44" s="1053"/>
      <c r="WZA44" s="1053"/>
      <c r="WZB44" s="1053"/>
      <c r="WZC44" s="1053"/>
      <c r="WZD44" s="1053"/>
      <c r="WZE44" s="1053"/>
      <c r="WZF44" s="1053"/>
      <c r="WZG44" s="1053"/>
      <c r="WZH44" s="1053"/>
      <c r="WZI44" s="1053"/>
      <c r="WZJ44" s="1053"/>
      <c r="WZK44" s="1053"/>
      <c r="WZL44" s="1054"/>
      <c r="WZM44" s="1069"/>
      <c r="WZN44" s="1053"/>
      <c r="WZO44" s="1053"/>
      <c r="WZP44" s="1053"/>
      <c r="WZQ44" s="1053"/>
      <c r="WZR44" s="1053"/>
      <c r="WZS44" s="1053"/>
      <c r="WZT44" s="1053"/>
      <c r="WZU44" s="1053"/>
      <c r="WZV44" s="1053"/>
      <c r="WZW44" s="1053"/>
      <c r="WZX44" s="1053"/>
      <c r="WZY44" s="1053"/>
      <c r="WZZ44" s="1053"/>
      <c r="XAA44" s="1053"/>
      <c r="XAB44" s="1053"/>
      <c r="XAC44" s="1053"/>
      <c r="XAD44" s="1054"/>
      <c r="XAE44" s="1069"/>
      <c r="XAF44" s="1053"/>
      <c r="XAG44" s="1053"/>
      <c r="XAH44" s="1053"/>
      <c r="XAI44" s="1053"/>
      <c r="XAJ44" s="1053"/>
      <c r="XAK44" s="1053"/>
      <c r="XAL44" s="1053"/>
      <c r="XAM44" s="1053"/>
      <c r="XAN44" s="1053"/>
      <c r="XAO44" s="1053"/>
      <c r="XAP44" s="1053"/>
      <c r="XAQ44" s="1053"/>
      <c r="XAR44" s="1053"/>
      <c r="XAS44" s="1053"/>
      <c r="XAT44" s="1053"/>
      <c r="XAU44" s="1053"/>
      <c r="XAV44" s="1054"/>
      <c r="XAW44" s="1069"/>
      <c r="XAX44" s="1053"/>
      <c r="XAY44" s="1053"/>
      <c r="XAZ44" s="1053"/>
      <c r="XBA44" s="1053"/>
      <c r="XBB44" s="1053"/>
      <c r="XBC44" s="1053"/>
      <c r="XBD44" s="1053"/>
      <c r="XBE44" s="1053"/>
      <c r="XBF44" s="1053"/>
      <c r="XBG44" s="1053"/>
      <c r="XBH44" s="1053"/>
      <c r="XBI44" s="1053"/>
      <c r="XBJ44" s="1053"/>
      <c r="XBK44" s="1053"/>
      <c r="XBL44" s="1053"/>
      <c r="XBM44" s="1053"/>
      <c r="XBN44" s="1054"/>
      <c r="XBO44" s="1069"/>
      <c r="XBP44" s="1053"/>
      <c r="XBQ44" s="1053"/>
      <c r="XBR44" s="1053"/>
      <c r="XBS44" s="1053"/>
      <c r="XBT44" s="1053"/>
      <c r="XBU44" s="1053"/>
      <c r="XBV44" s="1053"/>
      <c r="XBW44" s="1053"/>
      <c r="XBX44" s="1053"/>
      <c r="XBY44" s="1053"/>
      <c r="XBZ44" s="1053"/>
      <c r="XCA44" s="1053"/>
      <c r="XCB44" s="1053"/>
      <c r="XCC44" s="1053"/>
      <c r="XCD44" s="1053"/>
      <c r="XCE44" s="1053"/>
      <c r="XCF44" s="1054"/>
      <c r="XCG44" s="1069"/>
      <c r="XCH44" s="1053"/>
      <c r="XCI44" s="1053"/>
      <c r="XCJ44" s="1053"/>
      <c r="XCK44" s="1053"/>
      <c r="XCL44" s="1053"/>
      <c r="XCM44" s="1053"/>
      <c r="XCN44" s="1053"/>
      <c r="XCO44" s="1053"/>
      <c r="XCP44" s="1053"/>
      <c r="XCQ44" s="1053"/>
      <c r="XCR44" s="1053"/>
      <c r="XCS44" s="1053"/>
      <c r="XCT44" s="1053"/>
      <c r="XCU44" s="1053"/>
      <c r="XCV44" s="1053"/>
      <c r="XCW44" s="1053"/>
      <c r="XCX44" s="1054"/>
      <c r="XCY44" s="1069"/>
      <c r="XCZ44" s="1053"/>
      <c r="XDA44" s="1053"/>
      <c r="XDB44" s="1053"/>
      <c r="XDC44" s="1053"/>
      <c r="XDD44" s="1053"/>
      <c r="XDE44" s="1053"/>
      <c r="XDF44" s="1053"/>
      <c r="XDG44" s="1053"/>
      <c r="XDH44" s="1053"/>
      <c r="XDI44" s="1053"/>
      <c r="XDJ44" s="1053"/>
      <c r="XDK44" s="1053"/>
      <c r="XDL44" s="1053"/>
      <c r="XDM44" s="1053"/>
      <c r="XDN44" s="1053"/>
      <c r="XDO44" s="1053"/>
      <c r="XDP44" s="1054"/>
      <c r="XDQ44" s="1069"/>
      <c r="XDR44" s="1053"/>
      <c r="XDS44" s="1053"/>
      <c r="XDT44" s="1053"/>
      <c r="XDU44" s="1053"/>
      <c r="XDV44" s="1053"/>
      <c r="XDW44" s="1053"/>
      <c r="XDX44" s="1053"/>
      <c r="XDY44" s="1053"/>
      <c r="XDZ44" s="1053"/>
      <c r="XEA44" s="1053"/>
      <c r="XEB44" s="1053"/>
      <c r="XEC44" s="1053"/>
      <c r="XED44" s="1053"/>
      <c r="XEE44" s="1053"/>
      <c r="XEF44" s="1053"/>
      <c r="XEG44" s="1053"/>
      <c r="XEH44" s="1054"/>
      <c r="XEI44" s="1069"/>
      <c r="XEJ44" s="1053"/>
      <c r="XEK44" s="1053"/>
      <c r="XEL44" s="1053"/>
      <c r="XEM44" s="1053"/>
      <c r="XEN44" s="1053"/>
      <c r="XEO44" s="1053"/>
      <c r="XEP44" s="1053"/>
      <c r="XEQ44" s="1053"/>
      <c r="XER44" s="1053"/>
      <c r="XES44" s="1053"/>
      <c r="XET44" s="1053"/>
      <c r="XEU44" s="1053"/>
      <c r="XEV44" s="1053"/>
      <c r="XEW44" s="1053"/>
      <c r="XEX44" s="1053"/>
      <c r="XEY44" s="1053"/>
      <c r="XEZ44" s="1054"/>
      <c r="XFA44" s="1069"/>
      <c r="XFB44" s="1069"/>
      <c r="XFC44" s="1069"/>
      <c r="XFD44" s="1069"/>
    </row>
    <row r="45" spans="1:16384" s="198" customFormat="1" ht="135" hidden="1" customHeight="1" outlineLevel="1" x14ac:dyDescent="0.3">
      <c r="A45" s="1415" t="s">
        <v>66</v>
      </c>
      <c r="B45" s="1415" t="s">
        <v>149</v>
      </c>
      <c r="C45" s="1415">
        <v>7</v>
      </c>
      <c r="D45" s="1450" t="s">
        <v>308</v>
      </c>
      <c r="E45" s="1451" t="s">
        <v>309</v>
      </c>
      <c r="F45" s="135" t="s">
        <v>310</v>
      </c>
      <c r="G45" s="126" t="s">
        <v>142</v>
      </c>
      <c r="H45" s="126" t="s">
        <v>126</v>
      </c>
      <c r="I45" s="132" t="s">
        <v>311</v>
      </c>
      <c r="J45" s="200">
        <v>43620</v>
      </c>
      <c r="K45" s="200">
        <v>43708</v>
      </c>
      <c r="L45" s="200">
        <v>43914</v>
      </c>
      <c r="M45" s="219" t="s">
        <v>139</v>
      </c>
      <c r="N45" s="132" t="s">
        <v>312</v>
      </c>
      <c r="O45" s="225">
        <v>1</v>
      </c>
      <c r="P45" s="203" t="s">
        <v>72</v>
      </c>
      <c r="Q45" s="226" t="s">
        <v>243</v>
      </c>
      <c r="R45" s="1441" t="s">
        <v>10</v>
      </c>
      <c r="S45" s="133"/>
      <c r="T45" s="133"/>
      <c r="U45" s="133"/>
      <c r="V45" s="133"/>
      <c r="W45" s="133"/>
      <c r="X45" s="133"/>
      <c r="Y45" s="133"/>
      <c r="Z45" s="133"/>
      <c r="AA45" s="133"/>
      <c r="AB45" s="133"/>
      <c r="AC45" s="133"/>
      <c r="AD45" s="133"/>
      <c r="AE45" s="133"/>
      <c r="AF45" s="133"/>
    </row>
    <row r="46" spans="1:16384" s="198" customFormat="1" ht="135" hidden="1" customHeight="1" outlineLevel="1" x14ac:dyDescent="0.3">
      <c r="A46" s="1415"/>
      <c r="B46" s="1415"/>
      <c r="C46" s="1415"/>
      <c r="D46" s="1450"/>
      <c r="E46" s="1453"/>
      <c r="F46" s="135" t="s">
        <v>313</v>
      </c>
      <c r="G46" s="126" t="s">
        <v>314</v>
      </c>
      <c r="H46" s="126" t="s">
        <v>126</v>
      </c>
      <c r="I46" s="132" t="s">
        <v>311</v>
      </c>
      <c r="J46" s="200">
        <v>43620</v>
      </c>
      <c r="K46" s="200">
        <v>43708</v>
      </c>
      <c r="L46" s="200">
        <v>43914</v>
      </c>
      <c r="M46" s="219" t="s">
        <v>139</v>
      </c>
      <c r="N46" s="132" t="s">
        <v>315</v>
      </c>
      <c r="O46" s="225">
        <v>1</v>
      </c>
      <c r="P46" s="203" t="s">
        <v>72</v>
      </c>
      <c r="Q46" s="226" t="s">
        <v>316</v>
      </c>
      <c r="R46" s="1442"/>
      <c r="S46" s="133"/>
      <c r="T46" s="133"/>
      <c r="U46" s="133"/>
      <c r="V46" s="133"/>
      <c r="W46" s="133"/>
      <c r="X46" s="133"/>
      <c r="Y46" s="133"/>
      <c r="Z46" s="133"/>
      <c r="AA46" s="133"/>
      <c r="AB46" s="133"/>
      <c r="AC46" s="133"/>
      <c r="AD46" s="133"/>
      <c r="AE46" s="133"/>
      <c r="AF46" s="133"/>
    </row>
    <row r="47" spans="1:16384" s="134" customFormat="1" ht="60" hidden="1" x14ac:dyDescent="0.3">
      <c r="A47" s="1415"/>
      <c r="B47" s="1415"/>
      <c r="C47" s="1415"/>
      <c r="D47" s="1450"/>
      <c r="E47" s="1454"/>
      <c r="F47" s="135" t="s">
        <v>317</v>
      </c>
      <c r="G47" s="126" t="s">
        <v>318</v>
      </c>
      <c r="H47" s="126" t="s">
        <v>126</v>
      </c>
      <c r="I47" s="132" t="s">
        <v>319</v>
      </c>
      <c r="J47" s="200">
        <v>43620</v>
      </c>
      <c r="K47" s="200">
        <v>43708</v>
      </c>
      <c r="L47" s="200">
        <v>43914</v>
      </c>
      <c r="M47" s="219" t="s">
        <v>139</v>
      </c>
      <c r="N47" s="132" t="s">
        <v>320</v>
      </c>
      <c r="O47" s="225">
        <v>1</v>
      </c>
      <c r="P47" s="203" t="s">
        <v>72</v>
      </c>
      <c r="Q47" s="226" t="s">
        <v>243</v>
      </c>
      <c r="R47" s="1449"/>
      <c r="S47" s="133"/>
      <c r="T47" s="133"/>
      <c r="U47" s="133"/>
      <c r="V47" s="133"/>
      <c r="W47" s="133"/>
      <c r="X47" s="133"/>
      <c r="Y47" s="133"/>
      <c r="Z47" s="133"/>
      <c r="AA47" s="133"/>
      <c r="AB47" s="133"/>
      <c r="AC47" s="133"/>
      <c r="AD47" s="133"/>
      <c r="AE47" s="133"/>
      <c r="AF47" s="133"/>
    </row>
    <row r="48" spans="1:16384" s="198" customFormat="1" ht="15.75" hidden="1" customHeight="1" outlineLevel="1" thickBot="1" x14ac:dyDescent="0.35">
      <c r="A48" s="1069"/>
      <c r="B48" s="1053"/>
      <c r="C48" s="1053"/>
      <c r="D48" s="1053"/>
      <c r="E48" s="1053"/>
      <c r="F48" s="1053"/>
      <c r="G48" s="1053"/>
      <c r="H48" s="1053"/>
      <c r="I48" s="1053"/>
      <c r="J48" s="1053"/>
      <c r="K48" s="1053"/>
      <c r="L48" s="1053"/>
      <c r="M48" s="1053"/>
      <c r="N48" s="1053"/>
      <c r="O48" s="1053"/>
      <c r="P48" s="1053"/>
      <c r="Q48" s="1053"/>
      <c r="R48" s="1054"/>
      <c r="S48" s="133"/>
      <c r="T48" s="133"/>
      <c r="U48" s="133"/>
      <c r="V48" s="133"/>
      <c r="W48" s="133"/>
      <c r="X48" s="133"/>
      <c r="Y48" s="133"/>
      <c r="Z48" s="133"/>
      <c r="AA48" s="133"/>
      <c r="AB48" s="133"/>
      <c r="AC48" s="133"/>
      <c r="AD48" s="133"/>
      <c r="AE48" s="133"/>
      <c r="AF48" s="133"/>
    </row>
    <row r="49" spans="1:32" s="134" customFormat="1" ht="267.75" customHeight="1" collapsed="1" thickBot="1" x14ac:dyDescent="0.35">
      <c r="A49" s="126" t="s">
        <v>66</v>
      </c>
      <c r="B49" s="125" t="s">
        <v>149</v>
      </c>
      <c r="C49" s="126">
        <v>8</v>
      </c>
      <c r="D49" s="135" t="s">
        <v>321</v>
      </c>
      <c r="E49" s="136" t="s">
        <v>322</v>
      </c>
      <c r="F49" s="136" t="s">
        <v>323</v>
      </c>
      <c r="G49" s="128" t="s">
        <v>324</v>
      </c>
      <c r="H49" s="128" t="s">
        <v>143</v>
      </c>
      <c r="I49" s="128" t="s">
        <v>325</v>
      </c>
      <c r="J49" s="199">
        <v>44562</v>
      </c>
      <c r="K49" s="199">
        <v>45107</v>
      </c>
      <c r="L49" s="129" t="s">
        <v>326</v>
      </c>
      <c r="M49" s="128" t="s">
        <v>327</v>
      </c>
      <c r="N49" s="227" t="s">
        <v>328</v>
      </c>
      <c r="O49" s="131">
        <v>1</v>
      </c>
      <c r="P49" s="201" t="s">
        <v>72</v>
      </c>
      <c r="Q49" s="132" t="s">
        <v>329</v>
      </c>
      <c r="R49" s="161" t="s">
        <v>10</v>
      </c>
      <c r="S49" s="133"/>
      <c r="T49" s="133"/>
      <c r="U49" s="133"/>
      <c r="V49" s="133"/>
      <c r="W49" s="133"/>
      <c r="X49" s="133"/>
      <c r="Y49" s="133"/>
      <c r="Z49" s="133"/>
      <c r="AA49" s="133"/>
      <c r="AB49" s="133"/>
      <c r="AC49" s="133"/>
      <c r="AD49" s="133"/>
      <c r="AE49" s="133"/>
      <c r="AF49" s="133"/>
    </row>
    <row r="50" spans="1:32" ht="15.75" customHeight="1" thickBot="1" x14ac:dyDescent="0.3">
      <c r="A50" s="1081"/>
      <c r="B50" s="1082"/>
      <c r="C50" s="1082"/>
      <c r="D50" s="1082"/>
      <c r="E50" s="1082"/>
      <c r="F50" s="1082"/>
      <c r="G50" s="1082"/>
      <c r="H50" s="1082"/>
      <c r="I50" s="1082"/>
      <c r="J50" s="1082"/>
      <c r="K50" s="1082"/>
      <c r="L50" s="1082"/>
      <c r="M50" s="1082"/>
      <c r="N50" s="1082"/>
      <c r="O50" s="1082"/>
      <c r="P50" s="1082"/>
      <c r="Q50" s="1082"/>
      <c r="R50" s="1083"/>
    </row>
    <row r="51" spans="1:32" ht="42" customHeight="1" thickBot="1" x14ac:dyDescent="0.3">
      <c r="A51" s="928" t="s">
        <v>330</v>
      </c>
      <c r="B51" s="929"/>
      <c r="C51" s="929"/>
      <c r="D51" s="929"/>
      <c r="E51" s="929"/>
      <c r="F51" s="929"/>
      <c r="G51" s="929"/>
      <c r="H51" s="929"/>
      <c r="I51" s="929"/>
      <c r="J51" s="929"/>
      <c r="K51" s="929"/>
      <c r="L51" s="929"/>
      <c r="M51" s="929"/>
      <c r="N51" s="929"/>
      <c r="O51" s="929"/>
      <c r="P51" s="929"/>
      <c r="Q51" s="929"/>
      <c r="R51" s="930"/>
    </row>
    <row r="52" spans="1:32" ht="15.6" x14ac:dyDescent="0.25">
      <c r="A52" s="990" t="s">
        <v>83</v>
      </c>
      <c r="B52" s="990" t="s">
        <v>84</v>
      </c>
      <c r="C52" s="990" t="s">
        <v>85</v>
      </c>
      <c r="D52" s="990" t="s">
        <v>86</v>
      </c>
      <c r="E52" s="990" t="s">
        <v>87</v>
      </c>
      <c r="F52" s="990" t="s">
        <v>88</v>
      </c>
      <c r="G52" s="990" t="s">
        <v>89</v>
      </c>
      <c r="H52" s="990" t="s">
        <v>90</v>
      </c>
      <c r="I52" s="990" t="s">
        <v>91</v>
      </c>
      <c r="J52" s="990" t="s">
        <v>92</v>
      </c>
      <c r="K52" s="990" t="s">
        <v>93</v>
      </c>
      <c r="L52" s="992" t="s">
        <v>147</v>
      </c>
      <c r="M52" s="992"/>
      <c r="N52" s="992"/>
      <c r="O52" s="992"/>
      <c r="P52" s="992"/>
      <c r="Q52" s="992"/>
      <c r="R52" s="992"/>
    </row>
    <row r="53" spans="1:32" ht="82.5" customHeight="1" x14ac:dyDescent="0.25">
      <c r="A53" s="990"/>
      <c r="B53" s="990"/>
      <c r="C53" s="990"/>
      <c r="D53" s="990"/>
      <c r="E53" s="990"/>
      <c r="F53" s="990"/>
      <c r="G53" s="990"/>
      <c r="H53" s="990"/>
      <c r="I53" s="990"/>
      <c r="J53" s="990"/>
      <c r="K53" s="990"/>
      <c r="L53" s="146" t="s">
        <v>95</v>
      </c>
      <c r="M53" s="146" t="s">
        <v>96</v>
      </c>
      <c r="N53" s="146" t="s">
        <v>97</v>
      </c>
      <c r="O53" s="146" t="s">
        <v>137</v>
      </c>
      <c r="P53" s="146" t="s">
        <v>99</v>
      </c>
      <c r="Q53" s="228" t="s">
        <v>100</v>
      </c>
      <c r="R53" s="147" t="s">
        <v>101</v>
      </c>
      <c r="S53" s="229"/>
    </row>
    <row r="54" spans="1:32" ht="60" x14ac:dyDescent="0.25">
      <c r="A54" s="1415" t="s">
        <v>67</v>
      </c>
      <c r="B54" s="1415" t="s">
        <v>149</v>
      </c>
      <c r="C54" s="1415">
        <v>1</v>
      </c>
      <c r="D54" s="966" t="s">
        <v>331</v>
      </c>
      <c r="E54" s="1028" t="s">
        <v>151</v>
      </c>
      <c r="F54" s="136" t="s">
        <v>332</v>
      </c>
      <c r="G54" s="128" t="s">
        <v>153</v>
      </c>
      <c r="H54" s="126" t="s">
        <v>126</v>
      </c>
      <c r="I54" s="128" t="s">
        <v>154</v>
      </c>
      <c r="J54" s="199">
        <v>45261</v>
      </c>
      <c r="K54" s="199">
        <v>46022</v>
      </c>
      <c r="L54" s="129">
        <v>45643</v>
      </c>
      <c r="M54" s="161" t="s">
        <v>109</v>
      </c>
      <c r="N54" s="211" t="s">
        <v>333</v>
      </c>
      <c r="O54" s="131"/>
      <c r="P54" s="203" t="s">
        <v>71</v>
      </c>
      <c r="Q54" s="230" t="s">
        <v>334</v>
      </c>
      <c r="R54" s="931" t="s">
        <v>11</v>
      </c>
    </row>
    <row r="55" spans="1:32" ht="60" x14ac:dyDescent="0.25">
      <c r="A55" s="1415"/>
      <c r="B55" s="1415"/>
      <c r="C55" s="1415"/>
      <c r="D55" s="966"/>
      <c r="E55" s="1028"/>
      <c r="F55" s="136" t="s">
        <v>335</v>
      </c>
      <c r="G55" s="128" t="s">
        <v>158</v>
      </c>
      <c r="H55" s="126" t="s">
        <v>126</v>
      </c>
      <c r="I55" s="128" t="s">
        <v>154</v>
      </c>
      <c r="J55" s="199">
        <v>45474</v>
      </c>
      <c r="K55" s="199">
        <v>46022</v>
      </c>
      <c r="L55" s="129">
        <v>45643</v>
      </c>
      <c r="M55" s="161" t="s">
        <v>109</v>
      </c>
      <c r="N55" s="211" t="s">
        <v>336</v>
      </c>
      <c r="O55" s="131"/>
      <c r="P55" s="203" t="s">
        <v>71</v>
      </c>
      <c r="Q55" s="230" t="s">
        <v>334</v>
      </c>
      <c r="R55" s="924"/>
    </row>
    <row r="56" spans="1:32" ht="57" customHeight="1" x14ac:dyDescent="0.25">
      <c r="A56" s="1415"/>
      <c r="B56" s="1415"/>
      <c r="C56" s="1415"/>
      <c r="D56" s="966"/>
      <c r="E56" s="136" t="s">
        <v>159</v>
      </c>
      <c r="F56" s="1028" t="s">
        <v>337</v>
      </c>
      <c r="G56" s="959" t="s">
        <v>161</v>
      </c>
      <c r="H56" s="1415" t="s">
        <v>133</v>
      </c>
      <c r="I56" s="959" t="s">
        <v>154</v>
      </c>
      <c r="J56" s="1447">
        <v>45292</v>
      </c>
      <c r="K56" s="1447">
        <v>46022</v>
      </c>
      <c r="L56" s="1457">
        <v>45643</v>
      </c>
      <c r="M56" s="931" t="s">
        <v>109</v>
      </c>
      <c r="N56" s="849" t="s">
        <v>338</v>
      </c>
      <c r="O56" s="1460"/>
      <c r="P56" s="1444" t="s">
        <v>71</v>
      </c>
      <c r="Q56" s="230" t="s">
        <v>334</v>
      </c>
      <c r="R56" s="924"/>
    </row>
    <row r="57" spans="1:32" s="196" customFormat="1" ht="75" x14ac:dyDescent="0.25">
      <c r="A57" s="1415"/>
      <c r="B57" s="1415"/>
      <c r="C57" s="1415"/>
      <c r="D57" s="966"/>
      <c r="E57" s="136" t="s">
        <v>164</v>
      </c>
      <c r="F57" s="1028"/>
      <c r="G57" s="959"/>
      <c r="H57" s="1415"/>
      <c r="I57" s="959"/>
      <c r="J57" s="1447"/>
      <c r="K57" s="1447"/>
      <c r="L57" s="1458"/>
      <c r="M57" s="940"/>
      <c r="N57" s="1459"/>
      <c r="O57" s="1461"/>
      <c r="P57" s="1445"/>
      <c r="Q57" s="230" t="s">
        <v>334</v>
      </c>
      <c r="R57" s="924"/>
    </row>
    <row r="58" spans="1:32" s="196" customFormat="1" ht="409.5" customHeight="1" x14ac:dyDescent="0.25">
      <c r="A58" s="1415"/>
      <c r="B58" s="1415"/>
      <c r="C58" s="1415"/>
      <c r="D58" s="966"/>
      <c r="E58" s="136" t="s">
        <v>165</v>
      </c>
      <c r="F58" s="132" t="s">
        <v>166</v>
      </c>
      <c r="G58" s="201" t="s">
        <v>167</v>
      </c>
      <c r="H58" s="126" t="s">
        <v>126</v>
      </c>
      <c r="I58" s="128" t="s">
        <v>58</v>
      </c>
      <c r="J58" s="199">
        <v>45292</v>
      </c>
      <c r="K58" s="199">
        <v>45638</v>
      </c>
      <c r="L58" s="129" t="s">
        <v>339</v>
      </c>
      <c r="M58" s="128" t="s">
        <v>340</v>
      </c>
      <c r="N58" s="231" t="s">
        <v>341</v>
      </c>
      <c r="O58" s="131">
        <v>1</v>
      </c>
      <c r="P58" s="203" t="s">
        <v>72</v>
      </c>
      <c r="Q58" s="230" t="s">
        <v>342</v>
      </c>
      <c r="R58" s="924"/>
    </row>
    <row r="59" spans="1:32" s="155" customFormat="1" ht="403.5" customHeight="1" thickBot="1" x14ac:dyDescent="0.35">
      <c r="A59" s="1415"/>
      <c r="B59" s="1415"/>
      <c r="C59" s="1415"/>
      <c r="D59" s="966"/>
      <c r="E59" s="136" t="s">
        <v>172</v>
      </c>
      <c r="F59" s="136" t="s">
        <v>173</v>
      </c>
      <c r="G59" s="128" t="s">
        <v>174</v>
      </c>
      <c r="H59" s="126" t="s">
        <v>126</v>
      </c>
      <c r="I59" s="128" t="s">
        <v>154</v>
      </c>
      <c r="J59" s="199">
        <v>45261</v>
      </c>
      <c r="K59" s="199">
        <v>45626</v>
      </c>
      <c r="L59" s="129">
        <v>45852</v>
      </c>
      <c r="M59" s="128" t="s">
        <v>340</v>
      </c>
      <c r="N59" s="232" t="s">
        <v>343</v>
      </c>
      <c r="O59" s="131">
        <v>1</v>
      </c>
      <c r="P59" s="203" t="s">
        <v>72</v>
      </c>
      <c r="Q59" s="230" t="s">
        <v>344</v>
      </c>
      <c r="R59" s="924"/>
    </row>
    <row r="60" spans="1:32" s="196" customFormat="1" ht="19.5" customHeight="1" thickBot="1" x14ac:dyDescent="0.3">
      <c r="A60" s="1359" t="s">
        <v>345</v>
      </c>
      <c r="B60" s="1360"/>
      <c r="C60" s="1360"/>
      <c r="D60" s="1360"/>
      <c r="E60" s="1360"/>
      <c r="F60" s="1360"/>
      <c r="G60" s="1360"/>
      <c r="H60" s="1360"/>
      <c r="I60" s="1360"/>
      <c r="J60" s="1360"/>
      <c r="K60" s="1360"/>
      <c r="L60" s="1360"/>
      <c r="M60" s="1360"/>
      <c r="N60" s="1360"/>
      <c r="O60" s="1360"/>
      <c r="P60" s="1360"/>
      <c r="Q60" s="1456"/>
      <c r="R60" s="1374"/>
    </row>
    <row r="61" spans="1:32" s="196" customFormat="1" ht="248.25" hidden="1" customHeight="1" x14ac:dyDescent="0.25">
      <c r="A61" s="1415" t="s">
        <v>67</v>
      </c>
      <c r="B61" s="1415" t="s">
        <v>149</v>
      </c>
      <c r="C61" s="1415">
        <v>2</v>
      </c>
      <c r="D61" s="966" t="s">
        <v>346</v>
      </c>
      <c r="E61" s="947" t="s">
        <v>249</v>
      </c>
      <c r="F61" s="136" t="s">
        <v>347</v>
      </c>
      <c r="G61" s="128" t="s">
        <v>251</v>
      </c>
      <c r="H61" s="128" t="s">
        <v>143</v>
      </c>
      <c r="I61" s="128" t="s">
        <v>189</v>
      </c>
      <c r="J61" s="199">
        <v>44562</v>
      </c>
      <c r="K61" s="199">
        <v>44681</v>
      </c>
      <c r="L61" s="129" t="s">
        <v>190</v>
      </c>
      <c r="M61" s="128" t="s">
        <v>140</v>
      </c>
      <c r="N61" s="211" t="s">
        <v>348</v>
      </c>
      <c r="O61" s="131">
        <v>1</v>
      </c>
      <c r="P61" s="203" t="s">
        <v>72</v>
      </c>
      <c r="Q61" s="1437" t="s">
        <v>349</v>
      </c>
      <c r="R61" s="1441" t="s">
        <v>10</v>
      </c>
    </row>
    <row r="62" spans="1:32" s="196" customFormat="1" ht="267.75" hidden="1" customHeight="1" x14ac:dyDescent="0.25">
      <c r="A62" s="1415"/>
      <c r="B62" s="1415"/>
      <c r="C62" s="1415"/>
      <c r="D62" s="966"/>
      <c r="E62" s="947"/>
      <c r="F62" s="136" t="s">
        <v>350</v>
      </c>
      <c r="G62" s="128" t="s">
        <v>255</v>
      </c>
      <c r="H62" s="128" t="s">
        <v>143</v>
      </c>
      <c r="I62" s="128" t="s">
        <v>189</v>
      </c>
      <c r="J62" s="199">
        <v>44682</v>
      </c>
      <c r="K62" s="199">
        <v>44712</v>
      </c>
      <c r="L62" s="129" t="s">
        <v>190</v>
      </c>
      <c r="M62" s="201" t="s">
        <v>140</v>
      </c>
      <c r="N62" s="202" t="s">
        <v>256</v>
      </c>
      <c r="O62" s="131">
        <v>1</v>
      </c>
      <c r="P62" s="203" t="s">
        <v>72</v>
      </c>
      <c r="Q62" s="944"/>
      <c r="R62" s="1442"/>
    </row>
    <row r="63" spans="1:32" s="196" customFormat="1" ht="195.75" hidden="1" customHeight="1" x14ac:dyDescent="0.25">
      <c r="A63" s="1415"/>
      <c r="B63" s="1415"/>
      <c r="C63" s="1415"/>
      <c r="D63" s="966"/>
      <c r="E63" s="136" t="s">
        <v>351</v>
      </c>
      <c r="F63" s="136" t="s">
        <v>352</v>
      </c>
      <c r="G63" s="128" t="s">
        <v>353</v>
      </c>
      <c r="H63" s="128" t="s">
        <v>143</v>
      </c>
      <c r="I63" s="128" t="s">
        <v>189</v>
      </c>
      <c r="J63" s="199">
        <v>44562</v>
      </c>
      <c r="K63" s="199">
        <v>44926</v>
      </c>
      <c r="L63" s="129" t="s">
        <v>190</v>
      </c>
      <c r="M63" s="161" t="s">
        <v>140</v>
      </c>
      <c r="N63" s="211" t="s">
        <v>354</v>
      </c>
      <c r="O63" s="131">
        <v>1</v>
      </c>
      <c r="P63" s="203" t="s">
        <v>72</v>
      </c>
      <c r="Q63" s="944"/>
      <c r="R63" s="1442"/>
    </row>
    <row r="64" spans="1:32" s="196" customFormat="1" ht="409.5" hidden="1" customHeight="1" x14ac:dyDescent="0.25">
      <c r="A64" s="1415"/>
      <c r="B64" s="1415"/>
      <c r="C64" s="1415"/>
      <c r="D64" s="966"/>
      <c r="E64" s="136" t="s">
        <v>355</v>
      </c>
      <c r="F64" s="136" t="s">
        <v>356</v>
      </c>
      <c r="G64" s="128" t="s">
        <v>357</v>
      </c>
      <c r="H64" s="128" t="s">
        <v>143</v>
      </c>
      <c r="I64" s="128" t="s">
        <v>189</v>
      </c>
      <c r="J64" s="199">
        <v>44562</v>
      </c>
      <c r="K64" s="199">
        <v>44926</v>
      </c>
      <c r="L64" s="129" t="s">
        <v>190</v>
      </c>
      <c r="M64" s="161" t="s">
        <v>140</v>
      </c>
      <c r="N64" s="211" t="s">
        <v>358</v>
      </c>
      <c r="O64" s="131">
        <v>1</v>
      </c>
      <c r="P64" s="203" t="s">
        <v>72</v>
      </c>
      <c r="Q64" s="944"/>
      <c r="R64" s="1442"/>
    </row>
    <row r="65" spans="1:18" s="155" customFormat="1" ht="379.2" hidden="1" x14ac:dyDescent="0.3">
      <c r="A65" s="1415"/>
      <c r="B65" s="1415"/>
      <c r="C65" s="1415"/>
      <c r="D65" s="966"/>
      <c r="E65" s="166" t="s">
        <v>359</v>
      </c>
      <c r="F65" s="136" t="s">
        <v>360</v>
      </c>
      <c r="G65" s="128" t="s">
        <v>361</v>
      </c>
      <c r="H65" s="128" t="s">
        <v>143</v>
      </c>
      <c r="I65" s="128" t="s">
        <v>189</v>
      </c>
      <c r="J65" s="199">
        <v>44562</v>
      </c>
      <c r="K65" s="199">
        <v>45046</v>
      </c>
      <c r="L65" s="129" t="s">
        <v>190</v>
      </c>
      <c r="M65" s="161" t="s">
        <v>140</v>
      </c>
      <c r="N65" s="211" t="s">
        <v>362</v>
      </c>
      <c r="O65" s="131">
        <v>1</v>
      </c>
      <c r="P65" s="203" t="s">
        <v>72</v>
      </c>
      <c r="Q65" s="1440"/>
      <c r="R65" s="1442"/>
    </row>
    <row r="66" spans="1:18" s="196" customFormat="1" ht="19.5" hidden="1" customHeight="1" x14ac:dyDescent="0.25">
      <c r="A66" s="1455"/>
      <c r="B66" s="1455"/>
      <c r="C66" s="1455"/>
      <c r="D66" s="1455"/>
      <c r="E66" s="1455"/>
      <c r="F66" s="1455"/>
      <c r="G66" s="1455"/>
      <c r="H66" s="1455"/>
      <c r="I66" s="1455"/>
      <c r="J66" s="1455"/>
      <c r="K66" s="1455"/>
      <c r="L66" s="1455"/>
      <c r="M66" s="1455"/>
      <c r="N66" s="1455"/>
      <c r="O66" s="1455"/>
      <c r="P66" s="1455"/>
      <c r="Q66" s="1455"/>
      <c r="R66" s="1455"/>
    </row>
    <row r="67" spans="1:18" s="196" customFormat="1" ht="93" hidden="1" customHeight="1" x14ac:dyDescent="0.25">
      <c r="A67" s="1415" t="s">
        <v>67</v>
      </c>
      <c r="B67" s="1415" t="s">
        <v>149</v>
      </c>
      <c r="C67" s="1415">
        <v>3</v>
      </c>
      <c r="D67" s="966" t="s">
        <v>363</v>
      </c>
      <c r="E67" s="947" t="s">
        <v>221</v>
      </c>
      <c r="F67" s="136" t="s">
        <v>222</v>
      </c>
      <c r="G67" s="128" t="s">
        <v>223</v>
      </c>
      <c r="H67" s="128" t="s">
        <v>143</v>
      </c>
      <c r="I67" s="128" t="s">
        <v>224</v>
      </c>
      <c r="J67" s="199">
        <v>44593</v>
      </c>
      <c r="K67" s="199">
        <v>44681</v>
      </c>
      <c r="L67" s="129" t="s">
        <v>190</v>
      </c>
      <c r="M67" s="128" t="s">
        <v>140</v>
      </c>
      <c r="N67" s="211" t="s">
        <v>225</v>
      </c>
      <c r="O67" s="131">
        <v>1</v>
      </c>
      <c r="P67" s="203" t="s">
        <v>72</v>
      </c>
      <c r="Q67" s="1437" t="s">
        <v>364</v>
      </c>
      <c r="R67" s="1441" t="s">
        <v>10</v>
      </c>
    </row>
    <row r="68" spans="1:18" s="196" customFormat="1" ht="72.900000000000006" hidden="1" customHeight="1" x14ac:dyDescent="0.25">
      <c r="A68" s="1415"/>
      <c r="B68" s="1415"/>
      <c r="C68" s="1415"/>
      <c r="D68" s="966"/>
      <c r="E68" s="947"/>
      <c r="F68" s="136" t="s">
        <v>227</v>
      </c>
      <c r="G68" s="128" t="s">
        <v>228</v>
      </c>
      <c r="H68" s="128" t="s">
        <v>229</v>
      </c>
      <c r="I68" s="128" t="s">
        <v>230</v>
      </c>
      <c r="J68" s="199">
        <v>44682</v>
      </c>
      <c r="K68" s="199">
        <v>44712</v>
      </c>
      <c r="L68" s="129" t="s">
        <v>190</v>
      </c>
      <c r="M68" s="128" t="s">
        <v>140</v>
      </c>
      <c r="N68" s="202" t="s">
        <v>231</v>
      </c>
      <c r="O68" s="131">
        <v>1</v>
      </c>
      <c r="P68" s="203" t="s">
        <v>72</v>
      </c>
      <c r="Q68" s="944"/>
      <c r="R68" s="1442"/>
    </row>
    <row r="69" spans="1:18" s="155" customFormat="1" ht="45.6" hidden="1" x14ac:dyDescent="0.3">
      <c r="A69" s="1415"/>
      <c r="B69" s="1415"/>
      <c r="C69" s="1415"/>
      <c r="D69" s="966"/>
      <c r="E69" s="166" t="s">
        <v>232</v>
      </c>
      <c r="F69" s="166" t="s">
        <v>233</v>
      </c>
      <c r="G69" s="183" t="s">
        <v>234</v>
      </c>
      <c r="H69" s="183" t="s">
        <v>143</v>
      </c>
      <c r="I69" s="183" t="s">
        <v>235</v>
      </c>
      <c r="J69" s="210">
        <v>44682</v>
      </c>
      <c r="K69" s="210">
        <v>44742</v>
      </c>
      <c r="L69" s="129" t="s">
        <v>190</v>
      </c>
      <c r="M69" s="128" t="s">
        <v>140</v>
      </c>
      <c r="N69" s="211" t="s">
        <v>236</v>
      </c>
      <c r="O69" s="131">
        <v>1</v>
      </c>
      <c r="P69" s="203" t="s">
        <v>72</v>
      </c>
      <c r="Q69" s="1440"/>
      <c r="R69" s="1442"/>
    </row>
    <row r="70" spans="1:18" s="196" customFormat="1" ht="19.5" hidden="1" customHeight="1" thickBot="1" x14ac:dyDescent="0.3">
      <c r="A70" s="1359"/>
      <c r="B70" s="1360"/>
      <c r="C70" s="1360"/>
      <c r="D70" s="1360"/>
      <c r="E70" s="1360"/>
      <c r="F70" s="1360"/>
      <c r="G70" s="1360"/>
      <c r="H70" s="1360"/>
      <c r="I70" s="1360"/>
      <c r="J70" s="1360"/>
      <c r="K70" s="1360"/>
      <c r="L70" s="1360"/>
      <c r="M70" s="1360"/>
      <c r="N70" s="1360"/>
      <c r="O70" s="1360"/>
      <c r="P70" s="1360"/>
      <c r="Q70" s="1360"/>
      <c r="R70" s="1374"/>
    </row>
    <row r="71" spans="1:18" s="196" customFormat="1" ht="186.75" hidden="1" customHeight="1" x14ac:dyDescent="0.25">
      <c r="A71" s="1415" t="s">
        <v>67</v>
      </c>
      <c r="B71" s="1415" t="s">
        <v>149</v>
      </c>
      <c r="C71" s="1415">
        <v>4</v>
      </c>
      <c r="D71" s="966" t="s">
        <v>365</v>
      </c>
      <c r="E71" s="947" t="s">
        <v>366</v>
      </c>
      <c r="F71" s="136" t="s">
        <v>367</v>
      </c>
      <c r="G71" s="128" t="s">
        <v>368</v>
      </c>
      <c r="H71" s="128" t="s">
        <v>143</v>
      </c>
      <c r="I71" s="128" t="s">
        <v>189</v>
      </c>
      <c r="J71" s="199">
        <v>44562</v>
      </c>
      <c r="K71" s="199">
        <v>44681</v>
      </c>
      <c r="L71" s="129" t="s">
        <v>190</v>
      </c>
      <c r="M71" s="161" t="s">
        <v>140</v>
      </c>
      <c r="N71" s="211" t="s">
        <v>369</v>
      </c>
      <c r="O71" s="131">
        <v>1</v>
      </c>
      <c r="P71" s="203" t="s">
        <v>72</v>
      </c>
      <c r="Q71" s="1437" t="s">
        <v>370</v>
      </c>
      <c r="R71" s="1441" t="s">
        <v>10</v>
      </c>
    </row>
    <row r="72" spans="1:18" s="196" customFormat="1" ht="207" hidden="1" customHeight="1" x14ac:dyDescent="0.25">
      <c r="A72" s="1415"/>
      <c r="B72" s="1415"/>
      <c r="C72" s="1415"/>
      <c r="D72" s="966"/>
      <c r="E72" s="947"/>
      <c r="F72" s="136" t="s">
        <v>371</v>
      </c>
      <c r="G72" s="128" t="s">
        <v>255</v>
      </c>
      <c r="H72" s="128" t="s">
        <v>143</v>
      </c>
      <c r="I72" s="128" t="s">
        <v>189</v>
      </c>
      <c r="J72" s="199">
        <v>44682</v>
      </c>
      <c r="K72" s="199">
        <v>44712</v>
      </c>
      <c r="L72" s="129" t="s">
        <v>190</v>
      </c>
      <c r="M72" s="150" t="s">
        <v>140</v>
      </c>
      <c r="N72" s="233" t="s">
        <v>372</v>
      </c>
      <c r="O72" s="131">
        <v>1</v>
      </c>
      <c r="P72" s="203" t="s">
        <v>72</v>
      </c>
      <c r="Q72" s="944"/>
      <c r="R72" s="1442"/>
    </row>
    <row r="73" spans="1:18" s="196" customFormat="1" ht="366.75" hidden="1" customHeight="1" x14ac:dyDescent="0.25">
      <c r="A73" s="1415"/>
      <c r="B73" s="1415"/>
      <c r="C73" s="1415"/>
      <c r="D73" s="966"/>
      <c r="E73" s="947" t="s">
        <v>373</v>
      </c>
      <c r="F73" s="136" t="s">
        <v>374</v>
      </c>
      <c r="G73" s="128" t="s">
        <v>375</v>
      </c>
      <c r="H73" s="128" t="s">
        <v>143</v>
      </c>
      <c r="I73" s="128" t="s">
        <v>189</v>
      </c>
      <c r="J73" s="199">
        <v>44562</v>
      </c>
      <c r="K73" s="199">
        <v>44773</v>
      </c>
      <c r="L73" s="129" t="s">
        <v>190</v>
      </c>
      <c r="M73" s="161" t="s">
        <v>140</v>
      </c>
      <c r="N73" s="211" t="s">
        <v>376</v>
      </c>
      <c r="O73" s="131">
        <v>1</v>
      </c>
      <c r="P73" s="203" t="s">
        <v>72</v>
      </c>
      <c r="Q73" s="944"/>
      <c r="R73" s="1442"/>
    </row>
    <row r="74" spans="1:18" s="196" customFormat="1" ht="409.5" hidden="1" customHeight="1" x14ac:dyDescent="0.25">
      <c r="A74" s="1415"/>
      <c r="B74" s="1415"/>
      <c r="C74" s="1415"/>
      <c r="D74" s="966"/>
      <c r="E74" s="947"/>
      <c r="F74" s="136" t="s">
        <v>377</v>
      </c>
      <c r="G74" s="128" t="s">
        <v>378</v>
      </c>
      <c r="H74" s="128" t="s">
        <v>143</v>
      </c>
      <c r="I74" s="128" t="s">
        <v>189</v>
      </c>
      <c r="J74" s="199">
        <v>44562</v>
      </c>
      <c r="K74" s="199">
        <v>44804</v>
      </c>
      <c r="L74" s="129" t="s">
        <v>190</v>
      </c>
      <c r="M74" s="161" t="s">
        <v>140</v>
      </c>
      <c r="N74" s="211" t="s">
        <v>379</v>
      </c>
      <c r="O74" s="131">
        <v>1</v>
      </c>
      <c r="P74" s="203" t="s">
        <v>72</v>
      </c>
      <c r="Q74" s="944"/>
      <c r="R74" s="1442"/>
    </row>
    <row r="75" spans="1:18" s="196" customFormat="1" ht="273.75" hidden="1" customHeight="1" x14ac:dyDescent="0.25">
      <c r="A75" s="1415"/>
      <c r="B75" s="1415"/>
      <c r="C75" s="1415"/>
      <c r="D75" s="966"/>
      <c r="E75" s="947"/>
      <c r="F75" s="136" t="s">
        <v>380</v>
      </c>
      <c r="G75" s="128" t="s">
        <v>381</v>
      </c>
      <c r="H75" s="128" t="s">
        <v>143</v>
      </c>
      <c r="I75" s="128" t="s">
        <v>189</v>
      </c>
      <c r="J75" s="199">
        <v>44562</v>
      </c>
      <c r="K75" s="199">
        <v>44712</v>
      </c>
      <c r="L75" s="129" t="s">
        <v>190</v>
      </c>
      <c r="M75" s="161" t="s">
        <v>140</v>
      </c>
      <c r="N75" s="211" t="s">
        <v>382</v>
      </c>
      <c r="O75" s="131">
        <v>1</v>
      </c>
      <c r="P75" s="203" t="s">
        <v>72</v>
      </c>
      <c r="Q75" s="944"/>
      <c r="R75" s="1442"/>
    </row>
    <row r="76" spans="1:18" s="155" customFormat="1" ht="166.8" hidden="1" x14ac:dyDescent="0.3">
      <c r="A76" s="1415"/>
      <c r="B76" s="1415"/>
      <c r="C76" s="1415"/>
      <c r="D76" s="966"/>
      <c r="E76" s="166" t="s">
        <v>186</v>
      </c>
      <c r="F76" s="166" t="s">
        <v>383</v>
      </c>
      <c r="G76" s="183" t="s">
        <v>188</v>
      </c>
      <c r="H76" s="183" t="s">
        <v>143</v>
      </c>
      <c r="I76" s="183" t="s">
        <v>189</v>
      </c>
      <c r="J76" s="210">
        <v>44562</v>
      </c>
      <c r="K76" s="210">
        <v>44742</v>
      </c>
      <c r="L76" s="129" t="s">
        <v>190</v>
      </c>
      <c r="M76" s="161" t="s">
        <v>140</v>
      </c>
      <c r="N76" s="211" t="s">
        <v>191</v>
      </c>
      <c r="O76" s="131">
        <v>1</v>
      </c>
      <c r="P76" s="203" t="s">
        <v>72</v>
      </c>
      <c r="Q76" s="1440"/>
      <c r="R76" s="1449"/>
    </row>
    <row r="77" spans="1:18" s="196" customFormat="1" ht="19.5" hidden="1" customHeight="1" thickBot="1" x14ac:dyDescent="0.3">
      <c r="A77" s="1359"/>
      <c r="B77" s="1360"/>
      <c r="C77" s="1360"/>
      <c r="D77" s="1360"/>
      <c r="E77" s="1360"/>
      <c r="F77" s="1360"/>
      <c r="G77" s="1360"/>
      <c r="H77" s="1360"/>
      <c r="I77" s="1360"/>
      <c r="J77" s="1360"/>
      <c r="K77" s="1360"/>
      <c r="L77" s="1360"/>
      <c r="M77" s="1360"/>
      <c r="N77" s="1360"/>
      <c r="O77" s="1360"/>
      <c r="P77" s="1360"/>
      <c r="Q77" s="1360"/>
      <c r="R77" s="1374"/>
    </row>
    <row r="78" spans="1:18" s="196" customFormat="1" ht="408.9" hidden="1" customHeight="1" x14ac:dyDescent="0.25">
      <c r="A78" s="1415" t="s">
        <v>67</v>
      </c>
      <c r="B78" s="1415" t="s">
        <v>149</v>
      </c>
      <c r="C78" s="1415">
        <v>5</v>
      </c>
      <c r="D78" s="966" t="s">
        <v>384</v>
      </c>
      <c r="E78" s="234" t="s">
        <v>385</v>
      </c>
      <c r="F78" s="136" t="s">
        <v>386</v>
      </c>
      <c r="G78" s="128" t="s">
        <v>387</v>
      </c>
      <c r="H78" s="128" t="s">
        <v>143</v>
      </c>
      <c r="I78" s="128" t="s">
        <v>388</v>
      </c>
      <c r="J78" s="199">
        <v>44562</v>
      </c>
      <c r="K78" s="199">
        <v>44592</v>
      </c>
      <c r="L78" s="129" t="s">
        <v>190</v>
      </c>
      <c r="M78" s="128" t="s">
        <v>140</v>
      </c>
      <c r="N78" s="211" t="s">
        <v>389</v>
      </c>
      <c r="O78" s="131">
        <v>1</v>
      </c>
      <c r="P78" s="203" t="s">
        <v>72</v>
      </c>
      <c r="Q78" s="1437" t="s">
        <v>390</v>
      </c>
      <c r="R78" s="1441" t="s">
        <v>10</v>
      </c>
    </row>
    <row r="79" spans="1:18" s="196" customFormat="1" ht="164.1" hidden="1" customHeight="1" x14ac:dyDescent="0.25">
      <c r="A79" s="1415"/>
      <c r="B79" s="1415"/>
      <c r="C79" s="1415"/>
      <c r="D79" s="966"/>
      <c r="E79" s="234" t="s">
        <v>391</v>
      </c>
      <c r="F79" s="136" t="s">
        <v>392</v>
      </c>
      <c r="G79" s="128" t="s">
        <v>393</v>
      </c>
      <c r="H79" s="128" t="s">
        <v>143</v>
      </c>
      <c r="I79" s="128" t="s">
        <v>394</v>
      </c>
      <c r="J79" s="199">
        <v>44562</v>
      </c>
      <c r="K79" s="199">
        <v>45046</v>
      </c>
      <c r="L79" s="129" t="s">
        <v>190</v>
      </c>
      <c r="M79" s="161" t="s">
        <v>140</v>
      </c>
      <c r="N79" s="211" t="s">
        <v>395</v>
      </c>
      <c r="O79" s="131">
        <v>1</v>
      </c>
      <c r="P79" s="203" t="s">
        <v>72</v>
      </c>
      <c r="Q79" s="944"/>
      <c r="R79" s="1442"/>
    </row>
    <row r="80" spans="1:18" s="196" customFormat="1" ht="225.9" hidden="1" customHeight="1" x14ac:dyDescent="0.25">
      <c r="A80" s="1415"/>
      <c r="B80" s="1415"/>
      <c r="C80" s="1415"/>
      <c r="D80" s="966"/>
      <c r="E80" s="1462" t="s">
        <v>396</v>
      </c>
      <c r="F80" s="136" t="s">
        <v>397</v>
      </c>
      <c r="G80" s="128" t="s">
        <v>398</v>
      </c>
      <c r="H80" s="128" t="s">
        <v>143</v>
      </c>
      <c r="I80" s="128" t="s">
        <v>399</v>
      </c>
      <c r="J80" s="199">
        <v>44562</v>
      </c>
      <c r="K80" s="199">
        <v>44620</v>
      </c>
      <c r="L80" s="129" t="s">
        <v>190</v>
      </c>
      <c r="M80" s="128" t="s">
        <v>140</v>
      </c>
      <c r="N80" s="202" t="s">
        <v>400</v>
      </c>
      <c r="O80" s="131">
        <v>1</v>
      </c>
      <c r="P80" s="203" t="s">
        <v>72</v>
      </c>
      <c r="Q80" s="944"/>
      <c r="R80" s="1442"/>
    </row>
    <row r="81" spans="1:32" s="155" customFormat="1" ht="196.2" hidden="1" x14ac:dyDescent="0.3">
      <c r="A81" s="1387"/>
      <c r="B81" s="1387"/>
      <c r="C81" s="1387"/>
      <c r="D81" s="935"/>
      <c r="E81" s="1463"/>
      <c r="F81" s="166" t="s">
        <v>401</v>
      </c>
      <c r="G81" s="183" t="s">
        <v>402</v>
      </c>
      <c r="H81" s="183" t="s">
        <v>143</v>
      </c>
      <c r="I81" s="183" t="s">
        <v>399</v>
      </c>
      <c r="J81" s="210">
        <v>44562</v>
      </c>
      <c r="K81" s="210">
        <v>44910</v>
      </c>
      <c r="L81" s="184" t="s">
        <v>190</v>
      </c>
      <c r="M81" s="150" t="s">
        <v>140</v>
      </c>
      <c r="N81" s="233" t="s">
        <v>403</v>
      </c>
      <c r="O81" s="235">
        <v>1</v>
      </c>
      <c r="P81" s="203" t="s">
        <v>72</v>
      </c>
      <c r="Q81" s="944"/>
      <c r="R81" s="1442"/>
    </row>
    <row r="82" spans="1:32" s="196" customFormat="1" ht="19.5" hidden="1" customHeight="1" thickBot="1" x14ac:dyDescent="0.3">
      <c r="A82" s="1359"/>
      <c r="B82" s="1360"/>
      <c r="C82" s="1360"/>
      <c r="D82" s="1360"/>
      <c r="E82" s="1360"/>
      <c r="F82" s="1360"/>
      <c r="G82" s="1360"/>
      <c r="H82" s="1360"/>
      <c r="I82" s="1360"/>
      <c r="J82" s="1360"/>
      <c r="K82" s="1360"/>
      <c r="L82" s="1360"/>
      <c r="M82" s="1360"/>
      <c r="N82" s="1360"/>
      <c r="O82" s="1360"/>
      <c r="P82" s="1360"/>
      <c r="Q82" s="1360"/>
      <c r="R82" s="1374"/>
    </row>
    <row r="83" spans="1:32" s="196" customFormat="1" ht="408.75" customHeight="1" x14ac:dyDescent="0.25">
      <c r="A83" s="1393" t="s">
        <v>67</v>
      </c>
      <c r="B83" s="1393" t="s">
        <v>149</v>
      </c>
      <c r="C83" s="1393">
        <v>6</v>
      </c>
      <c r="D83" s="943" t="s">
        <v>404</v>
      </c>
      <c r="E83" s="942" t="s">
        <v>373</v>
      </c>
      <c r="F83" s="158" t="s">
        <v>405</v>
      </c>
      <c r="G83" s="180" t="s">
        <v>406</v>
      </c>
      <c r="H83" s="180" t="s">
        <v>143</v>
      </c>
      <c r="I83" s="180" t="s">
        <v>394</v>
      </c>
      <c r="J83" s="236">
        <v>44593</v>
      </c>
      <c r="K83" s="236">
        <v>44681</v>
      </c>
      <c r="L83" s="181" t="s">
        <v>190</v>
      </c>
      <c r="M83" s="157" t="s">
        <v>140</v>
      </c>
      <c r="N83" s="237" t="s">
        <v>407</v>
      </c>
      <c r="O83" s="238">
        <v>1</v>
      </c>
      <c r="P83" s="239" t="s">
        <v>72</v>
      </c>
      <c r="Q83" s="177" t="s">
        <v>408</v>
      </c>
      <c r="R83" s="924" t="s">
        <v>11</v>
      </c>
    </row>
    <row r="84" spans="1:32" s="196" customFormat="1" ht="408.9" customHeight="1" x14ac:dyDescent="0.25">
      <c r="A84" s="1415"/>
      <c r="B84" s="1415"/>
      <c r="C84" s="1415"/>
      <c r="D84" s="966"/>
      <c r="E84" s="947"/>
      <c r="F84" s="136" t="s">
        <v>409</v>
      </c>
      <c r="G84" s="128" t="s">
        <v>410</v>
      </c>
      <c r="H84" s="128" t="s">
        <v>143</v>
      </c>
      <c r="I84" s="128" t="s">
        <v>399</v>
      </c>
      <c r="J84" s="199">
        <v>44682</v>
      </c>
      <c r="K84" s="199">
        <v>46022</v>
      </c>
      <c r="L84" s="129" t="s">
        <v>411</v>
      </c>
      <c r="M84" s="128" t="s">
        <v>412</v>
      </c>
      <c r="N84" s="211" t="s">
        <v>413</v>
      </c>
      <c r="O84" s="131">
        <v>0.33</v>
      </c>
      <c r="P84" s="203" t="s">
        <v>71</v>
      </c>
      <c r="Q84" s="230" t="s">
        <v>334</v>
      </c>
      <c r="R84" s="924"/>
    </row>
    <row r="85" spans="1:32" s="155" customFormat="1" ht="332.4" thickBot="1" x14ac:dyDescent="0.35">
      <c r="A85" s="1415"/>
      <c r="B85" s="1415"/>
      <c r="C85" s="1415"/>
      <c r="D85" s="966"/>
      <c r="E85" s="136" t="s">
        <v>414</v>
      </c>
      <c r="F85" s="136" t="s">
        <v>415</v>
      </c>
      <c r="G85" s="128" t="s">
        <v>416</v>
      </c>
      <c r="H85" s="128" t="s">
        <v>143</v>
      </c>
      <c r="I85" s="128" t="s">
        <v>394</v>
      </c>
      <c r="J85" s="199">
        <v>44621</v>
      </c>
      <c r="K85" s="199">
        <v>44926</v>
      </c>
      <c r="L85" s="129" t="s">
        <v>417</v>
      </c>
      <c r="M85" s="128" t="s">
        <v>418</v>
      </c>
      <c r="N85" s="92" t="s">
        <v>419</v>
      </c>
      <c r="O85" s="131">
        <v>1</v>
      </c>
      <c r="P85" s="203" t="s">
        <v>72</v>
      </c>
      <c r="Q85" s="132" t="s">
        <v>420</v>
      </c>
      <c r="R85" s="924"/>
    </row>
    <row r="86" spans="1:32" s="196" customFormat="1" ht="19.5" customHeight="1" thickBot="1" x14ac:dyDescent="0.3">
      <c r="A86" s="1359"/>
      <c r="B86" s="1360"/>
      <c r="C86" s="1360"/>
      <c r="D86" s="1360"/>
      <c r="E86" s="1360"/>
      <c r="F86" s="1360"/>
      <c r="G86" s="1360"/>
      <c r="H86" s="1360"/>
      <c r="I86" s="1360"/>
      <c r="J86" s="1360"/>
      <c r="K86" s="1360"/>
      <c r="L86" s="1360"/>
      <c r="M86" s="1360"/>
      <c r="N86" s="1360"/>
      <c r="O86" s="1360"/>
      <c r="P86" s="1360"/>
      <c r="Q86" s="1360"/>
      <c r="R86" s="1374"/>
    </row>
    <row r="87" spans="1:32" ht="316.5" customHeight="1" thickBot="1" x14ac:dyDescent="0.3">
      <c r="A87" s="126" t="s">
        <v>67</v>
      </c>
      <c r="B87" s="126" t="s">
        <v>149</v>
      </c>
      <c r="C87" s="126">
        <v>7</v>
      </c>
      <c r="D87" s="201" t="s">
        <v>421</v>
      </c>
      <c r="E87" s="136" t="s">
        <v>322</v>
      </c>
      <c r="F87" s="136" t="s">
        <v>323</v>
      </c>
      <c r="G87" s="128" t="s">
        <v>324</v>
      </c>
      <c r="H87" s="128" t="s">
        <v>143</v>
      </c>
      <c r="I87" s="128" t="s">
        <v>325</v>
      </c>
      <c r="J87" s="199">
        <v>44562</v>
      </c>
      <c r="K87" s="199">
        <v>45107</v>
      </c>
      <c r="L87" s="129" t="s">
        <v>422</v>
      </c>
      <c r="M87" s="128" t="s">
        <v>423</v>
      </c>
      <c r="N87" s="211" t="s">
        <v>424</v>
      </c>
      <c r="O87" s="131">
        <v>1</v>
      </c>
      <c r="P87" s="240" t="s">
        <v>72</v>
      </c>
      <c r="Q87" s="132" t="s">
        <v>425</v>
      </c>
      <c r="R87" s="161" t="s">
        <v>10</v>
      </c>
    </row>
    <row r="88" spans="1:32" ht="15.6" thickBot="1" x14ac:dyDescent="0.3">
      <c r="A88" s="1377"/>
      <c r="B88" s="1378"/>
      <c r="C88" s="1378"/>
      <c r="D88" s="1378"/>
      <c r="E88" s="1378"/>
      <c r="F88" s="1378"/>
      <c r="G88" s="1378"/>
      <c r="H88" s="1378"/>
      <c r="I88" s="1378"/>
      <c r="J88" s="1378"/>
      <c r="K88" s="1378"/>
      <c r="L88" s="1378"/>
      <c r="M88" s="1378"/>
      <c r="N88" s="1378"/>
      <c r="O88" s="1378"/>
      <c r="P88" s="1378"/>
      <c r="Q88" s="1378"/>
      <c r="R88" s="1379"/>
    </row>
    <row r="89" spans="1:32" ht="42" customHeight="1" thickBot="1" x14ac:dyDescent="0.3">
      <c r="A89" s="928" t="s">
        <v>426</v>
      </c>
      <c r="B89" s="929"/>
      <c r="C89" s="929"/>
      <c r="D89" s="929"/>
      <c r="E89" s="929"/>
      <c r="F89" s="929"/>
      <c r="G89" s="929"/>
      <c r="H89" s="929"/>
      <c r="I89" s="929"/>
      <c r="J89" s="929"/>
      <c r="K89" s="929"/>
      <c r="L89" s="929"/>
      <c r="M89" s="929"/>
      <c r="N89" s="929"/>
      <c r="O89" s="929"/>
      <c r="P89" s="929"/>
      <c r="Q89" s="929"/>
      <c r="R89" s="930"/>
    </row>
    <row r="90" spans="1:32" ht="15.6" x14ac:dyDescent="0.25">
      <c r="A90" s="990" t="s">
        <v>83</v>
      </c>
      <c r="B90" s="990" t="s">
        <v>84</v>
      </c>
      <c r="C90" s="990" t="s">
        <v>85</v>
      </c>
      <c r="D90" s="990" t="s">
        <v>86</v>
      </c>
      <c r="E90" s="990" t="s">
        <v>87</v>
      </c>
      <c r="F90" s="990" t="s">
        <v>88</v>
      </c>
      <c r="G90" s="990" t="s">
        <v>89</v>
      </c>
      <c r="H90" s="990" t="s">
        <v>90</v>
      </c>
      <c r="I90" s="990" t="s">
        <v>91</v>
      </c>
      <c r="J90" s="990" t="s">
        <v>92</v>
      </c>
      <c r="K90" s="990" t="s">
        <v>93</v>
      </c>
      <c r="L90" s="992" t="s">
        <v>147</v>
      </c>
      <c r="M90" s="992"/>
      <c r="N90" s="992"/>
      <c r="O90" s="992"/>
      <c r="P90" s="992"/>
      <c r="Q90" s="992"/>
      <c r="R90" s="992"/>
    </row>
    <row r="91" spans="1:32" ht="82.5" customHeight="1" x14ac:dyDescent="0.25">
      <c r="A91" s="990"/>
      <c r="B91" s="990"/>
      <c r="C91" s="990"/>
      <c r="D91" s="990"/>
      <c r="E91" s="990"/>
      <c r="F91" s="990"/>
      <c r="G91" s="990"/>
      <c r="H91" s="990"/>
      <c r="I91" s="990"/>
      <c r="J91" s="990"/>
      <c r="K91" s="990"/>
      <c r="L91" s="146" t="s">
        <v>95</v>
      </c>
      <c r="M91" s="146" t="s">
        <v>96</v>
      </c>
      <c r="N91" s="146" t="s">
        <v>97</v>
      </c>
      <c r="O91" s="146" t="s">
        <v>137</v>
      </c>
      <c r="P91" s="146" t="s">
        <v>99</v>
      </c>
      <c r="Q91" s="228" t="s">
        <v>100</v>
      </c>
      <c r="R91" s="147" t="s">
        <v>101</v>
      </c>
      <c r="S91" s="229"/>
    </row>
    <row r="92" spans="1:32" s="134" customFormat="1" ht="138.75" customHeight="1" x14ac:dyDescent="0.3">
      <c r="A92" s="1415" t="s">
        <v>68</v>
      </c>
      <c r="B92" s="1415" t="s">
        <v>149</v>
      </c>
      <c r="C92" s="1415">
        <v>1</v>
      </c>
      <c r="D92" s="966" t="s">
        <v>427</v>
      </c>
      <c r="E92" s="1028" t="s">
        <v>151</v>
      </c>
      <c r="F92" s="136" t="s">
        <v>332</v>
      </c>
      <c r="G92" s="128" t="s">
        <v>153</v>
      </c>
      <c r="H92" s="126" t="s">
        <v>126</v>
      </c>
      <c r="I92" s="128" t="s">
        <v>154</v>
      </c>
      <c r="J92" s="199">
        <v>45261</v>
      </c>
      <c r="K92" s="199">
        <v>46022</v>
      </c>
      <c r="L92" s="129">
        <v>45643</v>
      </c>
      <c r="M92" s="128" t="s">
        <v>109</v>
      </c>
      <c r="N92" s="211" t="s">
        <v>333</v>
      </c>
      <c r="O92" s="131"/>
      <c r="P92" s="201" t="s">
        <v>71</v>
      </c>
      <c r="Q92" s="230" t="s">
        <v>428</v>
      </c>
      <c r="R92" s="931" t="s">
        <v>11</v>
      </c>
      <c r="S92" s="133"/>
      <c r="T92" s="133"/>
      <c r="U92" s="133"/>
      <c r="V92" s="133"/>
      <c r="W92" s="133"/>
      <c r="X92" s="133"/>
      <c r="Y92" s="133"/>
      <c r="Z92" s="133"/>
      <c r="AA92" s="133"/>
      <c r="AB92" s="133"/>
      <c r="AC92" s="133"/>
      <c r="AD92" s="133"/>
      <c r="AE92" s="133"/>
      <c r="AF92" s="133"/>
    </row>
    <row r="93" spans="1:32" s="134" customFormat="1" ht="87.75" customHeight="1" x14ac:dyDescent="0.3">
      <c r="A93" s="1415"/>
      <c r="B93" s="1415"/>
      <c r="C93" s="1415"/>
      <c r="D93" s="966"/>
      <c r="E93" s="1028"/>
      <c r="F93" s="136" t="s">
        <v>335</v>
      </c>
      <c r="G93" s="128" t="s">
        <v>158</v>
      </c>
      <c r="H93" s="126" t="s">
        <v>126</v>
      </c>
      <c r="I93" s="128" t="s">
        <v>154</v>
      </c>
      <c r="J93" s="199">
        <v>45474</v>
      </c>
      <c r="K93" s="199">
        <v>46022</v>
      </c>
      <c r="L93" s="129">
        <v>45643</v>
      </c>
      <c r="M93" s="128" t="s">
        <v>109</v>
      </c>
      <c r="N93" s="211" t="s">
        <v>333</v>
      </c>
      <c r="O93" s="131"/>
      <c r="P93" s="201" t="s">
        <v>71</v>
      </c>
      <c r="Q93" s="230" t="s">
        <v>428</v>
      </c>
      <c r="R93" s="924"/>
      <c r="S93" s="133"/>
      <c r="T93" s="133"/>
      <c r="U93" s="133"/>
      <c r="V93" s="133"/>
      <c r="W93" s="133"/>
      <c r="X93" s="133"/>
      <c r="Y93" s="133"/>
      <c r="Z93" s="133"/>
      <c r="AA93" s="133"/>
      <c r="AB93" s="133"/>
      <c r="AC93" s="133"/>
      <c r="AD93" s="133"/>
      <c r="AE93" s="133"/>
      <c r="AF93" s="133"/>
    </row>
    <row r="94" spans="1:32" s="134" customFormat="1" ht="89.25" customHeight="1" x14ac:dyDescent="0.3">
      <c r="A94" s="1415"/>
      <c r="B94" s="1415"/>
      <c r="C94" s="1415"/>
      <c r="D94" s="966"/>
      <c r="E94" s="136" t="s">
        <v>159</v>
      </c>
      <c r="F94" s="1028" t="s">
        <v>337</v>
      </c>
      <c r="G94" s="959" t="s">
        <v>161</v>
      </c>
      <c r="H94" s="1415" t="s">
        <v>133</v>
      </c>
      <c r="I94" s="959" t="s">
        <v>154</v>
      </c>
      <c r="J94" s="1447">
        <v>45292</v>
      </c>
      <c r="K94" s="1447">
        <v>46022</v>
      </c>
      <c r="L94" s="129">
        <v>45643</v>
      </c>
      <c r="M94" s="128" t="s">
        <v>109</v>
      </c>
      <c r="N94" s="211" t="s">
        <v>333</v>
      </c>
      <c r="O94" s="131"/>
      <c r="P94" s="201" t="s">
        <v>71</v>
      </c>
      <c r="Q94" s="230" t="s">
        <v>428</v>
      </c>
      <c r="R94" s="924"/>
      <c r="S94" s="133"/>
      <c r="T94" s="133"/>
      <c r="U94" s="133"/>
      <c r="V94" s="133"/>
      <c r="W94" s="133"/>
      <c r="X94" s="133"/>
      <c r="Y94" s="133"/>
      <c r="Z94" s="133"/>
      <c r="AA94" s="133"/>
      <c r="AB94" s="133"/>
      <c r="AC94" s="133"/>
      <c r="AD94" s="133"/>
      <c r="AE94" s="133"/>
      <c r="AF94" s="133"/>
    </row>
    <row r="95" spans="1:32" s="134" customFormat="1" ht="96" customHeight="1" x14ac:dyDescent="0.3">
      <c r="A95" s="1415"/>
      <c r="B95" s="1415"/>
      <c r="C95" s="1415"/>
      <c r="D95" s="966"/>
      <c r="E95" s="136" t="s">
        <v>164</v>
      </c>
      <c r="F95" s="1028"/>
      <c r="G95" s="959"/>
      <c r="H95" s="1415"/>
      <c r="I95" s="959"/>
      <c r="J95" s="1447"/>
      <c r="K95" s="1447"/>
      <c r="L95" s="129">
        <v>45643</v>
      </c>
      <c r="M95" s="128" t="s">
        <v>109</v>
      </c>
      <c r="N95" s="211" t="s">
        <v>333</v>
      </c>
      <c r="O95" s="131"/>
      <c r="P95" s="201" t="s">
        <v>71</v>
      </c>
      <c r="Q95" s="230" t="s">
        <v>428</v>
      </c>
      <c r="R95" s="924"/>
      <c r="S95" s="133"/>
      <c r="T95" s="133"/>
      <c r="U95" s="133"/>
      <c r="V95" s="133"/>
      <c r="W95" s="133"/>
      <c r="X95" s="133"/>
      <c r="Y95" s="133"/>
      <c r="Z95" s="133"/>
      <c r="AA95" s="133"/>
      <c r="AB95" s="133"/>
      <c r="AC95" s="133"/>
      <c r="AD95" s="133"/>
      <c r="AE95" s="133"/>
      <c r="AF95" s="133"/>
    </row>
    <row r="96" spans="1:32" s="134" customFormat="1" ht="409.5" customHeight="1" x14ac:dyDescent="0.3">
      <c r="A96" s="1415"/>
      <c r="B96" s="1415"/>
      <c r="C96" s="1415"/>
      <c r="D96" s="966"/>
      <c r="E96" s="136" t="s">
        <v>165</v>
      </c>
      <c r="F96" s="136" t="s">
        <v>166</v>
      </c>
      <c r="G96" s="128" t="s">
        <v>167</v>
      </c>
      <c r="H96" s="126" t="s">
        <v>126</v>
      </c>
      <c r="I96" s="128" t="s">
        <v>58</v>
      </c>
      <c r="J96" s="199">
        <v>45292</v>
      </c>
      <c r="K96" s="199">
        <v>45638</v>
      </c>
      <c r="L96" s="129" t="s">
        <v>429</v>
      </c>
      <c r="M96" s="128" t="s">
        <v>430</v>
      </c>
      <c r="N96" s="231" t="s">
        <v>431</v>
      </c>
      <c r="O96" s="131">
        <v>1</v>
      </c>
      <c r="P96" s="201" t="s">
        <v>72</v>
      </c>
      <c r="Q96" s="230" t="s">
        <v>432</v>
      </c>
      <c r="R96" s="924"/>
      <c r="S96" s="133"/>
      <c r="T96" s="133"/>
      <c r="U96" s="133"/>
      <c r="V96" s="133"/>
      <c r="W96" s="133"/>
      <c r="X96" s="133"/>
      <c r="Y96" s="133"/>
      <c r="Z96" s="133"/>
      <c r="AA96" s="133"/>
      <c r="AB96" s="133"/>
      <c r="AC96" s="133"/>
      <c r="AD96" s="133"/>
      <c r="AE96" s="133"/>
      <c r="AF96" s="133"/>
    </row>
    <row r="97" spans="1:32" s="134" customFormat="1" ht="409.5" customHeight="1" x14ac:dyDescent="0.3">
      <c r="A97" s="1415"/>
      <c r="B97" s="1415"/>
      <c r="C97" s="1415"/>
      <c r="D97" s="966"/>
      <c r="E97" s="136" t="s">
        <v>172</v>
      </c>
      <c r="F97" s="136" t="s">
        <v>173</v>
      </c>
      <c r="G97" s="128" t="s">
        <v>174</v>
      </c>
      <c r="H97" s="126" t="s">
        <v>126</v>
      </c>
      <c r="I97" s="128" t="s">
        <v>154</v>
      </c>
      <c r="J97" s="199">
        <v>45261</v>
      </c>
      <c r="K97" s="199">
        <v>45626</v>
      </c>
      <c r="L97" s="129" t="s">
        <v>433</v>
      </c>
      <c r="M97" s="128" t="s">
        <v>430</v>
      </c>
      <c r="N97" s="241" t="s">
        <v>434</v>
      </c>
      <c r="O97" s="131">
        <v>1</v>
      </c>
      <c r="P97" s="201" t="s">
        <v>72</v>
      </c>
      <c r="Q97" s="230" t="s">
        <v>435</v>
      </c>
      <c r="R97" s="940"/>
      <c r="S97" s="133"/>
      <c r="T97" s="133"/>
      <c r="U97" s="133"/>
      <c r="V97" s="133"/>
      <c r="W97" s="133"/>
      <c r="X97" s="133"/>
      <c r="Y97" s="133"/>
      <c r="Z97" s="133"/>
      <c r="AA97" s="133"/>
      <c r="AB97" s="133"/>
      <c r="AC97" s="133"/>
      <c r="AD97" s="133"/>
      <c r="AE97" s="133"/>
      <c r="AF97" s="133"/>
    </row>
    <row r="98" spans="1:32" x14ac:dyDescent="0.25">
      <c r="A98" s="1466"/>
      <c r="B98" s="1465"/>
      <c r="C98" s="1465"/>
      <c r="D98" s="1465"/>
      <c r="E98" s="1465"/>
      <c r="F98" s="1465"/>
      <c r="G98" s="1465"/>
      <c r="H98" s="1465"/>
      <c r="I98" s="1465"/>
      <c r="J98" s="1465"/>
      <c r="K98" s="1465"/>
      <c r="L98" s="1465"/>
      <c r="M98" s="1465"/>
      <c r="N98" s="1465"/>
      <c r="O98" s="1465"/>
      <c r="P98" s="1465"/>
      <c r="Q98" s="1465"/>
      <c r="R98" s="1467"/>
    </row>
    <row r="99" spans="1:32" s="134" customFormat="1" ht="409.5" customHeight="1" x14ac:dyDescent="0.3">
      <c r="A99" s="1415" t="s">
        <v>68</v>
      </c>
      <c r="B99" s="1415" t="s">
        <v>149</v>
      </c>
      <c r="C99" s="1415">
        <v>2</v>
      </c>
      <c r="D99" s="966" t="s">
        <v>436</v>
      </c>
      <c r="E99" s="1028" t="s">
        <v>437</v>
      </c>
      <c r="F99" s="136" t="s">
        <v>438</v>
      </c>
      <c r="G99" s="128" t="s">
        <v>439</v>
      </c>
      <c r="H99" s="126" t="s">
        <v>126</v>
      </c>
      <c r="I99" s="128" t="s">
        <v>440</v>
      </c>
      <c r="J99" s="199">
        <v>45292</v>
      </c>
      <c r="K99" s="199">
        <v>45657</v>
      </c>
      <c r="L99" s="129" t="s">
        <v>433</v>
      </c>
      <c r="M99" s="128" t="s">
        <v>430</v>
      </c>
      <c r="N99" s="231" t="s">
        <v>441</v>
      </c>
      <c r="O99" s="131">
        <v>1</v>
      </c>
      <c r="P99" s="201" t="s">
        <v>72</v>
      </c>
      <c r="Q99" s="230" t="s">
        <v>442</v>
      </c>
      <c r="R99" s="946" t="s">
        <v>11</v>
      </c>
      <c r="S99" s="133"/>
      <c r="T99" s="133"/>
      <c r="U99" s="133"/>
      <c r="V99" s="133"/>
      <c r="W99" s="133"/>
      <c r="X99" s="133"/>
      <c r="Y99" s="133"/>
      <c r="Z99" s="133"/>
      <c r="AA99" s="133"/>
      <c r="AB99" s="133"/>
      <c r="AC99" s="133"/>
      <c r="AD99" s="133"/>
      <c r="AE99" s="133"/>
      <c r="AF99" s="133"/>
    </row>
    <row r="100" spans="1:32" s="134" customFormat="1" ht="93.75" customHeight="1" x14ac:dyDescent="0.3">
      <c r="A100" s="1415"/>
      <c r="B100" s="1415"/>
      <c r="C100" s="1415"/>
      <c r="D100" s="966"/>
      <c r="E100" s="1028"/>
      <c r="F100" s="136" t="s">
        <v>443</v>
      </c>
      <c r="G100" s="128" t="s">
        <v>444</v>
      </c>
      <c r="H100" s="126" t="s">
        <v>126</v>
      </c>
      <c r="I100" s="128" t="s">
        <v>154</v>
      </c>
      <c r="J100" s="199">
        <v>45323</v>
      </c>
      <c r="K100" s="199">
        <v>46022</v>
      </c>
      <c r="L100" s="129">
        <v>45643</v>
      </c>
      <c r="M100" s="128" t="s">
        <v>109</v>
      </c>
      <c r="N100" s="211" t="s">
        <v>336</v>
      </c>
      <c r="O100" s="131"/>
      <c r="P100" s="201" t="s">
        <v>71</v>
      </c>
      <c r="Q100" s="230" t="s">
        <v>445</v>
      </c>
      <c r="R100" s="946"/>
      <c r="S100" s="133"/>
      <c r="T100" s="133"/>
      <c r="U100" s="133"/>
      <c r="V100" s="133"/>
      <c r="W100" s="133"/>
      <c r="X100" s="133"/>
      <c r="Y100" s="133"/>
      <c r="Z100" s="133"/>
      <c r="AA100" s="133"/>
      <c r="AB100" s="133"/>
      <c r="AC100" s="133"/>
      <c r="AD100" s="133"/>
      <c r="AE100" s="133"/>
      <c r="AF100" s="133"/>
    </row>
    <row r="101" spans="1:32" s="134" customFormat="1" ht="110.25" customHeight="1" x14ac:dyDescent="0.3">
      <c r="A101" s="1415"/>
      <c r="B101" s="1415"/>
      <c r="C101" s="1415"/>
      <c r="D101" s="966"/>
      <c r="E101" s="136" t="s">
        <v>446</v>
      </c>
      <c r="F101" s="136" t="s">
        <v>447</v>
      </c>
      <c r="G101" s="128" t="s">
        <v>448</v>
      </c>
      <c r="H101" s="126" t="s">
        <v>126</v>
      </c>
      <c r="I101" s="128" t="s">
        <v>154</v>
      </c>
      <c r="J101" s="199">
        <v>45301</v>
      </c>
      <c r="K101" s="199">
        <v>46022</v>
      </c>
      <c r="L101" s="129">
        <v>45643</v>
      </c>
      <c r="M101" s="128" t="s">
        <v>109</v>
      </c>
      <c r="N101" s="211" t="s">
        <v>336</v>
      </c>
      <c r="O101" s="131"/>
      <c r="P101" s="201" t="s">
        <v>71</v>
      </c>
      <c r="Q101" s="230" t="s">
        <v>445</v>
      </c>
      <c r="R101" s="946"/>
      <c r="S101" s="133"/>
      <c r="T101" s="133"/>
      <c r="U101" s="133"/>
      <c r="V101" s="133"/>
      <c r="W101" s="133"/>
      <c r="X101" s="133"/>
      <c r="Y101" s="133"/>
      <c r="Z101" s="133"/>
      <c r="AA101" s="133"/>
      <c r="AB101" s="133"/>
      <c r="AC101" s="133"/>
      <c r="AD101" s="133"/>
      <c r="AE101" s="133"/>
      <c r="AF101" s="133"/>
    </row>
    <row r="102" spans="1:32" s="134" customFormat="1" ht="84.75" customHeight="1" x14ac:dyDescent="0.3">
      <c r="A102" s="1415"/>
      <c r="B102" s="1415"/>
      <c r="C102" s="1415"/>
      <c r="D102" s="966"/>
      <c r="E102" s="136" t="s">
        <v>449</v>
      </c>
      <c r="F102" s="136" t="s">
        <v>450</v>
      </c>
      <c r="G102" s="128" t="s">
        <v>451</v>
      </c>
      <c r="H102" s="126" t="s">
        <v>126</v>
      </c>
      <c r="I102" s="128" t="s">
        <v>154</v>
      </c>
      <c r="J102" s="199">
        <v>45293</v>
      </c>
      <c r="K102" s="199">
        <v>46022</v>
      </c>
      <c r="L102" s="129">
        <v>45643</v>
      </c>
      <c r="M102" s="128" t="s">
        <v>109</v>
      </c>
      <c r="N102" s="211" t="s">
        <v>336</v>
      </c>
      <c r="O102" s="131"/>
      <c r="P102" s="201" t="s">
        <v>71</v>
      </c>
      <c r="Q102" s="230" t="s">
        <v>445</v>
      </c>
      <c r="R102" s="946"/>
      <c r="S102" s="133"/>
      <c r="T102" s="133"/>
      <c r="U102" s="133"/>
      <c r="V102" s="133"/>
      <c r="W102" s="133"/>
      <c r="X102" s="133"/>
      <c r="Y102" s="133"/>
      <c r="Z102" s="133"/>
      <c r="AA102" s="133"/>
      <c r="AB102" s="133"/>
      <c r="AC102" s="133"/>
      <c r="AD102" s="133"/>
      <c r="AE102" s="133"/>
      <c r="AF102" s="133"/>
    </row>
    <row r="103" spans="1:32" x14ac:dyDescent="0.25">
      <c r="A103" s="1466"/>
      <c r="B103" s="1465"/>
      <c r="C103" s="1465"/>
      <c r="D103" s="1465"/>
      <c r="E103" s="1465"/>
      <c r="F103" s="1465"/>
      <c r="G103" s="1465"/>
      <c r="H103" s="1465"/>
      <c r="I103" s="1465"/>
      <c r="J103" s="1465"/>
      <c r="K103" s="1465"/>
      <c r="L103" s="1465"/>
      <c r="M103" s="1465"/>
      <c r="N103" s="1465"/>
      <c r="O103" s="1465"/>
      <c r="P103" s="1465"/>
      <c r="Q103" s="1465"/>
      <c r="R103" s="1467"/>
    </row>
    <row r="104" spans="1:32" s="134" customFormat="1" ht="107.25" customHeight="1" x14ac:dyDescent="0.3">
      <c r="A104" s="1415" t="s">
        <v>68</v>
      </c>
      <c r="B104" s="1415" t="s">
        <v>149</v>
      </c>
      <c r="C104" s="1415">
        <v>3</v>
      </c>
      <c r="D104" s="816" t="s">
        <v>452</v>
      </c>
      <c r="E104" s="136" t="s">
        <v>453</v>
      </c>
      <c r="F104" s="136" t="s">
        <v>454</v>
      </c>
      <c r="G104" s="128" t="s">
        <v>455</v>
      </c>
      <c r="H104" s="126" t="s">
        <v>126</v>
      </c>
      <c r="I104" s="128" t="s">
        <v>149</v>
      </c>
      <c r="J104" s="199">
        <v>45261</v>
      </c>
      <c r="K104" s="199">
        <v>46022</v>
      </c>
      <c r="L104" s="129">
        <v>45643</v>
      </c>
      <c r="M104" s="128" t="s">
        <v>109</v>
      </c>
      <c r="N104" s="211" t="s">
        <v>456</v>
      </c>
      <c r="O104" s="131">
        <v>1</v>
      </c>
      <c r="P104" s="201" t="s">
        <v>128</v>
      </c>
      <c r="Q104" s="230" t="s">
        <v>457</v>
      </c>
      <c r="R104" s="931" t="s">
        <v>11</v>
      </c>
      <c r="S104" s="133"/>
      <c r="T104" s="133"/>
      <c r="U104" s="133"/>
      <c r="V104" s="133"/>
      <c r="W104" s="133"/>
      <c r="X104" s="133"/>
      <c r="Y104" s="133"/>
      <c r="Z104" s="133"/>
      <c r="AA104" s="133"/>
      <c r="AB104" s="133"/>
      <c r="AC104" s="133"/>
      <c r="AD104" s="133"/>
      <c r="AE104" s="133"/>
      <c r="AF104" s="133"/>
    </row>
    <row r="105" spans="1:32" s="134" customFormat="1" ht="87" customHeight="1" x14ac:dyDescent="0.3">
      <c r="A105" s="1415"/>
      <c r="B105" s="1415"/>
      <c r="C105" s="1415"/>
      <c r="D105" s="816"/>
      <c r="E105" s="136" t="s">
        <v>458</v>
      </c>
      <c r="F105" s="136" t="s">
        <v>459</v>
      </c>
      <c r="G105" s="128" t="s">
        <v>460</v>
      </c>
      <c r="H105" s="126" t="s">
        <v>126</v>
      </c>
      <c r="I105" s="128" t="s">
        <v>149</v>
      </c>
      <c r="J105" s="199">
        <v>45261</v>
      </c>
      <c r="K105" s="199">
        <v>46022</v>
      </c>
      <c r="L105" s="129">
        <v>45643</v>
      </c>
      <c r="M105" s="128" t="s">
        <v>109</v>
      </c>
      <c r="N105" s="211" t="s">
        <v>336</v>
      </c>
      <c r="O105" s="131"/>
      <c r="P105" s="201" t="s">
        <v>71</v>
      </c>
      <c r="Q105" s="230" t="s">
        <v>457</v>
      </c>
      <c r="R105" s="924"/>
      <c r="S105" s="133"/>
      <c r="T105" s="133"/>
      <c r="U105" s="133"/>
      <c r="V105" s="133"/>
      <c r="W105" s="133"/>
      <c r="X105" s="133"/>
      <c r="Y105" s="133"/>
      <c r="Z105" s="133"/>
      <c r="AA105" s="133"/>
      <c r="AB105" s="133"/>
      <c r="AC105" s="133"/>
      <c r="AD105" s="133"/>
      <c r="AE105" s="133"/>
      <c r="AF105" s="133"/>
    </row>
    <row r="106" spans="1:32" s="134" customFormat="1" ht="225" customHeight="1" x14ac:dyDescent="0.3">
      <c r="A106" s="1415"/>
      <c r="B106" s="1415"/>
      <c r="C106" s="1415"/>
      <c r="D106" s="816"/>
      <c r="E106" s="136" t="s">
        <v>461</v>
      </c>
      <c r="F106" s="136" t="s">
        <v>462</v>
      </c>
      <c r="G106" s="128" t="s">
        <v>463</v>
      </c>
      <c r="H106" s="126" t="s">
        <v>133</v>
      </c>
      <c r="I106" s="128" t="s">
        <v>149</v>
      </c>
      <c r="J106" s="199">
        <v>45323</v>
      </c>
      <c r="K106" s="199">
        <v>46022</v>
      </c>
      <c r="L106" s="129" t="s">
        <v>433</v>
      </c>
      <c r="M106" s="128" t="s">
        <v>430</v>
      </c>
      <c r="N106" s="211" t="s">
        <v>464</v>
      </c>
      <c r="O106" s="131">
        <v>1</v>
      </c>
      <c r="P106" s="201" t="s">
        <v>128</v>
      </c>
      <c r="Q106" s="117" t="s">
        <v>465</v>
      </c>
      <c r="R106" s="940"/>
      <c r="S106" s="133"/>
      <c r="T106" s="133"/>
      <c r="U106" s="133"/>
      <c r="V106" s="133"/>
      <c r="W106" s="133"/>
      <c r="X106" s="133"/>
      <c r="Y106" s="133"/>
      <c r="Z106" s="133"/>
      <c r="AA106" s="133"/>
      <c r="AB106" s="133"/>
      <c r="AC106" s="133"/>
      <c r="AD106" s="133"/>
      <c r="AE106" s="133"/>
      <c r="AF106" s="133"/>
    </row>
    <row r="107" spans="1:32" ht="15.6" thickBot="1" x14ac:dyDescent="0.3">
      <c r="A107" s="1464"/>
      <c r="B107" s="1456"/>
      <c r="C107" s="1456"/>
      <c r="D107" s="1456"/>
      <c r="E107" s="1465"/>
      <c r="F107" s="1465"/>
      <c r="G107" s="1465"/>
      <c r="H107" s="1465"/>
      <c r="I107" s="1456"/>
      <c r="J107" s="1456"/>
      <c r="K107" s="1456"/>
      <c r="L107" s="1456"/>
      <c r="M107" s="1456"/>
      <c r="N107" s="1456"/>
      <c r="O107" s="1456"/>
      <c r="P107" s="1456"/>
      <c r="Q107" s="1456"/>
      <c r="R107" s="1361"/>
    </row>
    <row r="108" spans="1:32" s="134" customFormat="1" ht="105" customHeight="1" thickBot="1" x14ac:dyDescent="0.35">
      <c r="A108" s="126" t="s">
        <v>68</v>
      </c>
      <c r="B108" s="125" t="s">
        <v>149</v>
      </c>
      <c r="C108" s="126">
        <v>4</v>
      </c>
      <c r="D108" s="135" t="s">
        <v>466</v>
      </c>
      <c r="E108" s="219" t="s">
        <v>467</v>
      </c>
      <c r="F108" s="219" t="s">
        <v>468</v>
      </c>
      <c r="G108" s="219"/>
      <c r="H108" s="128" t="s">
        <v>126</v>
      </c>
      <c r="I108" s="128" t="s">
        <v>149</v>
      </c>
      <c r="J108" s="242">
        <v>45658</v>
      </c>
      <c r="K108" s="243">
        <v>45838</v>
      </c>
      <c r="L108" s="129">
        <v>45877</v>
      </c>
      <c r="M108" s="128" t="s">
        <v>469</v>
      </c>
      <c r="N108" s="211" t="s">
        <v>470</v>
      </c>
      <c r="O108" s="131"/>
      <c r="P108" s="201" t="s">
        <v>73</v>
      </c>
      <c r="Q108" s="230" t="s">
        <v>471</v>
      </c>
      <c r="R108" s="161" t="s">
        <v>11</v>
      </c>
      <c r="S108" s="133"/>
      <c r="T108" s="133"/>
      <c r="U108" s="133"/>
      <c r="V108" s="133"/>
      <c r="W108" s="133"/>
      <c r="X108" s="133"/>
      <c r="Y108" s="133"/>
      <c r="Z108" s="133"/>
      <c r="AA108" s="133"/>
      <c r="AB108" s="133"/>
      <c r="AC108" s="133"/>
      <c r="AD108" s="133"/>
      <c r="AE108" s="133"/>
      <c r="AF108" s="133"/>
    </row>
    <row r="109" spans="1:32" ht="15.6" thickBot="1" x14ac:dyDescent="0.3">
      <c r="A109" s="1359"/>
      <c r="B109" s="1360"/>
      <c r="C109" s="1360"/>
      <c r="D109" s="1360"/>
      <c r="E109" s="1456"/>
      <c r="F109" s="1456"/>
      <c r="G109" s="1456"/>
      <c r="H109" s="1456"/>
      <c r="I109" s="1360"/>
      <c r="J109" s="1360"/>
      <c r="K109" s="1360"/>
      <c r="L109" s="1360"/>
      <c r="M109" s="1360"/>
      <c r="N109" s="1360"/>
      <c r="O109" s="1360"/>
      <c r="P109" s="1360"/>
      <c r="Q109" s="1360"/>
      <c r="R109" s="1374"/>
    </row>
    <row r="120" spans="1:9" ht="15.6" x14ac:dyDescent="0.3">
      <c r="A120" s="1087" t="s">
        <v>127</v>
      </c>
      <c r="B120" s="1087"/>
      <c r="C120" s="190"/>
      <c r="D120" s="1087" t="s">
        <v>472</v>
      </c>
      <c r="E120" s="1087"/>
      <c r="F120" s="1087" t="s">
        <v>473</v>
      </c>
      <c r="G120" s="1087"/>
      <c r="H120" s="1087" t="s">
        <v>474</v>
      </c>
      <c r="I120" s="1087"/>
    </row>
    <row r="121" spans="1:9" ht="15.6" x14ac:dyDescent="0.3">
      <c r="A121" s="187" t="s">
        <v>71</v>
      </c>
      <c r="B121" s="194">
        <f>+COUNTIF($P$9:$P$108,"ABIERTA")</f>
        <v>15</v>
      </c>
      <c r="C121" s="190"/>
      <c r="D121" s="187" t="s">
        <v>71</v>
      </c>
      <c r="E121" s="194">
        <f>+COUNTIF($P$9:$P$49,"ABIERTA")</f>
        <v>3</v>
      </c>
      <c r="F121" s="187" t="s">
        <v>71</v>
      </c>
      <c r="G121" s="194">
        <f>+COUNTIF($P$54:$P$87,"ABIERTA")</f>
        <v>4</v>
      </c>
      <c r="H121" s="187" t="s">
        <v>71</v>
      </c>
      <c r="I121" s="194">
        <f>+COUNTIF($P$88:$P$108,"ABIERTA")</f>
        <v>8</v>
      </c>
    </row>
    <row r="122" spans="1:9" ht="15.6" x14ac:dyDescent="0.3">
      <c r="A122" s="187" t="s">
        <v>72</v>
      </c>
      <c r="B122" s="194">
        <f>+COUNTIF($P$9:$P$108,"CUMPLIDA - EFECTIVA")</f>
        <v>56</v>
      </c>
      <c r="C122" s="190"/>
      <c r="D122" s="187" t="s">
        <v>72</v>
      </c>
      <c r="E122" s="194">
        <f>+COUNTIF($P$9:$P$49,"CUMPLIDA - EFECTIVA")</f>
        <v>30</v>
      </c>
      <c r="F122" s="187" t="s">
        <v>72</v>
      </c>
      <c r="G122" s="194">
        <f>+COUNTIF($P$54:$P$87,"CUMPLIDA - EFECTIVA")</f>
        <v>23</v>
      </c>
      <c r="H122" s="187" t="s">
        <v>72</v>
      </c>
      <c r="I122" s="194">
        <f>+COUNTIF($P$88:$P$108,"CUMPLIDA - EFECTIVA")</f>
        <v>3</v>
      </c>
    </row>
    <row r="123" spans="1:9" ht="15.6" x14ac:dyDescent="0.3">
      <c r="A123" s="187" t="s">
        <v>128</v>
      </c>
      <c r="B123" s="194">
        <f>+COUNTIF($P$9:$P$108,"CUMPLIDA - PENDIENTE DE EFECTIVIDAD")</f>
        <v>2</v>
      </c>
      <c r="C123" s="190"/>
      <c r="D123" s="187" t="s">
        <v>128</v>
      </c>
      <c r="E123" s="194">
        <f>+COUNTIF($P$9:$P$49,"CUMPLIDA - PENDIENTE DE EFECTIVIDAD")</f>
        <v>0</v>
      </c>
      <c r="F123" s="187" t="s">
        <v>128</v>
      </c>
      <c r="G123" s="194">
        <f>+COUNTIF($P$54:$P$87,"CUMPLIDA - PENDIENTE DE EFECTIVIDAD")</f>
        <v>0</v>
      </c>
      <c r="H123" s="187" t="s">
        <v>128</v>
      </c>
      <c r="I123" s="194">
        <f>+COUNTIF($P$88:$P$108,"CUMPLIDA - PENDIENTE DE EFECTIVIDAD")</f>
        <v>2</v>
      </c>
    </row>
    <row r="124" spans="1:9" ht="15.6" x14ac:dyDescent="0.3">
      <c r="A124" s="187" t="s">
        <v>129</v>
      </c>
      <c r="B124" s="194">
        <f>+COUNTIF($P$9:$P$108,"CUMPLIDA - INEFECTIVA")</f>
        <v>0</v>
      </c>
      <c r="C124" s="190"/>
      <c r="D124" s="187" t="s">
        <v>129</v>
      </c>
      <c r="E124" s="194">
        <f>+COUNTIF($P$9:$P$49,"CUMPLIDA - INEFECTIVA")</f>
        <v>0</v>
      </c>
      <c r="F124" s="187" t="s">
        <v>129</v>
      </c>
      <c r="G124" s="194">
        <f>+COUNTIF($P$54:$P$87,"CUMPLIDA - INEFECTIVA")</f>
        <v>0</v>
      </c>
      <c r="H124" s="187" t="s">
        <v>129</v>
      </c>
      <c r="I124" s="194">
        <f>+COUNTIF($P$88:$P$108,"CUMPLIDA - INEFECTIVA")</f>
        <v>0</v>
      </c>
    </row>
    <row r="125" spans="1:9" ht="15.6" x14ac:dyDescent="0.3">
      <c r="A125" s="187" t="s">
        <v>73</v>
      </c>
      <c r="B125" s="194">
        <f>+COUNTIF($P$9:$P$108,"INCUMPLIDA - VENCIDA")</f>
        <v>1</v>
      </c>
      <c r="C125" s="190"/>
      <c r="D125" s="187" t="s">
        <v>73</v>
      </c>
      <c r="E125" s="194">
        <f>+COUNTIF($P$9:$P$49,"INCUMPLIDA - VENCIDA")</f>
        <v>0</v>
      </c>
      <c r="F125" s="187" t="s">
        <v>73</v>
      </c>
      <c r="G125" s="194">
        <f>+COUNTIF($P$54:$P$87,"INCUMPLIDA - VENCIDA")</f>
        <v>0</v>
      </c>
      <c r="H125" s="187" t="s">
        <v>73</v>
      </c>
      <c r="I125" s="194">
        <f>+COUNTIF($P$88:$P$108,"INCUMPLIDA - VENCIDA")</f>
        <v>1</v>
      </c>
    </row>
    <row r="126" spans="1:9" ht="15.6" x14ac:dyDescent="0.3">
      <c r="A126" s="187" t="s">
        <v>78</v>
      </c>
      <c r="B126" s="194">
        <f>+COUNTIF($P$9:$P$108,"INCALIFICABLE")</f>
        <v>0</v>
      </c>
      <c r="C126" s="190"/>
      <c r="D126" s="187" t="s">
        <v>78</v>
      </c>
      <c r="E126" s="194">
        <f>+COUNTIF($P$9:$P$49,"INCALIFICABLE")</f>
        <v>0</v>
      </c>
      <c r="F126" s="187" t="s">
        <v>78</v>
      </c>
      <c r="G126" s="194">
        <f>+COUNTIF($P$54:$P$87,"INCALIFICABLE")</f>
        <v>0</v>
      </c>
      <c r="H126" s="187" t="s">
        <v>78</v>
      </c>
      <c r="I126" s="194">
        <f>+COUNTIF($P$88:$P$108,"INCALIFICABLE")</f>
        <v>0</v>
      </c>
    </row>
    <row r="127" spans="1:9" ht="15.6" x14ac:dyDescent="0.3">
      <c r="A127" s="191" t="s">
        <v>130</v>
      </c>
      <c r="B127" s="192">
        <f>+SUM(B121:B126)</f>
        <v>74</v>
      </c>
      <c r="C127" s="190"/>
      <c r="D127" s="191" t="s">
        <v>130</v>
      </c>
      <c r="E127" s="192">
        <f>SUM(E121:E126)</f>
        <v>33</v>
      </c>
      <c r="F127" s="191" t="s">
        <v>130</v>
      </c>
      <c r="G127" s="192">
        <f>SUM(G121:G126)</f>
        <v>27</v>
      </c>
      <c r="H127" s="191" t="s">
        <v>130</v>
      </c>
      <c r="I127" s="192">
        <f>SUM(I121:I126)</f>
        <v>14</v>
      </c>
    </row>
    <row r="128" spans="1:9" ht="15.6" x14ac:dyDescent="0.3">
      <c r="A128" s="190"/>
      <c r="B128" s="190"/>
      <c r="C128" s="190"/>
      <c r="D128" s="244"/>
      <c r="E128" s="244"/>
      <c r="F128" s="244"/>
      <c r="G128" s="245"/>
    </row>
    <row r="129" spans="1:9" ht="15.6" x14ac:dyDescent="0.3">
      <c r="A129" s="1087" t="s">
        <v>131</v>
      </c>
      <c r="B129" s="1087"/>
      <c r="C129" s="190"/>
      <c r="D129" s="1087" t="s">
        <v>132</v>
      </c>
      <c r="E129" s="1087"/>
      <c r="F129" s="1087" t="s">
        <v>132</v>
      </c>
      <c r="G129" s="1087"/>
      <c r="H129" s="1087" t="s">
        <v>132</v>
      </c>
      <c r="I129" s="1087"/>
    </row>
    <row r="130" spans="1:9" ht="15.6" x14ac:dyDescent="0.3">
      <c r="A130" s="194" t="s">
        <v>145</v>
      </c>
      <c r="B130" s="194">
        <f>+COUNTIF($R$9:$R$108,"ABIERTO")</f>
        <v>7</v>
      </c>
      <c r="C130" s="190"/>
      <c r="D130" s="246" t="s">
        <v>11</v>
      </c>
      <c r="E130" s="194">
        <f>+COUNTIF($R$9:$R$49,"ABIERTO")</f>
        <v>1</v>
      </c>
      <c r="F130" s="246" t="s">
        <v>11</v>
      </c>
      <c r="G130" s="194">
        <f>+COUNTIF($R$54:$R$87,"ABIERTO")</f>
        <v>2</v>
      </c>
      <c r="H130" s="246" t="s">
        <v>11</v>
      </c>
      <c r="I130" s="194">
        <f>+COUNTIF($R$88:$R$108,"ABIERTO")</f>
        <v>4</v>
      </c>
    </row>
    <row r="131" spans="1:9" ht="15.6" x14ac:dyDescent="0.3">
      <c r="A131" s="194" t="s">
        <v>146</v>
      </c>
      <c r="B131" s="194">
        <f>+COUNTIF($R$9:$R$108,"CERRADO")</f>
        <v>12</v>
      </c>
      <c r="C131" s="190"/>
      <c r="D131" s="246" t="s">
        <v>10</v>
      </c>
      <c r="E131" s="194">
        <f>+COUNTIF($R$9:$R49,"CERRADO")</f>
        <v>7</v>
      </c>
      <c r="F131" s="246" t="s">
        <v>10</v>
      </c>
      <c r="G131" s="194">
        <f>+COUNTIF($R$54:$R87,"CERRADO")</f>
        <v>5</v>
      </c>
      <c r="H131" s="246" t="s">
        <v>10</v>
      </c>
      <c r="I131" s="194">
        <f>+COUNTIF($R$88:$R108,"CERRADO")</f>
        <v>0</v>
      </c>
    </row>
    <row r="132" spans="1:9" ht="15.6" x14ac:dyDescent="0.3">
      <c r="A132" s="192" t="s">
        <v>130</v>
      </c>
      <c r="B132" s="192">
        <f>B130+B131</f>
        <v>19</v>
      </c>
      <c r="C132" s="190"/>
      <c r="D132" s="191" t="s">
        <v>130</v>
      </c>
      <c r="E132" s="192">
        <f>SUM(E130:E131)</f>
        <v>8</v>
      </c>
      <c r="F132" s="191" t="s">
        <v>130</v>
      </c>
      <c r="G132" s="192">
        <f>SUM(G130:G131)</f>
        <v>7</v>
      </c>
      <c r="H132" s="191" t="s">
        <v>130</v>
      </c>
      <c r="I132" s="192">
        <f>SUM(I130:I131)</f>
        <v>4</v>
      </c>
    </row>
  </sheetData>
  <autoFilter ref="L53:R87" xr:uid="{00000000-0009-0000-0000-00000E000000}"/>
  <mergeCells count="1120">
    <mergeCell ref="A129:B129"/>
    <mergeCell ref="D129:E129"/>
    <mergeCell ref="F129:G129"/>
    <mergeCell ref="H129:I129"/>
    <mergeCell ref="A107:R107"/>
    <mergeCell ref="A109:R109"/>
    <mergeCell ref="A120:B120"/>
    <mergeCell ref="D120:E120"/>
    <mergeCell ref="F120:G120"/>
    <mergeCell ref="H120:I120"/>
    <mergeCell ref="A103:R103"/>
    <mergeCell ref="A104:A106"/>
    <mergeCell ref="B104:B106"/>
    <mergeCell ref="C104:C106"/>
    <mergeCell ref="D104:D106"/>
    <mergeCell ref="R104:R106"/>
    <mergeCell ref="A98:R98"/>
    <mergeCell ref="A99:A102"/>
    <mergeCell ref="B99:B102"/>
    <mergeCell ref="C99:C102"/>
    <mergeCell ref="D99:D102"/>
    <mergeCell ref="E99:E100"/>
    <mergeCell ref="R99:R102"/>
    <mergeCell ref="R92:R97"/>
    <mergeCell ref="F94:F95"/>
    <mergeCell ref="G94:G95"/>
    <mergeCell ref="H94:H95"/>
    <mergeCell ref="I94:I95"/>
    <mergeCell ref="J94:J95"/>
    <mergeCell ref="K94:K95"/>
    <mergeCell ref="H90:H91"/>
    <mergeCell ref="I90:I91"/>
    <mergeCell ref="J90:J91"/>
    <mergeCell ref="K90:K91"/>
    <mergeCell ref="L90:R90"/>
    <mergeCell ref="A92:A97"/>
    <mergeCell ref="B92:B97"/>
    <mergeCell ref="C92:C97"/>
    <mergeCell ref="D92:D97"/>
    <mergeCell ref="E92:E93"/>
    <mergeCell ref="A86:R86"/>
    <mergeCell ref="A88:R88"/>
    <mergeCell ref="A89:R89"/>
    <mergeCell ref="A90:A91"/>
    <mergeCell ref="B90:B91"/>
    <mergeCell ref="C90:C91"/>
    <mergeCell ref="D90:D91"/>
    <mergeCell ref="E90:E91"/>
    <mergeCell ref="F90:F91"/>
    <mergeCell ref="G90:G91"/>
    <mergeCell ref="A82:R82"/>
    <mergeCell ref="A83:A85"/>
    <mergeCell ref="B83:B85"/>
    <mergeCell ref="C83:C85"/>
    <mergeCell ref="D83:D85"/>
    <mergeCell ref="E83:E84"/>
    <mergeCell ref="R83:R85"/>
    <mergeCell ref="A77:R77"/>
    <mergeCell ref="A78:A81"/>
    <mergeCell ref="B78:B81"/>
    <mergeCell ref="C78:C81"/>
    <mergeCell ref="D78:D81"/>
    <mergeCell ref="Q78:Q81"/>
    <mergeCell ref="R78:R81"/>
    <mergeCell ref="E80:E81"/>
    <mergeCell ref="A70:R70"/>
    <mergeCell ref="A71:A76"/>
    <mergeCell ref="B71:B76"/>
    <mergeCell ref="C71:C76"/>
    <mergeCell ref="D71:D76"/>
    <mergeCell ref="E71:E72"/>
    <mergeCell ref="Q71:Q76"/>
    <mergeCell ref="R71:R76"/>
    <mergeCell ref="E73:E75"/>
    <mergeCell ref="A66:R66"/>
    <mergeCell ref="A67:A69"/>
    <mergeCell ref="B67:B69"/>
    <mergeCell ref="C67:C69"/>
    <mergeCell ref="D67:D69"/>
    <mergeCell ref="E67:E68"/>
    <mergeCell ref="Q67:Q69"/>
    <mergeCell ref="R67:R69"/>
    <mergeCell ref="P56:P57"/>
    <mergeCell ref="A60:R60"/>
    <mergeCell ref="A61:A65"/>
    <mergeCell ref="B61:B65"/>
    <mergeCell ref="C61:C65"/>
    <mergeCell ref="D61:D65"/>
    <mergeCell ref="E61:E62"/>
    <mergeCell ref="Q61:Q65"/>
    <mergeCell ref="R61:R65"/>
    <mergeCell ref="J56:J57"/>
    <mergeCell ref="K56:K57"/>
    <mergeCell ref="L56:L57"/>
    <mergeCell ref="M56:M57"/>
    <mergeCell ref="N56:N57"/>
    <mergeCell ref="O56:O57"/>
    <mergeCell ref="A54:A59"/>
    <mergeCell ref="B54:B59"/>
    <mergeCell ref="C54:C59"/>
    <mergeCell ref="D54:D59"/>
    <mergeCell ref="E54:E55"/>
    <mergeCell ref="R54:R59"/>
    <mergeCell ref="F56:F57"/>
    <mergeCell ref="G56:G57"/>
    <mergeCell ref="H56:H57"/>
    <mergeCell ref="I56:I57"/>
    <mergeCell ref="G52:G53"/>
    <mergeCell ref="H52:H53"/>
    <mergeCell ref="I52:I53"/>
    <mergeCell ref="J52:J53"/>
    <mergeCell ref="K52:K53"/>
    <mergeCell ref="L52:R52"/>
    <mergeCell ref="R45:R47"/>
    <mergeCell ref="A48:R48"/>
    <mergeCell ref="A50:R50"/>
    <mergeCell ref="A51:R51"/>
    <mergeCell ref="A52:A53"/>
    <mergeCell ref="B52:B53"/>
    <mergeCell ref="C52:C53"/>
    <mergeCell ref="D52:D53"/>
    <mergeCell ref="E52:E53"/>
    <mergeCell ref="F52:F53"/>
    <mergeCell ref="XCG44:XCX44"/>
    <mergeCell ref="XCY44:XDP44"/>
    <mergeCell ref="XDQ44:XEH44"/>
    <mergeCell ref="XEI44:XEZ44"/>
    <mergeCell ref="XFA44:XFD44"/>
    <mergeCell ref="A45:A47"/>
    <mergeCell ref="B45:B47"/>
    <mergeCell ref="C45:C47"/>
    <mergeCell ref="D45:D47"/>
    <mergeCell ref="E45:E47"/>
    <mergeCell ref="WYC44:WYT44"/>
    <mergeCell ref="WYU44:WZL44"/>
    <mergeCell ref="WZM44:XAD44"/>
    <mergeCell ref="XAE44:XAV44"/>
    <mergeCell ref="XAW44:XBN44"/>
    <mergeCell ref="XBO44:XCF44"/>
    <mergeCell ref="WTY44:WUP44"/>
    <mergeCell ref="WUQ44:WVH44"/>
    <mergeCell ref="WVI44:WVZ44"/>
    <mergeCell ref="WWA44:WWR44"/>
    <mergeCell ref="WWS44:WXJ44"/>
    <mergeCell ref="WXK44:WYB44"/>
    <mergeCell ref="WPU44:WQL44"/>
    <mergeCell ref="WQM44:WRD44"/>
    <mergeCell ref="WRE44:WRV44"/>
    <mergeCell ref="WRW44:WSN44"/>
    <mergeCell ref="WSO44:WTF44"/>
    <mergeCell ref="WTG44:WTX44"/>
    <mergeCell ref="WLQ44:WMH44"/>
    <mergeCell ref="WMI44:WMZ44"/>
    <mergeCell ref="WNA44:WNR44"/>
    <mergeCell ref="WNS44:WOJ44"/>
    <mergeCell ref="WOK44:WPB44"/>
    <mergeCell ref="WPC44:WPT44"/>
    <mergeCell ref="WHM44:WID44"/>
    <mergeCell ref="WIE44:WIV44"/>
    <mergeCell ref="WIW44:WJN44"/>
    <mergeCell ref="WJO44:WKF44"/>
    <mergeCell ref="WKG44:WKX44"/>
    <mergeCell ref="WKY44:WLP44"/>
    <mergeCell ref="WDI44:WDZ44"/>
    <mergeCell ref="WEA44:WER44"/>
    <mergeCell ref="WES44:WFJ44"/>
    <mergeCell ref="WFK44:WGB44"/>
    <mergeCell ref="WGC44:WGT44"/>
    <mergeCell ref="WGU44:WHL44"/>
    <mergeCell ref="VZE44:VZV44"/>
    <mergeCell ref="VZW44:WAN44"/>
    <mergeCell ref="WAO44:WBF44"/>
    <mergeCell ref="WBG44:WBX44"/>
    <mergeCell ref="WBY44:WCP44"/>
    <mergeCell ref="WCQ44:WDH44"/>
    <mergeCell ref="VVA44:VVR44"/>
    <mergeCell ref="VVS44:VWJ44"/>
    <mergeCell ref="VWK44:VXB44"/>
    <mergeCell ref="VXC44:VXT44"/>
    <mergeCell ref="VXU44:VYL44"/>
    <mergeCell ref="VYM44:VZD44"/>
    <mergeCell ref="VQW44:VRN44"/>
    <mergeCell ref="VRO44:VSF44"/>
    <mergeCell ref="VSG44:VSX44"/>
    <mergeCell ref="VSY44:VTP44"/>
    <mergeCell ref="VTQ44:VUH44"/>
    <mergeCell ref="VUI44:VUZ44"/>
    <mergeCell ref="VMS44:VNJ44"/>
    <mergeCell ref="VNK44:VOB44"/>
    <mergeCell ref="VOC44:VOT44"/>
    <mergeCell ref="VOU44:VPL44"/>
    <mergeCell ref="VPM44:VQD44"/>
    <mergeCell ref="VQE44:VQV44"/>
    <mergeCell ref="VIO44:VJF44"/>
    <mergeCell ref="VJG44:VJX44"/>
    <mergeCell ref="VJY44:VKP44"/>
    <mergeCell ref="VKQ44:VLH44"/>
    <mergeCell ref="VLI44:VLZ44"/>
    <mergeCell ref="VMA44:VMR44"/>
    <mergeCell ref="VEK44:VFB44"/>
    <mergeCell ref="VFC44:VFT44"/>
    <mergeCell ref="VFU44:VGL44"/>
    <mergeCell ref="VGM44:VHD44"/>
    <mergeCell ref="VHE44:VHV44"/>
    <mergeCell ref="VHW44:VIN44"/>
    <mergeCell ref="VAG44:VAX44"/>
    <mergeCell ref="VAY44:VBP44"/>
    <mergeCell ref="VBQ44:VCH44"/>
    <mergeCell ref="VCI44:VCZ44"/>
    <mergeCell ref="VDA44:VDR44"/>
    <mergeCell ref="VDS44:VEJ44"/>
    <mergeCell ref="UWC44:UWT44"/>
    <mergeCell ref="UWU44:UXL44"/>
    <mergeCell ref="UXM44:UYD44"/>
    <mergeCell ref="UYE44:UYV44"/>
    <mergeCell ref="UYW44:UZN44"/>
    <mergeCell ref="UZO44:VAF44"/>
    <mergeCell ref="URY44:USP44"/>
    <mergeCell ref="USQ44:UTH44"/>
    <mergeCell ref="UTI44:UTZ44"/>
    <mergeCell ref="UUA44:UUR44"/>
    <mergeCell ref="UUS44:UVJ44"/>
    <mergeCell ref="UVK44:UWB44"/>
    <mergeCell ref="UNU44:UOL44"/>
    <mergeCell ref="UOM44:UPD44"/>
    <mergeCell ref="UPE44:UPV44"/>
    <mergeCell ref="UPW44:UQN44"/>
    <mergeCell ref="UQO44:URF44"/>
    <mergeCell ref="URG44:URX44"/>
    <mergeCell ref="UJQ44:UKH44"/>
    <mergeCell ref="UKI44:UKZ44"/>
    <mergeCell ref="ULA44:ULR44"/>
    <mergeCell ref="ULS44:UMJ44"/>
    <mergeCell ref="UMK44:UNB44"/>
    <mergeCell ref="UNC44:UNT44"/>
    <mergeCell ref="UFM44:UGD44"/>
    <mergeCell ref="UGE44:UGV44"/>
    <mergeCell ref="UGW44:UHN44"/>
    <mergeCell ref="UHO44:UIF44"/>
    <mergeCell ref="UIG44:UIX44"/>
    <mergeCell ref="UIY44:UJP44"/>
    <mergeCell ref="UBI44:UBZ44"/>
    <mergeCell ref="UCA44:UCR44"/>
    <mergeCell ref="UCS44:UDJ44"/>
    <mergeCell ref="UDK44:UEB44"/>
    <mergeCell ref="UEC44:UET44"/>
    <mergeCell ref="UEU44:UFL44"/>
    <mergeCell ref="TXE44:TXV44"/>
    <mergeCell ref="TXW44:TYN44"/>
    <mergeCell ref="TYO44:TZF44"/>
    <mergeCell ref="TZG44:TZX44"/>
    <mergeCell ref="TZY44:UAP44"/>
    <mergeCell ref="UAQ44:UBH44"/>
    <mergeCell ref="TTA44:TTR44"/>
    <mergeCell ref="TTS44:TUJ44"/>
    <mergeCell ref="TUK44:TVB44"/>
    <mergeCell ref="TVC44:TVT44"/>
    <mergeCell ref="TVU44:TWL44"/>
    <mergeCell ref="TWM44:TXD44"/>
    <mergeCell ref="TOW44:TPN44"/>
    <mergeCell ref="TPO44:TQF44"/>
    <mergeCell ref="TQG44:TQX44"/>
    <mergeCell ref="TQY44:TRP44"/>
    <mergeCell ref="TRQ44:TSH44"/>
    <mergeCell ref="TSI44:TSZ44"/>
    <mergeCell ref="TKS44:TLJ44"/>
    <mergeCell ref="TLK44:TMB44"/>
    <mergeCell ref="TMC44:TMT44"/>
    <mergeCell ref="TMU44:TNL44"/>
    <mergeCell ref="TNM44:TOD44"/>
    <mergeCell ref="TOE44:TOV44"/>
    <mergeCell ref="TGO44:THF44"/>
    <mergeCell ref="THG44:THX44"/>
    <mergeCell ref="THY44:TIP44"/>
    <mergeCell ref="TIQ44:TJH44"/>
    <mergeCell ref="TJI44:TJZ44"/>
    <mergeCell ref="TKA44:TKR44"/>
    <mergeCell ref="TCK44:TDB44"/>
    <mergeCell ref="TDC44:TDT44"/>
    <mergeCell ref="TDU44:TEL44"/>
    <mergeCell ref="TEM44:TFD44"/>
    <mergeCell ref="TFE44:TFV44"/>
    <mergeCell ref="TFW44:TGN44"/>
    <mergeCell ref="SYG44:SYX44"/>
    <mergeCell ref="SYY44:SZP44"/>
    <mergeCell ref="SZQ44:TAH44"/>
    <mergeCell ref="TAI44:TAZ44"/>
    <mergeCell ref="TBA44:TBR44"/>
    <mergeCell ref="TBS44:TCJ44"/>
    <mergeCell ref="SUC44:SUT44"/>
    <mergeCell ref="SUU44:SVL44"/>
    <mergeCell ref="SVM44:SWD44"/>
    <mergeCell ref="SWE44:SWV44"/>
    <mergeCell ref="SWW44:SXN44"/>
    <mergeCell ref="SXO44:SYF44"/>
    <mergeCell ref="SPY44:SQP44"/>
    <mergeCell ref="SQQ44:SRH44"/>
    <mergeCell ref="SRI44:SRZ44"/>
    <mergeCell ref="SSA44:SSR44"/>
    <mergeCell ref="SSS44:STJ44"/>
    <mergeCell ref="STK44:SUB44"/>
    <mergeCell ref="SLU44:SML44"/>
    <mergeCell ref="SMM44:SND44"/>
    <mergeCell ref="SNE44:SNV44"/>
    <mergeCell ref="SNW44:SON44"/>
    <mergeCell ref="SOO44:SPF44"/>
    <mergeCell ref="SPG44:SPX44"/>
    <mergeCell ref="SHQ44:SIH44"/>
    <mergeCell ref="SII44:SIZ44"/>
    <mergeCell ref="SJA44:SJR44"/>
    <mergeCell ref="SJS44:SKJ44"/>
    <mergeCell ref="SKK44:SLB44"/>
    <mergeCell ref="SLC44:SLT44"/>
    <mergeCell ref="SDM44:SED44"/>
    <mergeCell ref="SEE44:SEV44"/>
    <mergeCell ref="SEW44:SFN44"/>
    <mergeCell ref="SFO44:SGF44"/>
    <mergeCell ref="SGG44:SGX44"/>
    <mergeCell ref="SGY44:SHP44"/>
    <mergeCell ref="RZI44:RZZ44"/>
    <mergeCell ref="SAA44:SAR44"/>
    <mergeCell ref="SAS44:SBJ44"/>
    <mergeCell ref="SBK44:SCB44"/>
    <mergeCell ref="SCC44:SCT44"/>
    <mergeCell ref="SCU44:SDL44"/>
    <mergeCell ref="RVE44:RVV44"/>
    <mergeCell ref="RVW44:RWN44"/>
    <mergeCell ref="RWO44:RXF44"/>
    <mergeCell ref="RXG44:RXX44"/>
    <mergeCell ref="RXY44:RYP44"/>
    <mergeCell ref="RYQ44:RZH44"/>
    <mergeCell ref="RRA44:RRR44"/>
    <mergeCell ref="RRS44:RSJ44"/>
    <mergeCell ref="RSK44:RTB44"/>
    <mergeCell ref="RTC44:RTT44"/>
    <mergeCell ref="RTU44:RUL44"/>
    <mergeCell ref="RUM44:RVD44"/>
    <mergeCell ref="RMW44:RNN44"/>
    <mergeCell ref="RNO44:ROF44"/>
    <mergeCell ref="ROG44:ROX44"/>
    <mergeCell ref="ROY44:RPP44"/>
    <mergeCell ref="RPQ44:RQH44"/>
    <mergeCell ref="RQI44:RQZ44"/>
    <mergeCell ref="RIS44:RJJ44"/>
    <mergeCell ref="RJK44:RKB44"/>
    <mergeCell ref="RKC44:RKT44"/>
    <mergeCell ref="RKU44:RLL44"/>
    <mergeCell ref="RLM44:RMD44"/>
    <mergeCell ref="RME44:RMV44"/>
    <mergeCell ref="REO44:RFF44"/>
    <mergeCell ref="RFG44:RFX44"/>
    <mergeCell ref="RFY44:RGP44"/>
    <mergeCell ref="RGQ44:RHH44"/>
    <mergeCell ref="RHI44:RHZ44"/>
    <mergeCell ref="RIA44:RIR44"/>
    <mergeCell ref="RAK44:RBB44"/>
    <mergeCell ref="RBC44:RBT44"/>
    <mergeCell ref="RBU44:RCL44"/>
    <mergeCell ref="RCM44:RDD44"/>
    <mergeCell ref="RDE44:RDV44"/>
    <mergeCell ref="RDW44:REN44"/>
    <mergeCell ref="QWG44:QWX44"/>
    <mergeCell ref="QWY44:QXP44"/>
    <mergeCell ref="QXQ44:QYH44"/>
    <mergeCell ref="QYI44:QYZ44"/>
    <mergeCell ref="QZA44:QZR44"/>
    <mergeCell ref="QZS44:RAJ44"/>
    <mergeCell ref="QSC44:QST44"/>
    <mergeCell ref="QSU44:QTL44"/>
    <mergeCell ref="QTM44:QUD44"/>
    <mergeCell ref="QUE44:QUV44"/>
    <mergeCell ref="QUW44:QVN44"/>
    <mergeCell ref="QVO44:QWF44"/>
    <mergeCell ref="QNY44:QOP44"/>
    <mergeCell ref="QOQ44:QPH44"/>
    <mergeCell ref="QPI44:QPZ44"/>
    <mergeCell ref="QQA44:QQR44"/>
    <mergeCell ref="QQS44:QRJ44"/>
    <mergeCell ref="QRK44:QSB44"/>
    <mergeCell ref="QJU44:QKL44"/>
    <mergeCell ref="QKM44:QLD44"/>
    <mergeCell ref="QLE44:QLV44"/>
    <mergeCell ref="QLW44:QMN44"/>
    <mergeCell ref="QMO44:QNF44"/>
    <mergeCell ref="QNG44:QNX44"/>
    <mergeCell ref="QFQ44:QGH44"/>
    <mergeCell ref="QGI44:QGZ44"/>
    <mergeCell ref="QHA44:QHR44"/>
    <mergeCell ref="QHS44:QIJ44"/>
    <mergeCell ref="QIK44:QJB44"/>
    <mergeCell ref="QJC44:QJT44"/>
    <mergeCell ref="QBM44:QCD44"/>
    <mergeCell ref="QCE44:QCV44"/>
    <mergeCell ref="QCW44:QDN44"/>
    <mergeCell ref="QDO44:QEF44"/>
    <mergeCell ref="QEG44:QEX44"/>
    <mergeCell ref="QEY44:QFP44"/>
    <mergeCell ref="PXI44:PXZ44"/>
    <mergeCell ref="PYA44:PYR44"/>
    <mergeCell ref="PYS44:PZJ44"/>
    <mergeCell ref="PZK44:QAB44"/>
    <mergeCell ref="QAC44:QAT44"/>
    <mergeCell ref="QAU44:QBL44"/>
    <mergeCell ref="PTE44:PTV44"/>
    <mergeCell ref="PTW44:PUN44"/>
    <mergeCell ref="PUO44:PVF44"/>
    <mergeCell ref="PVG44:PVX44"/>
    <mergeCell ref="PVY44:PWP44"/>
    <mergeCell ref="PWQ44:PXH44"/>
    <mergeCell ref="PPA44:PPR44"/>
    <mergeCell ref="PPS44:PQJ44"/>
    <mergeCell ref="PQK44:PRB44"/>
    <mergeCell ref="PRC44:PRT44"/>
    <mergeCell ref="PRU44:PSL44"/>
    <mergeCell ref="PSM44:PTD44"/>
    <mergeCell ref="PKW44:PLN44"/>
    <mergeCell ref="PLO44:PMF44"/>
    <mergeCell ref="PMG44:PMX44"/>
    <mergeCell ref="PMY44:PNP44"/>
    <mergeCell ref="PNQ44:POH44"/>
    <mergeCell ref="POI44:POZ44"/>
    <mergeCell ref="PGS44:PHJ44"/>
    <mergeCell ref="PHK44:PIB44"/>
    <mergeCell ref="PIC44:PIT44"/>
    <mergeCell ref="PIU44:PJL44"/>
    <mergeCell ref="PJM44:PKD44"/>
    <mergeCell ref="PKE44:PKV44"/>
    <mergeCell ref="PCO44:PDF44"/>
    <mergeCell ref="PDG44:PDX44"/>
    <mergeCell ref="PDY44:PEP44"/>
    <mergeCell ref="PEQ44:PFH44"/>
    <mergeCell ref="PFI44:PFZ44"/>
    <mergeCell ref="PGA44:PGR44"/>
    <mergeCell ref="OYK44:OZB44"/>
    <mergeCell ref="OZC44:OZT44"/>
    <mergeCell ref="OZU44:PAL44"/>
    <mergeCell ref="PAM44:PBD44"/>
    <mergeCell ref="PBE44:PBV44"/>
    <mergeCell ref="PBW44:PCN44"/>
    <mergeCell ref="OUG44:OUX44"/>
    <mergeCell ref="OUY44:OVP44"/>
    <mergeCell ref="OVQ44:OWH44"/>
    <mergeCell ref="OWI44:OWZ44"/>
    <mergeCell ref="OXA44:OXR44"/>
    <mergeCell ref="OXS44:OYJ44"/>
    <mergeCell ref="OQC44:OQT44"/>
    <mergeCell ref="OQU44:ORL44"/>
    <mergeCell ref="ORM44:OSD44"/>
    <mergeCell ref="OSE44:OSV44"/>
    <mergeCell ref="OSW44:OTN44"/>
    <mergeCell ref="OTO44:OUF44"/>
    <mergeCell ref="OLY44:OMP44"/>
    <mergeCell ref="OMQ44:ONH44"/>
    <mergeCell ref="ONI44:ONZ44"/>
    <mergeCell ref="OOA44:OOR44"/>
    <mergeCell ref="OOS44:OPJ44"/>
    <mergeCell ref="OPK44:OQB44"/>
    <mergeCell ref="OHU44:OIL44"/>
    <mergeCell ref="OIM44:OJD44"/>
    <mergeCell ref="OJE44:OJV44"/>
    <mergeCell ref="OJW44:OKN44"/>
    <mergeCell ref="OKO44:OLF44"/>
    <mergeCell ref="OLG44:OLX44"/>
    <mergeCell ref="ODQ44:OEH44"/>
    <mergeCell ref="OEI44:OEZ44"/>
    <mergeCell ref="OFA44:OFR44"/>
    <mergeCell ref="OFS44:OGJ44"/>
    <mergeCell ref="OGK44:OHB44"/>
    <mergeCell ref="OHC44:OHT44"/>
    <mergeCell ref="NZM44:OAD44"/>
    <mergeCell ref="OAE44:OAV44"/>
    <mergeCell ref="OAW44:OBN44"/>
    <mergeCell ref="OBO44:OCF44"/>
    <mergeCell ref="OCG44:OCX44"/>
    <mergeCell ref="OCY44:ODP44"/>
    <mergeCell ref="NVI44:NVZ44"/>
    <mergeCell ref="NWA44:NWR44"/>
    <mergeCell ref="NWS44:NXJ44"/>
    <mergeCell ref="NXK44:NYB44"/>
    <mergeCell ref="NYC44:NYT44"/>
    <mergeCell ref="NYU44:NZL44"/>
    <mergeCell ref="NRE44:NRV44"/>
    <mergeCell ref="NRW44:NSN44"/>
    <mergeCell ref="NSO44:NTF44"/>
    <mergeCell ref="NTG44:NTX44"/>
    <mergeCell ref="NTY44:NUP44"/>
    <mergeCell ref="NUQ44:NVH44"/>
    <mergeCell ref="NNA44:NNR44"/>
    <mergeCell ref="NNS44:NOJ44"/>
    <mergeCell ref="NOK44:NPB44"/>
    <mergeCell ref="NPC44:NPT44"/>
    <mergeCell ref="NPU44:NQL44"/>
    <mergeCell ref="NQM44:NRD44"/>
    <mergeCell ref="NIW44:NJN44"/>
    <mergeCell ref="NJO44:NKF44"/>
    <mergeCell ref="NKG44:NKX44"/>
    <mergeCell ref="NKY44:NLP44"/>
    <mergeCell ref="NLQ44:NMH44"/>
    <mergeCell ref="NMI44:NMZ44"/>
    <mergeCell ref="NES44:NFJ44"/>
    <mergeCell ref="NFK44:NGB44"/>
    <mergeCell ref="NGC44:NGT44"/>
    <mergeCell ref="NGU44:NHL44"/>
    <mergeCell ref="NHM44:NID44"/>
    <mergeCell ref="NIE44:NIV44"/>
    <mergeCell ref="NAO44:NBF44"/>
    <mergeCell ref="NBG44:NBX44"/>
    <mergeCell ref="NBY44:NCP44"/>
    <mergeCell ref="NCQ44:NDH44"/>
    <mergeCell ref="NDI44:NDZ44"/>
    <mergeCell ref="NEA44:NER44"/>
    <mergeCell ref="MWK44:MXB44"/>
    <mergeCell ref="MXC44:MXT44"/>
    <mergeCell ref="MXU44:MYL44"/>
    <mergeCell ref="MYM44:MZD44"/>
    <mergeCell ref="MZE44:MZV44"/>
    <mergeCell ref="MZW44:NAN44"/>
    <mergeCell ref="MSG44:MSX44"/>
    <mergeCell ref="MSY44:MTP44"/>
    <mergeCell ref="MTQ44:MUH44"/>
    <mergeCell ref="MUI44:MUZ44"/>
    <mergeCell ref="MVA44:MVR44"/>
    <mergeCell ref="MVS44:MWJ44"/>
    <mergeCell ref="MOC44:MOT44"/>
    <mergeCell ref="MOU44:MPL44"/>
    <mergeCell ref="MPM44:MQD44"/>
    <mergeCell ref="MQE44:MQV44"/>
    <mergeCell ref="MQW44:MRN44"/>
    <mergeCell ref="MRO44:MSF44"/>
    <mergeCell ref="MJY44:MKP44"/>
    <mergeCell ref="MKQ44:MLH44"/>
    <mergeCell ref="MLI44:MLZ44"/>
    <mergeCell ref="MMA44:MMR44"/>
    <mergeCell ref="MMS44:MNJ44"/>
    <mergeCell ref="MNK44:MOB44"/>
    <mergeCell ref="MFU44:MGL44"/>
    <mergeCell ref="MGM44:MHD44"/>
    <mergeCell ref="MHE44:MHV44"/>
    <mergeCell ref="MHW44:MIN44"/>
    <mergeCell ref="MIO44:MJF44"/>
    <mergeCell ref="MJG44:MJX44"/>
    <mergeCell ref="MBQ44:MCH44"/>
    <mergeCell ref="MCI44:MCZ44"/>
    <mergeCell ref="MDA44:MDR44"/>
    <mergeCell ref="MDS44:MEJ44"/>
    <mergeCell ref="MEK44:MFB44"/>
    <mergeCell ref="MFC44:MFT44"/>
    <mergeCell ref="LXM44:LYD44"/>
    <mergeCell ref="LYE44:LYV44"/>
    <mergeCell ref="LYW44:LZN44"/>
    <mergeCell ref="LZO44:MAF44"/>
    <mergeCell ref="MAG44:MAX44"/>
    <mergeCell ref="MAY44:MBP44"/>
    <mergeCell ref="LTI44:LTZ44"/>
    <mergeCell ref="LUA44:LUR44"/>
    <mergeCell ref="LUS44:LVJ44"/>
    <mergeCell ref="LVK44:LWB44"/>
    <mergeCell ref="LWC44:LWT44"/>
    <mergeCell ref="LWU44:LXL44"/>
    <mergeCell ref="LPE44:LPV44"/>
    <mergeCell ref="LPW44:LQN44"/>
    <mergeCell ref="LQO44:LRF44"/>
    <mergeCell ref="LRG44:LRX44"/>
    <mergeCell ref="LRY44:LSP44"/>
    <mergeCell ref="LSQ44:LTH44"/>
    <mergeCell ref="LLA44:LLR44"/>
    <mergeCell ref="LLS44:LMJ44"/>
    <mergeCell ref="LMK44:LNB44"/>
    <mergeCell ref="LNC44:LNT44"/>
    <mergeCell ref="LNU44:LOL44"/>
    <mergeCell ref="LOM44:LPD44"/>
    <mergeCell ref="LGW44:LHN44"/>
    <mergeCell ref="LHO44:LIF44"/>
    <mergeCell ref="LIG44:LIX44"/>
    <mergeCell ref="LIY44:LJP44"/>
    <mergeCell ref="LJQ44:LKH44"/>
    <mergeCell ref="LKI44:LKZ44"/>
    <mergeCell ref="LCS44:LDJ44"/>
    <mergeCell ref="LDK44:LEB44"/>
    <mergeCell ref="LEC44:LET44"/>
    <mergeCell ref="LEU44:LFL44"/>
    <mergeCell ref="LFM44:LGD44"/>
    <mergeCell ref="LGE44:LGV44"/>
    <mergeCell ref="KYO44:KZF44"/>
    <mergeCell ref="KZG44:KZX44"/>
    <mergeCell ref="KZY44:LAP44"/>
    <mergeCell ref="LAQ44:LBH44"/>
    <mergeCell ref="LBI44:LBZ44"/>
    <mergeCell ref="LCA44:LCR44"/>
    <mergeCell ref="KUK44:KVB44"/>
    <mergeCell ref="KVC44:KVT44"/>
    <mergeCell ref="KVU44:KWL44"/>
    <mergeCell ref="KWM44:KXD44"/>
    <mergeCell ref="KXE44:KXV44"/>
    <mergeCell ref="KXW44:KYN44"/>
    <mergeCell ref="KQG44:KQX44"/>
    <mergeCell ref="KQY44:KRP44"/>
    <mergeCell ref="KRQ44:KSH44"/>
    <mergeCell ref="KSI44:KSZ44"/>
    <mergeCell ref="KTA44:KTR44"/>
    <mergeCell ref="KTS44:KUJ44"/>
    <mergeCell ref="KMC44:KMT44"/>
    <mergeCell ref="KMU44:KNL44"/>
    <mergeCell ref="KNM44:KOD44"/>
    <mergeCell ref="KOE44:KOV44"/>
    <mergeCell ref="KOW44:KPN44"/>
    <mergeCell ref="KPO44:KQF44"/>
    <mergeCell ref="KHY44:KIP44"/>
    <mergeCell ref="KIQ44:KJH44"/>
    <mergeCell ref="KJI44:KJZ44"/>
    <mergeCell ref="KKA44:KKR44"/>
    <mergeCell ref="KKS44:KLJ44"/>
    <mergeCell ref="KLK44:KMB44"/>
    <mergeCell ref="KDU44:KEL44"/>
    <mergeCell ref="KEM44:KFD44"/>
    <mergeCell ref="KFE44:KFV44"/>
    <mergeCell ref="KFW44:KGN44"/>
    <mergeCell ref="KGO44:KHF44"/>
    <mergeCell ref="KHG44:KHX44"/>
    <mergeCell ref="JZQ44:KAH44"/>
    <mergeCell ref="KAI44:KAZ44"/>
    <mergeCell ref="KBA44:KBR44"/>
    <mergeCell ref="KBS44:KCJ44"/>
    <mergeCell ref="KCK44:KDB44"/>
    <mergeCell ref="KDC44:KDT44"/>
    <mergeCell ref="JVM44:JWD44"/>
    <mergeCell ref="JWE44:JWV44"/>
    <mergeCell ref="JWW44:JXN44"/>
    <mergeCell ref="JXO44:JYF44"/>
    <mergeCell ref="JYG44:JYX44"/>
    <mergeCell ref="JYY44:JZP44"/>
    <mergeCell ref="JRI44:JRZ44"/>
    <mergeCell ref="JSA44:JSR44"/>
    <mergeCell ref="JSS44:JTJ44"/>
    <mergeCell ref="JTK44:JUB44"/>
    <mergeCell ref="JUC44:JUT44"/>
    <mergeCell ref="JUU44:JVL44"/>
    <mergeCell ref="JNE44:JNV44"/>
    <mergeCell ref="JNW44:JON44"/>
    <mergeCell ref="JOO44:JPF44"/>
    <mergeCell ref="JPG44:JPX44"/>
    <mergeCell ref="JPY44:JQP44"/>
    <mergeCell ref="JQQ44:JRH44"/>
    <mergeCell ref="JJA44:JJR44"/>
    <mergeCell ref="JJS44:JKJ44"/>
    <mergeCell ref="JKK44:JLB44"/>
    <mergeCell ref="JLC44:JLT44"/>
    <mergeCell ref="JLU44:JML44"/>
    <mergeCell ref="JMM44:JND44"/>
    <mergeCell ref="JEW44:JFN44"/>
    <mergeCell ref="JFO44:JGF44"/>
    <mergeCell ref="JGG44:JGX44"/>
    <mergeCell ref="JGY44:JHP44"/>
    <mergeCell ref="JHQ44:JIH44"/>
    <mergeCell ref="JII44:JIZ44"/>
    <mergeCell ref="JAS44:JBJ44"/>
    <mergeCell ref="JBK44:JCB44"/>
    <mergeCell ref="JCC44:JCT44"/>
    <mergeCell ref="JCU44:JDL44"/>
    <mergeCell ref="JDM44:JED44"/>
    <mergeCell ref="JEE44:JEV44"/>
    <mergeCell ref="IWO44:IXF44"/>
    <mergeCell ref="IXG44:IXX44"/>
    <mergeCell ref="IXY44:IYP44"/>
    <mergeCell ref="IYQ44:IZH44"/>
    <mergeCell ref="IZI44:IZZ44"/>
    <mergeCell ref="JAA44:JAR44"/>
    <mergeCell ref="ISK44:ITB44"/>
    <mergeCell ref="ITC44:ITT44"/>
    <mergeCell ref="ITU44:IUL44"/>
    <mergeCell ref="IUM44:IVD44"/>
    <mergeCell ref="IVE44:IVV44"/>
    <mergeCell ref="IVW44:IWN44"/>
    <mergeCell ref="IOG44:IOX44"/>
    <mergeCell ref="IOY44:IPP44"/>
    <mergeCell ref="IPQ44:IQH44"/>
    <mergeCell ref="IQI44:IQZ44"/>
    <mergeCell ref="IRA44:IRR44"/>
    <mergeCell ref="IRS44:ISJ44"/>
    <mergeCell ref="IKC44:IKT44"/>
    <mergeCell ref="IKU44:ILL44"/>
    <mergeCell ref="ILM44:IMD44"/>
    <mergeCell ref="IME44:IMV44"/>
    <mergeCell ref="IMW44:INN44"/>
    <mergeCell ref="INO44:IOF44"/>
    <mergeCell ref="IFY44:IGP44"/>
    <mergeCell ref="IGQ44:IHH44"/>
    <mergeCell ref="IHI44:IHZ44"/>
    <mergeCell ref="IIA44:IIR44"/>
    <mergeCell ref="IIS44:IJJ44"/>
    <mergeCell ref="IJK44:IKB44"/>
    <mergeCell ref="IBU44:ICL44"/>
    <mergeCell ref="ICM44:IDD44"/>
    <mergeCell ref="IDE44:IDV44"/>
    <mergeCell ref="IDW44:IEN44"/>
    <mergeCell ref="IEO44:IFF44"/>
    <mergeCell ref="IFG44:IFX44"/>
    <mergeCell ref="HXQ44:HYH44"/>
    <mergeCell ref="HYI44:HYZ44"/>
    <mergeCell ref="HZA44:HZR44"/>
    <mergeCell ref="HZS44:IAJ44"/>
    <mergeCell ref="IAK44:IBB44"/>
    <mergeCell ref="IBC44:IBT44"/>
    <mergeCell ref="HTM44:HUD44"/>
    <mergeCell ref="HUE44:HUV44"/>
    <mergeCell ref="HUW44:HVN44"/>
    <mergeCell ref="HVO44:HWF44"/>
    <mergeCell ref="HWG44:HWX44"/>
    <mergeCell ref="HWY44:HXP44"/>
    <mergeCell ref="HPI44:HPZ44"/>
    <mergeCell ref="HQA44:HQR44"/>
    <mergeCell ref="HQS44:HRJ44"/>
    <mergeCell ref="HRK44:HSB44"/>
    <mergeCell ref="HSC44:HST44"/>
    <mergeCell ref="HSU44:HTL44"/>
    <mergeCell ref="HLE44:HLV44"/>
    <mergeCell ref="HLW44:HMN44"/>
    <mergeCell ref="HMO44:HNF44"/>
    <mergeCell ref="HNG44:HNX44"/>
    <mergeCell ref="HNY44:HOP44"/>
    <mergeCell ref="HOQ44:HPH44"/>
    <mergeCell ref="HHA44:HHR44"/>
    <mergeCell ref="HHS44:HIJ44"/>
    <mergeCell ref="HIK44:HJB44"/>
    <mergeCell ref="HJC44:HJT44"/>
    <mergeCell ref="HJU44:HKL44"/>
    <mergeCell ref="HKM44:HLD44"/>
    <mergeCell ref="HCW44:HDN44"/>
    <mergeCell ref="HDO44:HEF44"/>
    <mergeCell ref="HEG44:HEX44"/>
    <mergeCell ref="HEY44:HFP44"/>
    <mergeCell ref="HFQ44:HGH44"/>
    <mergeCell ref="HGI44:HGZ44"/>
    <mergeCell ref="GYS44:GZJ44"/>
    <mergeCell ref="GZK44:HAB44"/>
    <mergeCell ref="HAC44:HAT44"/>
    <mergeCell ref="HAU44:HBL44"/>
    <mergeCell ref="HBM44:HCD44"/>
    <mergeCell ref="HCE44:HCV44"/>
    <mergeCell ref="GUO44:GVF44"/>
    <mergeCell ref="GVG44:GVX44"/>
    <mergeCell ref="GVY44:GWP44"/>
    <mergeCell ref="GWQ44:GXH44"/>
    <mergeCell ref="GXI44:GXZ44"/>
    <mergeCell ref="GYA44:GYR44"/>
    <mergeCell ref="GQK44:GRB44"/>
    <mergeCell ref="GRC44:GRT44"/>
    <mergeCell ref="GRU44:GSL44"/>
    <mergeCell ref="GSM44:GTD44"/>
    <mergeCell ref="GTE44:GTV44"/>
    <mergeCell ref="GTW44:GUN44"/>
    <mergeCell ref="GMG44:GMX44"/>
    <mergeCell ref="GMY44:GNP44"/>
    <mergeCell ref="GNQ44:GOH44"/>
    <mergeCell ref="GOI44:GOZ44"/>
    <mergeCell ref="GPA44:GPR44"/>
    <mergeCell ref="GPS44:GQJ44"/>
    <mergeCell ref="GIC44:GIT44"/>
    <mergeCell ref="GIU44:GJL44"/>
    <mergeCell ref="GJM44:GKD44"/>
    <mergeCell ref="GKE44:GKV44"/>
    <mergeCell ref="GKW44:GLN44"/>
    <mergeCell ref="GLO44:GMF44"/>
    <mergeCell ref="GDY44:GEP44"/>
    <mergeCell ref="GEQ44:GFH44"/>
    <mergeCell ref="GFI44:GFZ44"/>
    <mergeCell ref="GGA44:GGR44"/>
    <mergeCell ref="GGS44:GHJ44"/>
    <mergeCell ref="GHK44:GIB44"/>
    <mergeCell ref="FZU44:GAL44"/>
    <mergeCell ref="GAM44:GBD44"/>
    <mergeCell ref="GBE44:GBV44"/>
    <mergeCell ref="GBW44:GCN44"/>
    <mergeCell ref="GCO44:GDF44"/>
    <mergeCell ref="GDG44:GDX44"/>
    <mergeCell ref="FVQ44:FWH44"/>
    <mergeCell ref="FWI44:FWZ44"/>
    <mergeCell ref="FXA44:FXR44"/>
    <mergeCell ref="FXS44:FYJ44"/>
    <mergeCell ref="FYK44:FZB44"/>
    <mergeCell ref="FZC44:FZT44"/>
    <mergeCell ref="FRM44:FSD44"/>
    <mergeCell ref="FSE44:FSV44"/>
    <mergeCell ref="FSW44:FTN44"/>
    <mergeCell ref="FTO44:FUF44"/>
    <mergeCell ref="FUG44:FUX44"/>
    <mergeCell ref="FUY44:FVP44"/>
    <mergeCell ref="FNI44:FNZ44"/>
    <mergeCell ref="FOA44:FOR44"/>
    <mergeCell ref="FOS44:FPJ44"/>
    <mergeCell ref="FPK44:FQB44"/>
    <mergeCell ref="FQC44:FQT44"/>
    <mergeCell ref="FQU44:FRL44"/>
    <mergeCell ref="FJE44:FJV44"/>
    <mergeCell ref="FJW44:FKN44"/>
    <mergeCell ref="FKO44:FLF44"/>
    <mergeCell ref="FLG44:FLX44"/>
    <mergeCell ref="FLY44:FMP44"/>
    <mergeCell ref="FMQ44:FNH44"/>
    <mergeCell ref="FFA44:FFR44"/>
    <mergeCell ref="FFS44:FGJ44"/>
    <mergeCell ref="FGK44:FHB44"/>
    <mergeCell ref="FHC44:FHT44"/>
    <mergeCell ref="FHU44:FIL44"/>
    <mergeCell ref="FIM44:FJD44"/>
    <mergeCell ref="FAW44:FBN44"/>
    <mergeCell ref="FBO44:FCF44"/>
    <mergeCell ref="FCG44:FCX44"/>
    <mergeCell ref="FCY44:FDP44"/>
    <mergeCell ref="FDQ44:FEH44"/>
    <mergeCell ref="FEI44:FEZ44"/>
    <mergeCell ref="EWS44:EXJ44"/>
    <mergeCell ref="EXK44:EYB44"/>
    <mergeCell ref="EYC44:EYT44"/>
    <mergeCell ref="EYU44:EZL44"/>
    <mergeCell ref="EZM44:FAD44"/>
    <mergeCell ref="FAE44:FAV44"/>
    <mergeCell ref="ESO44:ETF44"/>
    <mergeCell ref="ETG44:ETX44"/>
    <mergeCell ref="ETY44:EUP44"/>
    <mergeCell ref="EUQ44:EVH44"/>
    <mergeCell ref="EVI44:EVZ44"/>
    <mergeCell ref="EWA44:EWR44"/>
    <mergeCell ref="EOK44:EPB44"/>
    <mergeCell ref="EPC44:EPT44"/>
    <mergeCell ref="EPU44:EQL44"/>
    <mergeCell ref="EQM44:ERD44"/>
    <mergeCell ref="ERE44:ERV44"/>
    <mergeCell ref="ERW44:ESN44"/>
    <mergeCell ref="EKG44:EKX44"/>
    <mergeCell ref="EKY44:ELP44"/>
    <mergeCell ref="ELQ44:EMH44"/>
    <mergeCell ref="EMI44:EMZ44"/>
    <mergeCell ref="ENA44:ENR44"/>
    <mergeCell ref="ENS44:EOJ44"/>
    <mergeCell ref="EGC44:EGT44"/>
    <mergeCell ref="EGU44:EHL44"/>
    <mergeCell ref="EHM44:EID44"/>
    <mergeCell ref="EIE44:EIV44"/>
    <mergeCell ref="EIW44:EJN44"/>
    <mergeCell ref="EJO44:EKF44"/>
    <mergeCell ref="EBY44:ECP44"/>
    <mergeCell ref="ECQ44:EDH44"/>
    <mergeCell ref="EDI44:EDZ44"/>
    <mergeCell ref="EEA44:EER44"/>
    <mergeCell ref="EES44:EFJ44"/>
    <mergeCell ref="EFK44:EGB44"/>
    <mergeCell ref="DXU44:DYL44"/>
    <mergeCell ref="DYM44:DZD44"/>
    <mergeCell ref="DZE44:DZV44"/>
    <mergeCell ref="DZW44:EAN44"/>
    <mergeCell ref="EAO44:EBF44"/>
    <mergeCell ref="EBG44:EBX44"/>
    <mergeCell ref="DTQ44:DUH44"/>
    <mergeCell ref="DUI44:DUZ44"/>
    <mergeCell ref="DVA44:DVR44"/>
    <mergeCell ref="DVS44:DWJ44"/>
    <mergeCell ref="DWK44:DXB44"/>
    <mergeCell ref="DXC44:DXT44"/>
    <mergeCell ref="DPM44:DQD44"/>
    <mergeCell ref="DQE44:DQV44"/>
    <mergeCell ref="DQW44:DRN44"/>
    <mergeCell ref="DRO44:DSF44"/>
    <mergeCell ref="DSG44:DSX44"/>
    <mergeCell ref="DSY44:DTP44"/>
    <mergeCell ref="DLI44:DLZ44"/>
    <mergeCell ref="DMA44:DMR44"/>
    <mergeCell ref="DMS44:DNJ44"/>
    <mergeCell ref="DNK44:DOB44"/>
    <mergeCell ref="DOC44:DOT44"/>
    <mergeCell ref="DOU44:DPL44"/>
    <mergeCell ref="DHE44:DHV44"/>
    <mergeCell ref="DHW44:DIN44"/>
    <mergeCell ref="DIO44:DJF44"/>
    <mergeCell ref="DJG44:DJX44"/>
    <mergeCell ref="DJY44:DKP44"/>
    <mergeCell ref="DKQ44:DLH44"/>
    <mergeCell ref="DDA44:DDR44"/>
    <mergeCell ref="DDS44:DEJ44"/>
    <mergeCell ref="DEK44:DFB44"/>
    <mergeCell ref="DFC44:DFT44"/>
    <mergeCell ref="DFU44:DGL44"/>
    <mergeCell ref="DGM44:DHD44"/>
    <mergeCell ref="CYW44:CZN44"/>
    <mergeCell ref="CZO44:DAF44"/>
    <mergeCell ref="DAG44:DAX44"/>
    <mergeCell ref="DAY44:DBP44"/>
    <mergeCell ref="DBQ44:DCH44"/>
    <mergeCell ref="DCI44:DCZ44"/>
    <mergeCell ref="CUS44:CVJ44"/>
    <mergeCell ref="CVK44:CWB44"/>
    <mergeCell ref="CWC44:CWT44"/>
    <mergeCell ref="CWU44:CXL44"/>
    <mergeCell ref="CXM44:CYD44"/>
    <mergeCell ref="CYE44:CYV44"/>
    <mergeCell ref="CQO44:CRF44"/>
    <mergeCell ref="CRG44:CRX44"/>
    <mergeCell ref="CRY44:CSP44"/>
    <mergeCell ref="CSQ44:CTH44"/>
    <mergeCell ref="CTI44:CTZ44"/>
    <mergeCell ref="CUA44:CUR44"/>
    <mergeCell ref="CMK44:CNB44"/>
    <mergeCell ref="CNC44:CNT44"/>
    <mergeCell ref="CNU44:COL44"/>
    <mergeCell ref="COM44:CPD44"/>
    <mergeCell ref="CPE44:CPV44"/>
    <mergeCell ref="CPW44:CQN44"/>
    <mergeCell ref="CIG44:CIX44"/>
    <mergeCell ref="CIY44:CJP44"/>
    <mergeCell ref="CJQ44:CKH44"/>
    <mergeCell ref="CKI44:CKZ44"/>
    <mergeCell ref="CLA44:CLR44"/>
    <mergeCell ref="CLS44:CMJ44"/>
    <mergeCell ref="CEC44:CET44"/>
    <mergeCell ref="CEU44:CFL44"/>
    <mergeCell ref="CFM44:CGD44"/>
    <mergeCell ref="CGE44:CGV44"/>
    <mergeCell ref="CGW44:CHN44"/>
    <mergeCell ref="CHO44:CIF44"/>
    <mergeCell ref="BZY44:CAP44"/>
    <mergeCell ref="CAQ44:CBH44"/>
    <mergeCell ref="CBI44:CBZ44"/>
    <mergeCell ref="CCA44:CCR44"/>
    <mergeCell ref="CCS44:CDJ44"/>
    <mergeCell ref="CDK44:CEB44"/>
    <mergeCell ref="BVU44:BWL44"/>
    <mergeCell ref="BWM44:BXD44"/>
    <mergeCell ref="BXE44:BXV44"/>
    <mergeCell ref="BXW44:BYN44"/>
    <mergeCell ref="BYO44:BZF44"/>
    <mergeCell ref="BZG44:BZX44"/>
    <mergeCell ref="BRQ44:BSH44"/>
    <mergeCell ref="BSI44:BSZ44"/>
    <mergeCell ref="BTA44:BTR44"/>
    <mergeCell ref="BTS44:BUJ44"/>
    <mergeCell ref="BUK44:BVB44"/>
    <mergeCell ref="BVC44:BVT44"/>
    <mergeCell ref="BNM44:BOD44"/>
    <mergeCell ref="BOE44:BOV44"/>
    <mergeCell ref="BOW44:BPN44"/>
    <mergeCell ref="BPO44:BQF44"/>
    <mergeCell ref="BQG44:BQX44"/>
    <mergeCell ref="BQY44:BRP44"/>
    <mergeCell ref="BJI44:BJZ44"/>
    <mergeCell ref="BKA44:BKR44"/>
    <mergeCell ref="BKS44:BLJ44"/>
    <mergeCell ref="BLK44:BMB44"/>
    <mergeCell ref="BMC44:BMT44"/>
    <mergeCell ref="BMU44:BNL44"/>
    <mergeCell ref="BFE44:BFV44"/>
    <mergeCell ref="BFW44:BGN44"/>
    <mergeCell ref="BGO44:BHF44"/>
    <mergeCell ref="BHG44:BHX44"/>
    <mergeCell ref="BHY44:BIP44"/>
    <mergeCell ref="BIQ44:BJH44"/>
    <mergeCell ref="BBA44:BBR44"/>
    <mergeCell ref="BBS44:BCJ44"/>
    <mergeCell ref="BCK44:BDB44"/>
    <mergeCell ref="BDC44:BDT44"/>
    <mergeCell ref="BDU44:BEL44"/>
    <mergeCell ref="BEM44:BFD44"/>
    <mergeCell ref="AWW44:AXN44"/>
    <mergeCell ref="AXO44:AYF44"/>
    <mergeCell ref="AYG44:AYX44"/>
    <mergeCell ref="AYY44:AZP44"/>
    <mergeCell ref="AZQ44:BAH44"/>
    <mergeCell ref="BAI44:BAZ44"/>
    <mergeCell ref="ASS44:ATJ44"/>
    <mergeCell ref="ATK44:AUB44"/>
    <mergeCell ref="AUC44:AUT44"/>
    <mergeCell ref="AUU44:AVL44"/>
    <mergeCell ref="AVM44:AWD44"/>
    <mergeCell ref="AWE44:AWV44"/>
    <mergeCell ref="AOO44:APF44"/>
    <mergeCell ref="APG44:APX44"/>
    <mergeCell ref="APY44:AQP44"/>
    <mergeCell ref="AQQ44:ARH44"/>
    <mergeCell ref="ARI44:ARZ44"/>
    <mergeCell ref="ASA44:ASR44"/>
    <mergeCell ref="AKK44:ALB44"/>
    <mergeCell ref="ALC44:ALT44"/>
    <mergeCell ref="ALU44:AML44"/>
    <mergeCell ref="AMM44:AND44"/>
    <mergeCell ref="ANE44:ANV44"/>
    <mergeCell ref="ANW44:AON44"/>
    <mergeCell ref="AGG44:AGX44"/>
    <mergeCell ref="AGY44:AHP44"/>
    <mergeCell ref="AHQ44:AIH44"/>
    <mergeCell ref="AII44:AIZ44"/>
    <mergeCell ref="AJA44:AJR44"/>
    <mergeCell ref="AJS44:AKJ44"/>
    <mergeCell ref="ACC44:ACT44"/>
    <mergeCell ref="ACU44:ADL44"/>
    <mergeCell ref="ADM44:AED44"/>
    <mergeCell ref="AEE44:AEV44"/>
    <mergeCell ref="AEW44:AFN44"/>
    <mergeCell ref="AFO44:AGF44"/>
    <mergeCell ref="XY44:YP44"/>
    <mergeCell ref="YQ44:ZH44"/>
    <mergeCell ref="ZI44:ZZ44"/>
    <mergeCell ref="AAA44:AAR44"/>
    <mergeCell ref="AAS44:ABJ44"/>
    <mergeCell ref="ABK44:ACB44"/>
    <mergeCell ref="TU44:UL44"/>
    <mergeCell ref="UM44:VD44"/>
    <mergeCell ref="VE44:VV44"/>
    <mergeCell ref="VW44:WN44"/>
    <mergeCell ref="WO44:XF44"/>
    <mergeCell ref="XG44:XX44"/>
    <mergeCell ref="PQ44:QH44"/>
    <mergeCell ref="QI44:QZ44"/>
    <mergeCell ref="RA44:RR44"/>
    <mergeCell ref="RS44:SJ44"/>
    <mergeCell ref="SK44:TB44"/>
    <mergeCell ref="TC44:TT44"/>
    <mergeCell ref="LM44:MD44"/>
    <mergeCell ref="ME44:MV44"/>
    <mergeCell ref="MW44:NN44"/>
    <mergeCell ref="NO44:OF44"/>
    <mergeCell ref="OG44:OX44"/>
    <mergeCell ref="OY44:PP44"/>
    <mergeCell ref="HI44:HZ44"/>
    <mergeCell ref="IA44:IR44"/>
    <mergeCell ref="IS44:JJ44"/>
    <mergeCell ref="JK44:KB44"/>
    <mergeCell ref="KC44:KT44"/>
    <mergeCell ref="KU44:LL44"/>
    <mergeCell ref="DE44:DV44"/>
    <mergeCell ref="DW44:EN44"/>
    <mergeCell ref="EO44:FF44"/>
    <mergeCell ref="FG44:FX44"/>
    <mergeCell ref="FY44:GP44"/>
    <mergeCell ref="GQ44:HH44"/>
    <mergeCell ref="A44:R44"/>
    <mergeCell ref="S44:AJ44"/>
    <mergeCell ref="AK44:BB44"/>
    <mergeCell ref="BC44:BT44"/>
    <mergeCell ref="BU44:CL44"/>
    <mergeCell ref="CM44:DD44"/>
    <mergeCell ref="A40:R40"/>
    <mergeCell ref="A41:A43"/>
    <mergeCell ref="B41:B43"/>
    <mergeCell ref="C41:C43"/>
    <mergeCell ref="D41:D43"/>
    <mergeCell ref="R41:R43"/>
    <mergeCell ref="A32:R32"/>
    <mergeCell ref="A33:A39"/>
    <mergeCell ref="B33:B39"/>
    <mergeCell ref="C33:C39"/>
    <mergeCell ref="D33:D39"/>
    <mergeCell ref="E33:E36"/>
    <mergeCell ref="R33:R39"/>
    <mergeCell ref="E38:E39"/>
    <mergeCell ref="A27:R27"/>
    <mergeCell ref="A28:A31"/>
    <mergeCell ref="B28:B31"/>
    <mergeCell ref="C28:C31"/>
    <mergeCell ref="D28:D31"/>
    <mergeCell ref="R28:R31"/>
    <mergeCell ref="E30:E31"/>
    <mergeCell ref="Q30:Q31"/>
    <mergeCell ref="A23:R23"/>
    <mergeCell ref="A24:A26"/>
    <mergeCell ref="B24:B26"/>
    <mergeCell ref="C24:C26"/>
    <mergeCell ref="D24:D26"/>
    <mergeCell ref="E24:E25"/>
    <mergeCell ref="Q24:Q26"/>
    <mergeCell ref="R24:R26"/>
    <mergeCell ref="A16:A22"/>
    <mergeCell ref="B16:B22"/>
    <mergeCell ref="C16:C22"/>
    <mergeCell ref="D16:D22"/>
    <mergeCell ref="Q16:Q18"/>
    <mergeCell ref="R16:R22"/>
    <mergeCell ref="E20:E22"/>
    <mergeCell ref="N11:N12"/>
    <mergeCell ref="O11:O12"/>
    <mergeCell ref="P11:P12"/>
    <mergeCell ref="Q11:Q12"/>
    <mergeCell ref="Q13:Q14"/>
    <mergeCell ref="A15:R15"/>
    <mergeCell ref="H11:H12"/>
    <mergeCell ref="I11:I12"/>
    <mergeCell ref="J11:J12"/>
    <mergeCell ref="K11:K12"/>
    <mergeCell ref="L11:L12"/>
    <mergeCell ref="M11:M12"/>
    <mergeCell ref="A1:H3"/>
    <mergeCell ref="A4:D4"/>
    <mergeCell ref="E4:O4"/>
    <mergeCell ref="P4:R4"/>
    <mergeCell ref="A5:B5"/>
    <mergeCell ref="C5:D5"/>
    <mergeCell ref="E5:I5"/>
    <mergeCell ref="J5:M5"/>
    <mergeCell ref="N5:O5"/>
    <mergeCell ref="P5:R5"/>
    <mergeCell ref="A8:R8"/>
    <mergeCell ref="A9:A14"/>
    <mergeCell ref="B9:B14"/>
    <mergeCell ref="C9:C14"/>
    <mergeCell ref="D9:D14"/>
    <mergeCell ref="E9:E10"/>
    <mergeCell ref="Q9:Q10"/>
    <mergeCell ref="R9:R14"/>
    <mergeCell ref="F11:F12"/>
    <mergeCell ref="G11:G12"/>
    <mergeCell ref="G6:G7"/>
    <mergeCell ref="H6:H7"/>
    <mergeCell ref="I6:I7"/>
    <mergeCell ref="J6:J7"/>
    <mergeCell ref="K6:K7"/>
    <mergeCell ref="L6:Q6"/>
    <mergeCell ref="A6:A7"/>
    <mergeCell ref="B6:B7"/>
    <mergeCell ref="C6:C7"/>
    <mergeCell ref="D6:D7"/>
    <mergeCell ref="E6:E7"/>
    <mergeCell ref="F6:F7"/>
  </mergeCells>
  <dataValidations count="3">
    <dataValidation type="list" allowBlank="1" showInputMessage="1" showErrorMessage="1" sqref="R1:R1048576" xr:uid="{00000000-0002-0000-0E00-000000000000}">
      <formula1>$D$130:$D$131</formula1>
    </dataValidation>
    <dataValidation type="list" allowBlank="1" showInputMessage="1" showErrorMessage="1" sqref="P1:P11 P16:P56 P13:P14 P58:P1048576" xr:uid="{00000000-0002-0000-0E00-000001000000}">
      <formula1>$A$121:$A$126</formula1>
    </dataValidation>
    <dataValidation type="list" allowBlank="1" showInputMessage="1" showErrorMessage="1" sqref="H78:H81 H45:H47 H87:H94 H41:H43 H24:H26 H13:H14 H61:H65 H67:H69 H33:H39 H83:H85 H71:H76 H49 H104:H106 H96:H97 H99:H102 H28:H31 H8:H11 H51:H56 H58:H59 H16:H22 H128 H133:H1048576 H110:H119" xr:uid="{00000000-0002-0000-0E00-000002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08EDEB0D-9CB2-431E-8452-65707D5821FC}">
            <xm:f>NOT(ISERROR(SEARCH($A$126,P1)))</xm:f>
            <xm:f>$A$126</xm:f>
            <x14:dxf>
              <fill>
                <patternFill>
                  <bgColor rgb="FFFF0000"/>
                </patternFill>
              </fill>
            </x14:dxf>
          </x14:cfRule>
          <x14:cfRule type="containsText" priority="18" operator="containsText" id="{C5BF8D74-0503-4661-8904-AFF5C6166BA8}">
            <xm:f>NOT(ISERROR(SEARCH($A$125,P1)))</xm:f>
            <xm:f>$A$125</xm:f>
            <x14:dxf>
              <fill>
                <patternFill>
                  <bgColor rgb="FFFF0000"/>
                </patternFill>
              </fill>
            </x14:dxf>
          </x14:cfRule>
          <x14:cfRule type="containsText" priority="19" operator="containsText" id="{64C5B93F-9F70-4778-84C1-0FDCED6BE70A}">
            <xm:f>NOT(ISERROR(SEARCH($A$124,P1)))</xm:f>
            <xm:f>$A$124</xm:f>
            <x14:dxf>
              <fill>
                <patternFill>
                  <bgColor rgb="FFFFC000"/>
                </patternFill>
              </fill>
            </x14:dxf>
          </x14:cfRule>
          <x14:cfRule type="containsText" priority="20" operator="containsText" id="{F9764AD0-D129-4C1A-9493-53CE5ED48301}">
            <xm:f>NOT(ISERROR(SEARCH($A$123,P1)))</xm:f>
            <xm:f>$A$123</xm:f>
            <x14:dxf>
              <fill>
                <patternFill>
                  <bgColor theme="8" tint="0.59996337778862885"/>
                </patternFill>
              </fill>
            </x14:dxf>
          </x14:cfRule>
          <x14:cfRule type="containsText" priority="21" operator="containsText" id="{0701BE15-1CA3-49A4-A3E4-0FD4777C9F5F}">
            <xm:f>NOT(ISERROR(SEARCH($A$122,P1)))</xm:f>
            <xm:f>$A$122</xm:f>
            <x14:dxf>
              <fill>
                <patternFill>
                  <bgColor theme="9" tint="0.39994506668294322"/>
                </patternFill>
              </fill>
            </x14:dxf>
          </x14:cfRule>
          <x14:cfRule type="containsText" priority="22" operator="containsText" id="{327A1B71-A00F-4664-8092-E53C0EDAA17C}">
            <xm:f>NOT(ISERROR(SEARCH($A$121,P1)))</xm:f>
            <xm:f>$A$121</xm:f>
            <x14:dxf>
              <fill>
                <patternFill>
                  <bgColor theme="0"/>
                </patternFill>
              </fill>
            </x14:dxf>
          </x14:cfRule>
          <xm:sqref>P1:P7 P9:P11 P13:P14 P16:P22 P24:P26 P28:P31 P33:P39 P41:P43 P45:P47 P49 P52:P56 P90:P1048576</xm:sqref>
        </x14:conditionalFormatting>
        <x14:conditionalFormatting xmlns:xm="http://schemas.microsoft.com/office/excel/2006/main">
          <x14:cfRule type="containsText" priority="9" operator="containsText" id="{FB662FFD-8A62-4AFC-8191-0058898C9871}">
            <xm:f>NOT(ISERROR(SEARCH($A$126,P58)))</xm:f>
            <xm:f>$A$126</xm:f>
            <x14:dxf>
              <fill>
                <patternFill>
                  <bgColor rgb="FFFF0000"/>
                </patternFill>
              </fill>
            </x14:dxf>
          </x14:cfRule>
          <x14:cfRule type="containsText" priority="10" operator="containsText" id="{9D6DCD4F-7769-4ABE-BAB0-DAA37647BE8F}">
            <xm:f>NOT(ISERROR(SEARCH($A$125,P58)))</xm:f>
            <xm:f>$A$125</xm:f>
            <x14:dxf>
              <fill>
                <patternFill>
                  <bgColor rgb="FFFF0000"/>
                </patternFill>
              </fill>
            </x14:dxf>
          </x14:cfRule>
          <x14:cfRule type="containsText" priority="11" operator="containsText" id="{B9C4E6A7-85C6-42B4-AEBA-1D5E32CFE540}">
            <xm:f>NOT(ISERROR(SEARCH($A$124,P58)))</xm:f>
            <xm:f>$A$124</xm:f>
            <x14:dxf>
              <fill>
                <patternFill>
                  <bgColor rgb="FFFFC000"/>
                </patternFill>
              </fill>
            </x14:dxf>
          </x14:cfRule>
          <x14:cfRule type="containsText" priority="12" operator="containsText" id="{1B9F93D3-55D8-41AF-B952-9C42AC73DCB0}">
            <xm:f>NOT(ISERROR(SEARCH($A$123,P58)))</xm:f>
            <xm:f>$A$123</xm:f>
            <x14:dxf>
              <fill>
                <patternFill>
                  <bgColor theme="8" tint="0.59996337778862885"/>
                </patternFill>
              </fill>
            </x14:dxf>
          </x14:cfRule>
          <x14:cfRule type="containsText" priority="13" operator="containsText" id="{FD3878AB-2F4B-4D93-BA57-58975A5436E6}">
            <xm:f>NOT(ISERROR(SEARCH($A$122,P58)))</xm:f>
            <xm:f>$A$122</xm:f>
            <x14:dxf>
              <fill>
                <patternFill>
                  <bgColor theme="9" tint="0.39994506668294322"/>
                </patternFill>
              </fill>
            </x14:dxf>
          </x14:cfRule>
          <x14:cfRule type="containsText" priority="14" operator="containsText" id="{795D6892-317E-4CFC-9D0F-0351B6424320}">
            <xm:f>NOT(ISERROR(SEARCH($A$121,P58)))</xm:f>
            <xm:f>$A$121</xm:f>
            <x14:dxf>
              <fill>
                <patternFill>
                  <bgColor theme="0"/>
                </patternFill>
              </fill>
            </x14:dxf>
          </x14:cfRule>
          <xm:sqref>P58:P88</xm:sqref>
        </x14:conditionalFormatting>
        <x14:conditionalFormatting xmlns:xm="http://schemas.microsoft.com/office/excel/2006/main">
          <x14:cfRule type="containsText" priority="15" operator="containsText" id="{DA1F1FAD-1494-4149-B66F-D95B264F4D1B}">
            <xm:f>NOT(ISERROR(SEARCH($D$131,R1)))</xm:f>
            <xm:f>$D$131</xm:f>
            <x14:dxf>
              <fill>
                <patternFill>
                  <bgColor theme="9" tint="0.39994506668294322"/>
                </patternFill>
              </fill>
            </x14:dxf>
          </x14:cfRule>
          <x14:cfRule type="containsText" priority="16" operator="containsText" id="{CAFE502C-9261-49A0-8018-08EEFBF44309}">
            <xm:f>NOT(ISERROR(SEARCH($D$130,R1)))</xm:f>
            <xm:f>$D$130</xm:f>
            <x14:dxf>
              <fill>
                <patternFill>
                  <bgColor theme="0"/>
                </patternFill>
              </fill>
            </x14:dxf>
          </x14:cfRule>
          <xm:sqref>R1:R7 R9:R14 R16:R22 R24:R26 R28:R31 R33:R39 R41:R43 R45:R47 R49 R107:R1048576</xm:sqref>
        </x14:conditionalFormatting>
        <x14:conditionalFormatting xmlns:xm="http://schemas.microsoft.com/office/excel/2006/main">
          <x14:cfRule type="containsText" priority="7" operator="containsText" id="{64355BDF-24C8-495D-AE31-670BD4D8877A}">
            <xm:f>NOT(ISERROR(SEARCH($D$131,R52)))</xm:f>
            <xm:f>$D$131</xm:f>
            <x14:dxf>
              <fill>
                <patternFill>
                  <bgColor theme="9" tint="0.39994506668294322"/>
                </patternFill>
              </fill>
            </x14:dxf>
          </x14:cfRule>
          <x14:cfRule type="containsText" priority="8" operator="containsText" id="{A28BD830-CF5F-4387-8275-7B0F2452FDF7}">
            <xm:f>NOT(ISERROR(SEARCH($D$130,R52)))</xm:f>
            <xm:f>$D$130</xm:f>
            <x14:dxf>
              <fill>
                <patternFill>
                  <bgColor theme="0"/>
                </patternFill>
              </fill>
            </x14:dxf>
          </x14:cfRule>
          <xm:sqref>R52:R88</xm:sqref>
        </x14:conditionalFormatting>
        <x14:conditionalFormatting xmlns:xm="http://schemas.microsoft.com/office/excel/2006/main">
          <x14:cfRule type="containsText" priority="5" operator="containsText" id="{8E7496CE-B6CB-4AD4-A3C9-321729E14FF1}">
            <xm:f>NOT(ISERROR(SEARCH($D$131,R90)))</xm:f>
            <xm:f>$D$131</xm:f>
            <x14:dxf>
              <fill>
                <patternFill>
                  <bgColor theme="9" tint="0.39994506668294322"/>
                </patternFill>
              </fill>
            </x14:dxf>
          </x14:cfRule>
          <x14:cfRule type="containsText" priority="6" operator="containsText" id="{6D41CF68-51F6-4BFA-8576-608FB220B4CE}">
            <xm:f>NOT(ISERROR(SEARCH($D$130,R90)))</xm:f>
            <xm:f>$D$130</xm:f>
            <x14:dxf>
              <fill>
                <patternFill>
                  <bgColor theme="0"/>
                </patternFill>
              </fill>
            </x14:dxf>
          </x14:cfRule>
          <xm:sqref>R90:R92</xm:sqref>
        </x14:conditionalFormatting>
        <x14:conditionalFormatting xmlns:xm="http://schemas.microsoft.com/office/excel/2006/main">
          <x14:cfRule type="containsText" priority="3" operator="containsText" id="{27913F11-BC91-4A15-B747-154FA885BC0D}">
            <xm:f>NOT(ISERROR(SEARCH($D$131,R98)))</xm:f>
            <xm:f>$D$131</xm:f>
            <x14:dxf>
              <fill>
                <patternFill>
                  <bgColor theme="9" tint="0.39994506668294322"/>
                </patternFill>
              </fill>
            </x14:dxf>
          </x14:cfRule>
          <x14:cfRule type="containsText" priority="4" operator="containsText" id="{BBA244AE-DAA8-4551-BC8A-22D75CE9BE11}">
            <xm:f>NOT(ISERROR(SEARCH($D$130,R98)))</xm:f>
            <xm:f>$D$130</xm:f>
            <x14:dxf>
              <fill>
                <patternFill>
                  <bgColor theme="0"/>
                </patternFill>
              </fill>
            </x14:dxf>
          </x14:cfRule>
          <xm:sqref>R98:R99</xm:sqref>
        </x14:conditionalFormatting>
        <x14:conditionalFormatting xmlns:xm="http://schemas.microsoft.com/office/excel/2006/main">
          <x14:cfRule type="containsText" priority="1" operator="containsText" id="{4CA3E05C-A212-45C8-813A-9B8C56496528}">
            <xm:f>NOT(ISERROR(SEARCH($D$131,R103)))</xm:f>
            <xm:f>$D$131</xm:f>
            <x14:dxf>
              <fill>
                <patternFill>
                  <bgColor theme="9" tint="0.39994506668294322"/>
                </patternFill>
              </fill>
            </x14:dxf>
          </x14:cfRule>
          <x14:cfRule type="containsText" priority="2" operator="containsText" id="{6BF94495-10BF-4278-84FF-492BAD510495}">
            <xm:f>NOT(ISERROR(SEARCH($D$130,R103)))</xm:f>
            <xm:f>$D$130</xm:f>
            <x14:dxf>
              <fill>
                <patternFill>
                  <bgColor theme="0"/>
                </patternFill>
              </fill>
            </x14:dxf>
          </x14:cfRule>
          <xm:sqref>R103:R104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G34"/>
  <sheetViews>
    <sheetView topLeftCell="C22" zoomScale="60" zoomScaleNormal="60" workbookViewId="0">
      <selection activeCell="E139" sqref="E139"/>
    </sheetView>
  </sheetViews>
  <sheetFormatPr baseColWidth="10" defaultColWidth="11.44140625" defaultRowHeight="59.25" customHeight="1" x14ac:dyDescent="0.3"/>
  <cols>
    <col min="1" max="1" width="29.44140625" style="119" customWidth="1"/>
    <col min="2" max="2" width="29.5546875" style="119" bestFit="1" customWidth="1"/>
    <col min="3" max="3" width="15.5546875" style="119" customWidth="1"/>
    <col min="4" max="4" width="29.33203125" style="119" customWidth="1"/>
    <col min="5" max="5" width="26.88671875" style="119" customWidth="1"/>
    <col min="6" max="6" width="34.33203125" style="119" customWidth="1"/>
    <col min="7" max="7" width="26.44140625" style="119" customWidth="1"/>
    <col min="8" max="8" width="17.5546875" style="119" customWidth="1"/>
    <col min="9" max="9" width="26.6640625" style="119" customWidth="1"/>
    <col min="10" max="10" width="16.44140625" style="119" customWidth="1"/>
    <col min="11" max="11" width="18" style="119" customWidth="1"/>
    <col min="12" max="12" width="14.6640625" style="119" customWidth="1"/>
    <col min="13" max="13" width="20.88671875" style="119" customWidth="1"/>
    <col min="14" max="14" width="134.5546875" style="119" customWidth="1"/>
    <col min="15" max="15" width="20.44140625" style="119" customWidth="1"/>
    <col min="16" max="16" width="42.88671875" style="120" customWidth="1"/>
    <col min="17" max="17" width="128.5546875" style="119" customWidth="1"/>
    <col min="18" max="18" width="26.44140625" style="119" customWidth="1"/>
    <col min="19" max="19" width="52.5546875" style="119" customWidth="1"/>
    <col min="20" max="16384" width="11.44140625" style="119"/>
  </cols>
  <sheetData>
    <row r="1" spans="1:33" ht="59.25" hidden="1" customHeight="1" x14ac:dyDescent="0.3">
      <c r="A1" s="1263"/>
      <c r="B1" s="1264"/>
      <c r="C1" s="1264"/>
      <c r="D1" s="1264"/>
      <c r="E1" s="1264"/>
      <c r="F1" s="1264"/>
      <c r="G1" s="1264"/>
      <c r="H1" s="1265"/>
      <c r="Q1" s="119" t="s">
        <v>71</v>
      </c>
      <c r="R1" s="119" t="s">
        <v>11</v>
      </c>
    </row>
    <row r="2" spans="1:33" ht="59.25" hidden="1" customHeight="1" x14ac:dyDescent="0.3">
      <c r="A2" s="1266"/>
      <c r="B2" s="1267"/>
      <c r="C2" s="1267"/>
      <c r="D2" s="1267"/>
      <c r="E2" s="1267"/>
      <c r="F2" s="1267"/>
      <c r="G2" s="1267"/>
      <c r="H2" s="1268"/>
      <c r="Q2" s="119" t="s">
        <v>72</v>
      </c>
      <c r="R2" s="119" t="s">
        <v>10</v>
      </c>
    </row>
    <row r="3" spans="1:33" ht="59.25" hidden="1" customHeight="1" x14ac:dyDescent="0.3">
      <c r="A3" s="1266"/>
      <c r="B3" s="1267"/>
      <c r="C3" s="1267"/>
      <c r="D3" s="1267"/>
      <c r="E3" s="1267"/>
      <c r="F3" s="1267"/>
      <c r="G3" s="1267"/>
      <c r="H3" s="1268"/>
      <c r="Q3" s="119" t="s">
        <v>73</v>
      </c>
      <c r="R3" s="119" t="s">
        <v>74</v>
      </c>
    </row>
    <row r="4" spans="1:33" ht="59.25" hidden="1" customHeight="1" x14ac:dyDescent="0.3">
      <c r="A4" s="120"/>
      <c r="B4" s="120"/>
      <c r="C4" s="120"/>
      <c r="D4" s="120"/>
      <c r="E4" s="120"/>
      <c r="F4" s="120"/>
      <c r="G4" s="120"/>
      <c r="H4" s="120"/>
      <c r="Q4" s="119" t="s">
        <v>75</v>
      </c>
      <c r="R4" s="119" t="s">
        <v>76</v>
      </c>
    </row>
    <row r="5" spans="1:33" ht="59.25" hidden="1" customHeight="1" x14ac:dyDescent="0.3">
      <c r="A5" s="120"/>
      <c r="B5" s="120"/>
      <c r="C5" s="120"/>
      <c r="D5" s="120"/>
      <c r="E5" s="120"/>
      <c r="F5" s="120"/>
      <c r="G5" s="120"/>
      <c r="H5" s="120"/>
      <c r="Q5" s="119" t="s">
        <v>77</v>
      </c>
    </row>
    <row r="6" spans="1:33" ht="59.25" hidden="1" customHeight="1" x14ac:dyDescent="0.3">
      <c r="A6" s="120"/>
      <c r="B6" s="120"/>
      <c r="C6" s="120"/>
      <c r="D6" s="120"/>
      <c r="E6" s="120"/>
      <c r="F6" s="120"/>
      <c r="G6" s="120"/>
      <c r="H6" s="120"/>
      <c r="Q6" s="119" t="s">
        <v>78</v>
      </c>
    </row>
    <row r="7" spans="1:33" s="121" customFormat="1" ht="59.25" customHeight="1" x14ac:dyDescent="0.3">
      <c r="A7" s="915"/>
      <c r="B7" s="915"/>
      <c r="C7" s="915"/>
      <c r="D7" s="915"/>
      <c r="E7" s="1313" t="s">
        <v>79</v>
      </c>
      <c r="F7" s="1306"/>
      <c r="G7" s="1306"/>
      <c r="H7" s="1306"/>
      <c r="I7" s="1306"/>
      <c r="J7" s="1306"/>
      <c r="K7" s="1306"/>
      <c r="L7" s="1306"/>
      <c r="M7" s="1306"/>
      <c r="N7" s="1306"/>
      <c r="O7" s="913"/>
      <c r="P7" s="912"/>
      <c r="Q7" s="1306"/>
      <c r="R7" s="913"/>
    </row>
    <row r="8" spans="1:33" s="121" customFormat="1" ht="59.25" customHeight="1" x14ac:dyDescent="0.3">
      <c r="A8" s="910" t="s">
        <v>120</v>
      </c>
      <c r="B8" s="911"/>
      <c r="C8" s="912" t="s">
        <v>121</v>
      </c>
      <c r="D8" s="913"/>
      <c r="E8" s="910" t="s">
        <v>122</v>
      </c>
      <c r="F8" s="914"/>
      <c r="G8" s="914"/>
      <c r="H8" s="914"/>
      <c r="I8" s="911"/>
      <c r="J8" s="915">
        <v>6</v>
      </c>
      <c r="K8" s="915"/>
      <c r="L8" s="915"/>
      <c r="M8" s="915"/>
      <c r="N8" s="910" t="s">
        <v>123</v>
      </c>
      <c r="O8" s="911"/>
      <c r="P8" s="916" t="s">
        <v>124</v>
      </c>
      <c r="Q8" s="917"/>
      <c r="R8" s="918"/>
    </row>
    <row r="9" spans="1:33" s="122" customFormat="1" ht="59.25" customHeight="1" x14ac:dyDescent="0.3">
      <c r="A9" s="1274" t="s">
        <v>83</v>
      </c>
      <c r="B9" s="1274" t="s">
        <v>84</v>
      </c>
      <c r="C9" s="1274" t="s">
        <v>85</v>
      </c>
      <c r="D9" s="1274" t="s">
        <v>86</v>
      </c>
      <c r="E9" s="1274" t="s">
        <v>87</v>
      </c>
      <c r="F9" s="1274" t="s">
        <v>88</v>
      </c>
      <c r="G9" s="1274" t="s">
        <v>89</v>
      </c>
      <c r="H9" s="1274" t="s">
        <v>90</v>
      </c>
      <c r="I9" s="1274" t="s">
        <v>91</v>
      </c>
      <c r="J9" s="1274" t="s">
        <v>92</v>
      </c>
      <c r="K9" s="1274" t="s">
        <v>93</v>
      </c>
      <c r="L9" s="1273" t="s">
        <v>94</v>
      </c>
      <c r="M9" s="1273"/>
      <c r="N9" s="1273"/>
      <c r="O9" s="1273"/>
      <c r="P9" s="1273"/>
      <c r="Q9" s="1273"/>
      <c r="R9" s="1273"/>
    </row>
    <row r="10" spans="1:33" s="122" customFormat="1" ht="59.25" customHeight="1" thickBot="1" x14ac:dyDescent="0.35">
      <c r="A10" s="1274"/>
      <c r="B10" s="1274"/>
      <c r="C10" s="1274"/>
      <c r="D10" s="1274"/>
      <c r="E10" s="1274"/>
      <c r="F10" s="1274"/>
      <c r="G10" s="1274"/>
      <c r="H10" s="1274"/>
      <c r="I10" s="1274"/>
      <c r="J10" s="1274"/>
      <c r="K10" s="1274"/>
      <c r="L10" s="123" t="s">
        <v>95</v>
      </c>
      <c r="M10" s="123" t="s">
        <v>96</v>
      </c>
      <c r="N10" s="123" t="s">
        <v>97</v>
      </c>
      <c r="O10" s="123" t="s">
        <v>125</v>
      </c>
      <c r="P10" s="123" t="s">
        <v>99</v>
      </c>
      <c r="Q10" s="123" t="s">
        <v>100</v>
      </c>
      <c r="R10" s="124" t="s">
        <v>101</v>
      </c>
    </row>
    <row r="11" spans="1:33" ht="31.5" customHeight="1" thickBot="1" x14ac:dyDescent="0.35">
      <c r="A11" s="1468" t="s">
        <v>2597</v>
      </c>
      <c r="B11" s="1349"/>
      <c r="C11" s="1349"/>
      <c r="D11" s="1349"/>
      <c r="E11" s="1349"/>
      <c r="F11" s="1349"/>
      <c r="G11" s="1349"/>
      <c r="H11" s="1349"/>
      <c r="I11" s="1349"/>
      <c r="J11" s="1349"/>
      <c r="K11" s="1349"/>
      <c r="L11" s="1349"/>
      <c r="M11" s="1349"/>
      <c r="N11" s="1349"/>
      <c r="O11" s="1349"/>
      <c r="P11" s="1349"/>
      <c r="Q11" s="1349"/>
      <c r="R11" s="1469"/>
    </row>
    <row r="12" spans="1:33" s="134" customFormat="1" ht="242.25" customHeight="1" x14ac:dyDescent="0.3">
      <c r="A12" s="792" t="s">
        <v>2598</v>
      </c>
      <c r="B12" s="125" t="s">
        <v>2599</v>
      </c>
      <c r="C12" s="126">
        <v>1</v>
      </c>
      <c r="D12" s="127" t="s">
        <v>2600</v>
      </c>
      <c r="E12" s="127" t="s">
        <v>2601</v>
      </c>
      <c r="F12" s="127" t="s">
        <v>2602</v>
      </c>
      <c r="G12" s="128" t="s">
        <v>2603</v>
      </c>
      <c r="H12" s="126" t="s">
        <v>126</v>
      </c>
      <c r="I12" s="128" t="s">
        <v>2604</v>
      </c>
      <c r="J12" s="793">
        <v>45047</v>
      </c>
      <c r="K12" s="793">
        <v>45291</v>
      </c>
      <c r="L12" s="129" t="s">
        <v>2605</v>
      </c>
      <c r="M12" s="128" t="s">
        <v>2606</v>
      </c>
      <c r="N12" s="130" t="s">
        <v>2607</v>
      </c>
      <c r="O12" s="131">
        <v>1</v>
      </c>
      <c r="P12" s="126" t="s">
        <v>75</v>
      </c>
      <c r="Q12" s="132" t="s">
        <v>2608</v>
      </c>
      <c r="R12" s="711" t="s">
        <v>11</v>
      </c>
      <c r="S12" s="133"/>
      <c r="T12" s="133"/>
      <c r="U12" s="133"/>
      <c r="V12" s="133"/>
      <c r="W12" s="133"/>
      <c r="X12" s="133"/>
      <c r="Y12" s="133"/>
      <c r="Z12" s="133"/>
      <c r="AA12" s="133"/>
      <c r="AB12" s="133"/>
      <c r="AC12" s="133"/>
      <c r="AD12" s="133"/>
      <c r="AE12" s="133"/>
      <c r="AF12" s="133"/>
    </row>
    <row r="13" spans="1:33" s="134" customFormat="1" ht="15" x14ac:dyDescent="0.3">
      <c r="A13" s="1104"/>
      <c r="B13" s="1105"/>
      <c r="C13" s="1105"/>
      <c r="D13" s="1105"/>
      <c r="E13" s="1105"/>
      <c r="F13" s="1105"/>
      <c r="G13" s="1105"/>
      <c r="H13" s="1105"/>
      <c r="I13" s="1105"/>
      <c r="J13" s="1105"/>
      <c r="K13" s="1105"/>
      <c r="L13" s="1105"/>
      <c r="M13" s="1105"/>
      <c r="N13" s="1105"/>
      <c r="O13" s="1105"/>
      <c r="P13" s="1105"/>
      <c r="Q13" s="1105"/>
      <c r="R13" s="1106"/>
      <c r="S13" s="133"/>
      <c r="T13" s="133"/>
      <c r="U13" s="133"/>
      <c r="V13" s="133"/>
      <c r="W13" s="133"/>
      <c r="X13" s="133"/>
      <c r="Y13" s="133"/>
      <c r="Z13" s="133"/>
      <c r="AA13" s="133"/>
      <c r="AB13" s="133"/>
      <c r="AC13" s="133"/>
      <c r="AD13" s="133"/>
      <c r="AE13" s="133"/>
      <c r="AF13" s="133"/>
      <c r="AG13" s="133"/>
    </row>
    <row r="14" spans="1:33" s="134" customFormat="1" ht="282" customHeight="1" x14ac:dyDescent="0.3">
      <c r="A14" s="792" t="s">
        <v>2598</v>
      </c>
      <c r="B14" s="125" t="s">
        <v>2599</v>
      </c>
      <c r="C14" s="126">
        <v>2</v>
      </c>
      <c r="D14" s="127" t="s">
        <v>2609</v>
      </c>
      <c r="E14" s="127" t="s">
        <v>2610</v>
      </c>
      <c r="F14" s="127" t="s">
        <v>2611</v>
      </c>
      <c r="G14" s="127" t="s">
        <v>2612</v>
      </c>
      <c r="H14" s="126" t="s">
        <v>126</v>
      </c>
      <c r="I14" s="128" t="s">
        <v>2613</v>
      </c>
      <c r="J14" s="793">
        <v>44986</v>
      </c>
      <c r="K14" s="793">
        <v>45138</v>
      </c>
      <c r="L14" s="129" t="s">
        <v>2605</v>
      </c>
      <c r="M14" s="128" t="s">
        <v>2606</v>
      </c>
      <c r="N14" s="130" t="s">
        <v>2614</v>
      </c>
      <c r="O14" s="131">
        <v>1</v>
      </c>
      <c r="P14" s="125" t="s">
        <v>75</v>
      </c>
      <c r="Q14" s="132" t="s">
        <v>2615</v>
      </c>
      <c r="R14" s="711" t="s">
        <v>11</v>
      </c>
      <c r="S14" s="133"/>
      <c r="T14" s="133"/>
      <c r="U14" s="133"/>
      <c r="V14" s="133"/>
      <c r="W14" s="133"/>
      <c r="X14" s="133"/>
      <c r="Y14" s="133"/>
      <c r="Z14" s="133"/>
      <c r="AA14" s="133"/>
      <c r="AB14" s="133"/>
      <c r="AC14" s="133"/>
      <c r="AD14" s="133"/>
      <c r="AE14" s="133"/>
      <c r="AF14" s="133"/>
    </row>
    <row r="15" spans="1:33" s="134" customFormat="1" ht="15" x14ac:dyDescent="0.3">
      <c r="A15" s="1104"/>
      <c r="B15" s="1105"/>
      <c r="C15" s="1105"/>
      <c r="D15" s="1105"/>
      <c r="E15" s="1105"/>
      <c r="F15" s="1105"/>
      <c r="G15" s="1105"/>
      <c r="H15" s="1105"/>
      <c r="I15" s="1105"/>
      <c r="J15" s="1105"/>
      <c r="K15" s="1105"/>
      <c r="L15" s="1105"/>
      <c r="M15" s="1105"/>
      <c r="N15" s="1105"/>
      <c r="O15" s="1105"/>
      <c r="P15" s="1105"/>
      <c r="Q15" s="1105"/>
      <c r="R15" s="1106"/>
      <c r="S15" s="133"/>
      <c r="T15" s="133"/>
      <c r="U15" s="133"/>
      <c r="V15" s="133"/>
      <c r="W15" s="133"/>
      <c r="X15" s="133"/>
      <c r="Y15" s="133"/>
      <c r="Z15" s="133"/>
      <c r="AA15" s="133"/>
      <c r="AB15" s="133"/>
      <c r="AC15" s="133"/>
      <c r="AD15" s="133"/>
      <c r="AE15" s="133"/>
      <c r="AF15" s="133"/>
      <c r="AG15" s="133"/>
    </row>
    <row r="16" spans="1:33" s="134" customFormat="1" ht="377.25" customHeight="1" x14ac:dyDescent="0.3">
      <c r="A16" s="792" t="s">
        <v>2598</v>
      </c>
      <c r="B16" s="125" t="s">
        <v>2599</v>
      </c>
      <c r="C16" s="126">
        <v>3</v>
      </c>
      <c r="D16" s="132" t="s">
        <v>2616</v>
      </c>
      <c r="E16" s="132" t="s">
        <v>2617</v>
      </c>
      <c r="F16" s="132" t="s">
        <v>2618</v>
      </c>
      <c r="G16" s="132" t="s">
        <v>2619</v>
      </c>
      <c r="H16" s="126" t="s">
        <v>126</v>
      </c>
      <c r="I16" s="128" t="s">
        <v>2604</v>
      </c>
      <c r="J16" s="793">
        <v>45047</v>
      </c>
      <c r="K16" s="793">
        <v>45473</v>
      </c>
      <c r="L16" s="129" t="s">
        <v>2620</v>
      </c>
      <c r="M16" s="128" t="s">
        <v>2621</v>
      </c>
      <c r="N16" s="132" t="s">
        <v>2622</v>
      </c>
      <c r="O16" s="131">
        <v>1</v>
      </c>
      <c r="P16" s="126" t="s">
        <v>72</v>
      </c>
      <c r="Q16" s="794" t="s">
        <v>2623</v>
      </c>
      <c r="R16" s="711" t="s">
        <v>10</v>
      </c>
      <c r="S16" s="133"/>
      <c r="T16" s="133"/>
      <c r="U16" s="133"/>
      <c r="V16" s="133"/>
      <c r="W16" s="133"/>
      <c r="X16" s="133"/>
      <c r="Y16" s="133"/>
      <c r="Z16" s="133"/>
      <c r="AA16" s="133"/>
      <c r="AB16" s="133"/>
      <c r="AC16" s="133"/>
      <c r="AD16" s="133"/>
      <c r="AE16" s="133"/>
      <c r="AF16" s="133"/>
    </row>
    <row r="17" spans="1:33" s="134" customFormat="1" ht="15" x14ac:dyDescent="0.3">
      <c r="A17" s="1104"/>
      <c r="B17" s="1105"/>
      <c r="C17" s="1105"/>
      <c r="D17" s="1105"/>
      <c r="E17" s="1105"/>
      <c r="F17" s="1105"/>
      <c r="G17" s="1105"/>
      <c r="H17" s="1105"/>
      <c r="I17" s="1105"/>
      <c r="J17" s="1105"/>
      <c r="K17" s="1105"/>
      <c r="L17" s="1105"/>
      <c r="M17" s="1105"/>
      <c r="N17" s="1105"/>
      <c r="O17" s="1105"/>
      <c r="P17" s="1105"/>
      <c r="Q17" s="1105"/>
      <c r="R17" s="1106"/>
      <c r="S17" s="133"/>
      <c r="T17" s="133"/>
      <c r="U17" s="133"/>
      <c r="V17" s="133"/>
      <c r="W17" s="133"/>
      <c r="X17" s="133"/>
      <c r="Y17" s="133"/>
      <c r="Z17" s="133"/>
      <c r="AA17" s="133"/>
      <c r="AB17" s="133"/>
      <c r="AC17" s="133"/>
      <c r="AD17" s="133"/>
      <c r="AE17" s="133"/>
      <c r="AF17" s="133"/>
      <c r="AG17" s="133"/>
    </row>
    <row r="18" spans="1:33" s="134" customFormat="1" ht="332.25" customHeight="1" x14ac:dyDescent="0.3">
      <c r="A18" s="792" t="s">
        <v>2598</v>
      </c>
      <c r="B18" s="125" t="s">
        <v>2599</v>
      </c>
      <c r="C18" s="126">
        <v>4</v>
      </c>
      <c r="D18" s="135" t="s">
        <v>2624</v>
      </c>
      <c r="E18" s="136" t="s">
        <v>2625</v>
      </c>
      <c r="F18" s="137" t="s">
        <v>2626</v>
      </c>
      <c r="G18" s="127" t="s">
        <v>2627</v>
      </c>
      <c r="H18" s="126" t="s">
        <v>126</v>
      </c>
      <c r="I18" s="128" t="s">
        <v>2628</v>
      </c>
      <c r="J18" s="793">
        <v>45047</v>
      </c>
      <c r="K18" s="793">
        <v>45291</v>
      </c>
      <c r="L18" s="129">
        <v>45483</v>
      </c>
      <c r="M18" s="128" t="s">
        <v>2629</v>
      </c>
      <c r="N18" s="132" t="s">
        <v>2630</v>
      </c>
      <c r="O18" s="131">
        <v>1</v>
      </c>
      <c r="P18" s="126" t="s">
        <v>72</v>
      </c>
      <c r="Q18" s="132" t="s">
        <v>2631</v>
      </c>
      <c r="R18" s="711" t="s">
        <v>10</v>
      </c>
      <c r="S18" s="133"/>
      <c r="T18" s="133"/>
      <c r="U18" s="133"/>
      <c r="V18" s="133"/>
      <c r="W18" s="133"/>
      <c r="X18" s="133"/>
      <c r="Y18" s="133"/>
      <c r="Z18" s="133"/>
      <c r="AA18" s="133"/>
      <c r="AB18" s="133"/>
      <c r="AC18" s="133"/>
      <c r="AD18" s="133"/>
      <c r="AE18" s="133"/>
      <c r="AF18" s="133"/>
    </row>
    <row r="19" spans="1:33" s="134" customFormat="1" ht="15" x14ac:dyDescent="0.3">
      <c r="A19" s="1104"/>
      <c r="B19" s="1105"/>
      <c r="C19" s="1105"/>
      <c r="D19" s="1105"/>
      <c r="E19" s="1105"/>
      <c r="F19" s="1105"/>
      <c r="G19" s="1105"/>
      <c r="H19" s="1105"/>
      <c r="I19" s="1105"/>
      <c r="J19" s="1105"/>
      <c r="K19" s="1105"/>
      <c r="L19" s="1105"/>
      <c r="M19" s="1105"/>
      <c r="N19" s="1105"/>
      <c r="O19" s="1105"/>
      <c r="P19" s="1105"/>
      <c r="Q19" s="1105"/>
      <c r="R19" s="1106"/>
      <c r="S19" s="133"/>
      <c r="T19" s="133"/>
      <c r="U19" s="133"/>
      <c r="V19" s="133"/>
      <c r="W19" s="133"/>
      <c r="X19" s="133"/>
      <c r="Y19" s="133"/>
      <c r="Z19" s="133"/>
      <c r="AA19" s="133"/>
      <c r="AB19" s="133"/>
      <c r="AC19" s="133"/>
      <c r="AD19" s="133"/>
      <c r="AE19" s="133"/>
      <c r="AF19" s="133"/>
      <c r="AG19" s="133"/>
    </row>
    <row r="20" spans="1:33" s="134" customFormat="1" ht="270.60000000000002" x14ac:dyDescent="0.3">
      <c r="A20" s="792" t="s">
        <v>2598</v>
      </c>
      <c r="B20" s="125" t="s">
        <v>2599</v>
      </c>
      <c r="C20" s="126">
        <v>5</v>
      </c>
      <c r="D20" s="135" t="s">
        <v>2632</v>
      </c>
      <c r="E20" s="136" t="s">
        <v>2633</v>
      </c>
      <c r="F20" s="136" t="s">
        <v>2634</v>
      </c>
      <c r="G20" s="127" t="s">
        <v>2635</v>
      </c>
      <c r="H20" s="126" t="s">
        <v>126</v>
      </c>
      <c r="I20" s="128" t="s">
        <v>2636</v>
      </c>
      <c r="J20" s="793">
        <v>45047</v>
      </c>
      <c r="K20" s="793">
        <v>45291</v>
      </c>
      <c r="L20" s="129">
        <v>45483</v>
      </c>
      <c r="M20" s="128" t="s">
        <v>2637</v>
      </c>
      <c r="N20" s="132" t="s">
        <v>2638</v>
      </c>
      <c r="O20" s="131">
        <v>1</v>
      </c>
      <c r="P20" s="126" t="s">
        <v>72</v>
      </c>
      <c r="Q20" s="132" t="s">
        <v>2639</v>
      </c>
      <c r="R20" s="711" t="s">
        <v>10</v>
      </c>
      <c r="S20" s="133"/>
      <c r="T20" s="133"/>
      <c r="U20" s="133"/>
      <c r="V20" s="133"/>
      <c r="W20" s="133"/>
      <c r="X20" s="133"/>
      <c r="Y20" s="133"/>
      <c r="Z20" s="133"/>
      <c r="AA20" s="133"/>
      <c r="AB20" s="133"/>
      <c r="AC20" s="133"/>
      <c r="AD20" s="133"/>
      <c r="AE20" s="133"/>
      <c r="AF20" s="133"/>
    </row>
    <row r="21" spans="1:33" s="134" customFormat="1" ht="15" x14ac:dyDescent="0.3">
      <c r="A21" s="1104"/>
      <c r="B21" s="1105"/>
      <c r="C21" s="1105"/>
      <c r="D21" s="1105"/>
      <c r="E21" s="1105"/>
      <c r="F21" s="1105"/>
      <c r="G21" s="1105"/>
      <c r="H21" s="1105"/>
      <c r="I21" s="1105"/>
      <c r="J21" s="1105"/>
      <c r="K21" s="1105"/>
      <c r="L21" s="1105"/>
      <c r="M21" s="1105"/>
      <c r="N21" s="1105"/>
      <c r="O21" s="1105"/>
      <c r="P21" s="1105"/>
      <c r="Q21" s="1105"/>
      <c r="R21" s="1106"/>
      <c r="S21" s="133"/>
      <c r="T21" s="133"/>
      <c r="U21" s="133"/>
      <c r="V21" s="133"/>
      <c r="W21" s="133"/>
      <c r="X21" s="133"/>
      <c r="Y21" s="133"/>
      <c r="Z21" s="133"/>
      <c r="AA21" s="133"/>
      <c r="AB21" s="133"/>
      <c r="AC21" s="133"/>
      <c r="AD21" s="133"/>
      <c r="AE21" s="133"/>
      <c r="AF21" s="133"/>
      <c r="AG21" s="133"/>
    </row>
    <row r="22" spans="1:33" ht="59.25" customHeight="1" thickBot="1" x14ac:dyDescent="0.35"/>
    <row r="23" spans="1:33" ht="59.25" customHeight="1" x14ac:dyDescent="0.3">
      <c r="A23" s="1431" t="s">
        <v>127</v>
      </c>
      <c r="B23" s="1431"/>
      <c r="C23" s="105"/>
      <c r="D23" s="1470" t="s">
        <v>2640</v>
      </c>
      <c r="E23" s="1471"/>
      <c r="F23" s="1470" t="s">
        <v>2641</v>
      </c>
      <c r="G23" s="1471"/>
    </row>
    <row r="24" spans="1:33" ht="59.25" customHeight="1" x14ac:dyDescent="0.3">
      <c r="A24" s="788" t="s">
        <v>71</v>
      </c>
      <c r="B24" s="138">
        <f>+COUNTIF($P$6:$P$93,"ABIERTA")</f>
        <v>0</v>
      </c>
      <c r="C24" s="105"/>
      <c r="D24" s="795" t="s">
        <v>71</v>
      </c>
      <c r="E24" s="796">
        <f>+COUNTIF($P$6:$P$10,"ABIERTA")</f>
        <v>0</v>
      </c>
      <c r="F24" s="795" t="s">
        <v>71</v>
      </c>
      <c r="G24" s="796">
        <f>+COUNTIF($P$12:$P$20,"ABIERTA")</f>
        <v>0</v>
      </c>
    </row>
    <row r="25" spans="1:33" ht="59.25" customHeight="1" x14ac:dyDescent="0.3">
      <c r="A25" s="788" t="s">
        <v>72</v>
      </c>
      <c r="B25" s="138">
        <f>+COUNTIF($P$6:$P$93,"CUMPLIDA - EFECTIVA")</f>
        <v>3</v>
      </c>
      <c r="C25" s="105"/>
      <c r="D25" s="795" t="s">
        <v>72</v>
      </c>
      <c r="E25" s="796">
        <f>+COUNTIF($P$6:$P$10,"CUMPLIDA - EFECTIVA")</f>
        <v>0</v>
      </c>
      <c r="F25" s="795" t="s">
        <v>72</v>
      </c>
      <c r="G25" s="796">
        <f>+COUNTIF($P$12:$P$20,"CUMPLIDA - EFECTIVA")</f>
        <v>3</v>
      </c>
    </row>
    <row r="26" spans="1:33" ht="59.25" customHeight="1" x14ac:dyDescent="0.3">
      <c r="A26" s="788" t="s">
        <v>75</v>
      </c>
      <c r="B26" s="138">
        <f>+COUNTIF($P$6:$P$93,"CUMPLIDA - PENDIENTE EFECTIVIDAD")</f>
        <v>2</v>
      </c>
      <c r="C26" s="105"/>
      <c r="D26" s="795" t="s">
        <v>128</v>
      </c>
      <c r="E26" s="796">
        <f>+COUNTIF($P$6:$P$10,"CUMPLIDA - PENDIENTE EFECTIVIDAD")</f>
        <v>0</v>
      </c>
      <c r="F26" s="795" t="s">
        <v>128</v>
      </c>
      <c r="G26" s="796">
        <f>+COUNTIF($P$12:$P$20,"CUMPLIDA - PENDIENTE EFECTIVIDAD")</f>
        <v>2</v>
      </c>
    </row>
    <row r="27" spans="1:33" ht="59.25" customHeight="1" x14ac:dyDescent="0.3">
      <c r="A27" s="788" t="s">
        <v>129</v>
      </c>
      <c r="B27" s="138">
        <f>+COUNTIF($P$6:$P$93,"CUMPLIDA - INEFECTIVA")</f>
        <v>0</v>
      </c>
      <c r="C27" s="105"/>
      <c r="D27" s="795" t="s">
        <v>129</v>
      </c>
      <c r="E27" s="796">
        <f>+COUNTIF($P$6:$P$10,"CUMPLIDA - INEFECTIVA")</f>
        <v>0</v>
      </c>
      <c r="F27" s="795" t="s">
        <v>129</v>
      </c>
      <c r="G27" s="796">
        <f>+COUNTIF($P$12:$P$20,"CUMPLIDA - INEFECTIVA")</f>
        <v>0</v>
      </c>
    </row>
    <row r="28" spans="1:33" ht="59.25" customHeight="1" x14ac:dyDescent="0.3">
      <c r="A28" s="788" t="s">
        <v>73</v>
      </c>
      <c r="B28" s="138">
        <f>+COUNTIF($P$6:$P$93,"INCUMPLIDA - VENCIDA")</f>
        <v>0</v>
      </c>
      <c r="C28" s="105"/>
      <c r="D28" s="795" t="s">
        <v>73</v>
      </c>
      <c r="E28" s="796">
        <f>+COUNTIF($P$6:$P$10,"INCUMPLIDA - VENCIDA")</f>
        <v>0</v>
      </c>
      <c r="F28" s="795" t="s">
        <v>73</v>
      </c>
      <c r="G28" s="796">
        <f>+COUNTIF($P$12:$P$20,"INCUMPLIDA - VENCIDA")</f>
        <v>0</v>
      </c>
    </row>
    <row r="29" spans="1:33" ht="59.25" customHeight="1" x14ac:dyDescent="0.3">
      <c r="A29" s="788" t="s">
        <v>78</v>
      </c>
      <c r="B29" s="138">
        <f>+COUNTIF($P$6:$P$93,"INCALIFICABLE")</f>
        <v>0</v>
      </c>
      <c r="C29" s="105"/>
      <c r="D29" s="795" t="s">
        <v>78</v>
      </c>
      <c r="E29" s="796">
        <f>+COUNTIF($P$6:$P$10,"INCALIFICABLE")</f>
        <v>0</v>
      </c>
      <c r="F29" s="795" t="s">
        <v>78</v>
      </c>
      <c r="G29" s="796">
        <f>+COUNTIF($P$12:$P$20,"INCALIFICABLE")</f>
        <v>0</v>
      </c>
    </row>
    <row r="30" spans="1:33" ht="59.25" customHeight="1" x14ac:dyDescent="0.3">
      <c r="A30" s="788" t="s">
        <v>130</v>
      </c>
      <c r="B30" s="785">
        <f>SUM(B24:B29)</f>
        <v>5</v>
      </c>
      <c r="C30" s="105"/>
      <c r="D30" s="795" t="s">
        <v>130</v>
      </c>
      <c r="E30" s="797">
        <f>SUM(E24:E29)</f>
        <v>0</v>
      </c>
      <c r="F30" s="795" t="s">
        <v>130</v>
      </c>
      <c r="G30" s="797">
        <f>SUM(G24:G29)</f>
        <v>5</v>
      </c>
    </row>
    <row r="31" spans="1:33" ht="59.25" customHeight="1" x14ac:dyDescent="0.3">
      <c r="A31" s="105"/>
      <c r="B31" s="105"/>
      <c r="C31" s="105"/>
      <c r="D31" s="139"/>
      <c r="E31" s="140"/>
      <c r="F31" s="139"/>
      <c r="G31" s="140"/>
    </row>
    <row r="32" spans="1:33" ht="59.25" customHeight="1" x14ac:dyDescent="0.3">
      <c r="A32" s="1431" t="s">
        <v>131</v>
      </c>
      <c r="B32" s="1431"/>
      <c r="C32" s="105"/>
      <c r="D32" s="1472" t="s">
        <v>132</v>
      </c>
      <c r="E32" s="1473"/>
      <c r="F32" s="1472" t="s">
        <v>132</v>
      </c>
      <c r="G32" s="1473"/>
    </row>
    <row r="33" spans="1:7" ht="59.25" customHeight="1" x14ac:dyDescent="0.3">
      <c r="A33" s="141" t="s">
        <v>11</v>
      </c>
      <c r="B33" s="138">
        <f>+COUNTIF($R$6:$R$93,"ABIERTO")</f>
        <v>2</v>
      </c>
      <c r="C33" s="105"/>
      <c r="D33" s="142" t="s">
        <v>11</v>
      </c>
      <c r="E33" s="796">
        <f>+COUNTIF($R$6:$R$10,"ABIERTO")</f>
        <v>0</v>
      </c>
      <c r="F33" s="142" t="s">
        <v>11</v>
      </c>
      <c r="G33" s="796">
        <f>+COUNTIF($R$12:$R$20,"ABIERTO")</f>
        <v>2</v>
      </c>
    </row>
    <row r="34" spans="1:7" ht="59.25" customHeight="1" thickBot="1" x14ac:dyDescent="0.35">
      <c r="A34" s="141" t="s">
        <v>10</v>
      </c>
      <c r="B34" s="138">
        <f>+COUNTIF($R$6:$R68,"CERRADO")</f>
        <v>3</v>
      </c>
      <c r="C34" s="105"/>
      <c r="D34" s="143" t="s">
        <v>10</v>
      </c>
      <c r="E34" s="798">
        <f>+COUNTIF($R$6:$R$10,"CERRADO")</f>
        <v>0</v>
      </c>
      <c r="F34" s="143" t="s">
        <v>10</v>
      </c>
      <c r="G34" s="798">
        <f>+COUNTIF($R$12:$R$20,"CERRADO")</f>
        <v>3</v>
      </c>
    </row>
  </sheetData>
  <mergeCells count="34">
    <mergeCell ref="A32:B32"/>
    <mergeCell ref="D32:E32"/>
    <mergeCell ref="F32:G32"/>
    <mergeCell ref="A17:R17"/>
    <mergeCell ref="A19:R19"/>
    <mergeCell ref="A23:B23"/>
    <mergeCell ref="D23:E23"/>
    <mergeCell ref="F23:G23"/>
    <mergeCell ref="A21:R21"/>
    <mergeCell ref="G9:G10"/>
    <mergeCell ref="H9:H10"/>
    <mergeCell ref="I9:I10"/>
    <mergeCell ref="J9:J10"/>
    <mergeCell ref="K9:K10"/>
    <mergeCell ref="L9:R9"/>
    <mergeCell ref="A9:A10"/>
    <mergeCell ref="B9:B10"/>
    <mergeCell ref="C9:C10"/>
    <mergeCell ref="D9:D10"/>
    <mergeCell ref="E9:E10"/>
    <mergeCell ref="F9:F10"/>
    <mergeCell ref="A11:R11"/>
    <mergeCell ref="A13:R13"/>
    <mergeCell ref="A15:R15"/>
    <mergeCell ref="A1:H3"/>
    <mergeCell ref="A7:D7"/>
    <mergeCell ref="E7:O7"/>
    <mergeCell ref="P7:R7"/>
    <mergeCell ref="A8:B8"/>
    <mergeCell ref="C8:D8"/>
    <mergeCell ref="E8:I8"/>
    <mergeCell ref="J8:M8"/>
    <mergeCell ref="N8:O8"/>
    <mergeCell ref="P8:R8"/>
  </mergeCells>
  <dataValidations count="4">
    <dataValidation type="list" allowBlank="1" showInputMessage="1" showErrorMessage="1" sqref="H22:H1048576" xr:uid="{00000000-0002-0000-0F00-000000000000}">
      <formula1>#REF!</formula1>
    </dataValidation>
    <dataValidation type="list" allowBlank="1" showInputMessage="1" showErrorMessage="1" sqref="H12 H14 H16 H18 H20" xr:uid="{00000000-0002-0000-0F00-000001000000}">
      <formula1>$AE$2:$AE$4</formula1>
    </dataValidation>
    <dataValidation type="list" allowBlank="1" showInputMessage="1" showErrorMessage="1" sqref="P12 P14 P16 P18 P20" xr:uid="{00000000-0002-0000-0F00-000002000000}">
      <formula1>$Q$1:$Q$6</formula1>
    </dataValidation>
    <dataValidation type="list" allowBlank="1" showInputMessage="1" showErrorMessage="1" sqref="R12 R14 R16 R18 R20" xr:uid="{00000000-0002-0000-0F00-000003000000}">
      <formula1>$R$1:$R$4</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96B35EFB-6365-4C5D-BB48-9A8B4DD8F2D9}">
            <xm:f>NOT(ISERROR(SEARCH($A$29,P1)))</xm:f>
            <xm:f>$A$29</xm:f>
            <x14:dxf>
              <fill>
                <patternFill>
                  <bgColor rgb="FFFF0000"/>
                </patternFill>
              </fill>
            </x14:dxf>
          </x14:cfRule>
          <x14:cfRule type="containsText" priority="4" operator="containsText" id="{3D3F579C-0447-43C9-9F36-2E8EAF8C96E1}">
            <xm:f>NOT(ISERROR(SEARCH($A$28,P1)))</xm:f>
            <xm:f>$A$28</xm:f>
            <x14:dxf>
              <fill>
                <patternFill>
                  <bgColor rgb="FFFF0000"/>
                </patternFill>
              </fill>
            </x14:dxf>
          </x14:cfRule>
          <x14:cfRule type="containsText" priority="5" operator="containsText" id="{C3FD50D0-12D0-490D-B785-F76551864E20}">
            <xm:f>NOT(ISERROR(SEARCH($A$27,P1)))</xm:f>
            <xm:f>$A$27</xm:f>
            <x14:dxf>
              <fill>
                <patternFill>
                  <bgColor rgb="FFFFC000"/>
                </patternFill>
              </fill>
            </x14:dxf>
          </x14:cfRule>
          <x14:cfRule type="containsText" priority="6" operator="containsText" id="{A06E74D0-EA55-4D59-B3D2-A294CBDD113E}">
            <xm:f>NOT(ISERROR(SEARCH($A$26,P1)))</xm:f>
            <xm:f>$A$26</xm:f>
            <x14:dxf>
              <fill>
                <patternFill>
                  <bgColor theme="8" tint="0.59996337778862885"/>
                </patternFill>
              </fill>
            </x14:dxf>
          </x14:cfRule>
          <x14:cfRule type="containsText" priority="7" operator="containsText" id="{1474E3AB-903A-42E7-A301-6D7760CF8B24}">
            <xm:f>NOT(ISERROR(SEARCH($A$25,P1)))</xm:f>
            <xm:f>$A$25</xm:f>
            <x14:dxf>
              <fill>
                <patternFill>
                  <bgColor theme="9" tint="0.39994506668294322"/>
                </patternFill>
              </fill>
            </x14:dxf>
          </x14:cfRule>
          <x14:cfRule type="containsText" priority="8" operator="containsText" id="{119CC5CA-AAC6-48D4-8492-96156EA8405C}">
            <xm:f>NOT(ISERROR(SEARCH($A$24,P1)))</xm:f>
            <xm:f>$A$24</xm:f>
            <x14:dxf>
              <fill>
                <patternFill>
                  <bgColor theme="0"/>
                </patternFill>
              </fill>
            </x14:dxf>
          </x14:cfRule>
          <xm:sqref>P1:P1048576</xm:sqref>
        </x14:conditionalFormatting>
        <x14:conditionalFormatting xmlns:xm="http://schemas.microsoft.com/office/excel/2006/main">
          <x14:cfRule type="containsText" priority="1" operator="containsText" id="{19BADD46-34F0-414F-AE3F-D894DCA70BCD}">
            <xm:f>NOT(ISERROR(SEARCH($A$34,R1)))</xm:f>
            <xm:f>$A$34</xm:f>
            <x14:dxf>
              <fill>
                <patternFill>
                  <bgColor theme="9" tint="0.39994506668294322"/>
                </patternFill>
              </fill>
            </x14:dxf>
          </x14:cfRule>
          <x14:cfRule type="containsText" priority="2" operator="containsText" id="{EDAD7835-4AAD-4A7B-A2A6-FA245110F4B0}">
            <xm:f>NOT(ISERROR(SEARCH($A$33,R1)))</xm:f>
            <xm:f>$A$33</xm:f>
            <x14:dxf>
              <fill>
                <patternFill>
                  <bgColor theme="0"/>
                </patternFill>
              </fill>
            </x14:dxf>
          </x14:cfRule>
          <xm:sqref>R1:R1048576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R16"/>
  <sheetViews>
    <sheetView showGridLines="0" topLeftCell="A7" zoomScale="55" zoomScaleNormal="55" zoomScaleSheetLayoutView="90" workbookViewId="0">
      <selection activeCell="E139" sqref="E139"/>
    </sheetView>
  </sheetViews>
  <sheetFormatPr baseColWidth="10" defaultColWidth="11.44140625" defaultRowHeight="59.25" customHeight="1" x14ac:dyDescent="0.25"/>
  <cols>
    <col min="1" max="1" width="37.88671875" style="105" bestFit="1" customWidth="1"/>
    <col min="2" max="2" width="29.6640625" style="105" bestFit="1" customWidth="1"/>
    <col min="3" max="3" width="29.33203125" style="105" bestFit="1" customWidth="1"/>
    <col min="4" max="4" width="123.6640625" style="105" bestFit="1" customWidth="1"/>
    <col min="5" max="5" width="167.109375" style="105" customWidth="1"/>
    <col min="6" max="6" width="69.6640625" style="105" customWidth="1"/>
    <col min="7" max="7" width="51.5546875" style="105" customWidth="1"/>
    <col min="8" max="8" width="22.33203125" style="105" customWidth="1"/>
    <col min="9" max="9" width="27.88671875" style="105" customWidth="1"/>
    <col min="10" max="11" width="49.6640625" style="105" bestFit="1" customWidth="1"/>
    <col min="12" max="12" width="14.6640625" style="105" customWidth="1"/>
    <col min="13" max="13" width="23.33203125" style="105" customWidth="1"/>
    <col min="14" max="14" width="42.88671875" style="105" customWidth="1"/>
    <col min="15" max="15" width="45.88671875" style="105" customWidth="1"/>
    <col min="16" max="16" width="33.109375" style="105" customWidth="1"/>
    <col min="17" max="17" width="40" style="105" customWidth="1"/>
    <col min="18" max="18" width="21.33203125" style="105" customWidth="1"/>
    <col min="19" max="16384" width="11.44140625" style="105"/>
  </cols>
  <sheetData>
    <row r="1" spans="1:18" ht="59.25" hidden="1" customHeight="1" x14ac:dyDescent="0.25">
      <c r="A1" s="1300"/>
      <c r="B1" s="1301"/>
      <c r="C1" s="1301"/>
      <c r="D1" s="1301"/>
      <c r="E1" s="1301"/>
      <c r="F1" s="1301"/>
      <c r="G1" s="1301"/>
      <c r="H1" s="1302"/>
      <c r="Q1" s="105" t="s">
        <v>71</v>
      </c>
      <c r="R1" s="105" t="s">
        <v>11</v>
      </c>
    </row>
    <row r="2" spans="1:18" ht="59.25" hidden="1" customHeight="1" x14ac:dyDescent="0.25">
      <c r="A2" s="1303"/>
      <c r="B2" s="1304"/>
      <c r="C2" s="1304"/>
      <c r="D2" s="1304"/>
      <c r="E2" s="1304"/>
      <c r="F2" s="1304"/>
      <c r="G2" s="1304"/>
      <c r="H2" s="1305"/>
      <c r="Q2" s="105" t="s">
        <v>72</v>
      </c>
      <c r="R2" s="105" t="s">
        <v>10</v>
      </c>
    </row>
    <row r="3" spans="1:18" ht="59.25" hidden="1" customHeight="1" x14ac:dyDescent="0.25">
      <c r="A3" s="1303"/>
      <c r="B3" s="1304"/>
      <c r="C3" s="1304"/>
      <c r="D3" s="1304"/>
      <c r="E3" s="1304"/>
      <c r="F3" s="1304"/>
      <c r="G3" s="1304"/>
      <c r="H3" s="1305"/>
      <c r="Q3" s="105" t="s">
        <v>73</v>
      </c>
      <c r="R3" s="105" t="s">
        <v>74</v>
      </c>
    </row>
    <row r="4" spans="1:18" ht="59.25" hidden="1" customHeight="1" x14ac:dyDescent="0.25">
      <c r="A4" s="106"/>
      <c r="B4" s="106"/>
      <c r="C4" s="106"/>
      <c r="D4" s="106"/>
      <c r="E4" s="106"/>
      <c r="F4" s="106"/>
      <c r="G4" s="106"/>
      <c r="H4" s="106"/>
      <c r="Q4" s="105" t="s">
        <v>75</v>
      </c>
      <c r="R4" s="105" t="s">
        <v>76</v>
      </c>
    </row>
    <row r="5" spans="1:18" ht="59.25" hidden="1" customHeight="1" x14ac:dyDescent="0.25">
      <c r="A5" s="106"/>
      <c r="B5" s="106"/>
      <c r="C5" s="106"/>
      <c r="D5" s="106"/>
      <c r="E5" s="106"/>
      <c r="F5" s="106"/>
      <c r="G5" s="106"/>
      <c r="H5" s="106"/>
      <c r="Q5" s="105" t="s">
        <v>77</v>
      </c>
    </row>
    <row r="6" spans="1:18" ht="59.25" hidden="1" customHeight="1" x14ac:dyDescent="0.25">
      <c r="A6" s="106"/>
      <c r="B6" s="106"/>
      <c r="C6" s="106"/>
      <c r="D6" s="106"/>
      <c r="E6" s="106"/>
      <c r="F6" s="106"/>
      <c r="G6" s="106"/>
      <c r="H6" s="106"/>
      <c r="Q6" s="105" t="s">
        <v>78</v>
      </c>
    </row>
    <row r="7" spans="1:18" ht="59.25" customHeight="1" x14ac:dyDescent="0.25">
      <c r="A7" s="915"/>
      <c r="B7" s="915"/>
      <c r="C7" s="915"/>
      <c r="D7" s="915"/>
      <c r="E7" s="904" t="s">
        <v>79</v>
      </c>
      <c r="F7" s="905"/>
      <c r="G7" s="905"/>
      <c r="H7" s="905"/>
      <c r="I7" s="905"/>
      <c r="J7" s="905"/>
      <c r="K7" s="905"/>
      <c r="L7" s="905"/>
      <c r="M7" s="905"/>
      <c r="N7" s="905"/>
      <c r="O7" s="906"/>
      <c r="P7" s="912"/>
      <c r="Q7" s="1306"/>
      <c r="R7" s="913"/>
    </row>
    <row r="8" spans="1:18" ht="27" customHeight="1" x14ac:dyDescent="0.25">
      <c r="A8" s="915" t="s">
        <v>80</v>
      </c>
      <c r="B8" s="915"/>
      <c r="C8" s="915"/>
      <c r="D8" s="915"/>
      <c r="E8" s="915" t="s">
        <v>81</v>
      </c>
      <c r="F8" s="915"/>
      <c r="G8" s="915"/>
      <c r="H8" s="915"/>
      <c r="I8" s="915"/>
      <c r="J8" s="915"/>
      <c r="K8" s="915"/>
      <c r="L8" s="915"/>
      <c r="M8" s="915"/>
      <c r="N8" s="915"/>
      <c r="O8" s="915"/>
      <c r="P8" s="1307" t="s">
        <v>82</v>
      </c>
      <c r="Q8" s="1308"/>
      <c r="R8" s="1309"/>
    </row>
    <row r="9" spans="1:18" ht="59.25" customHeight="1" x14ac:dyDescent="0.25">
      <c r="A9" s="919" t="s">
        <v>83</v>
      </c>
      <c r="B9" s="919" t="s">
        <v>84</v>
      </c>
      <c r="C9" s="919" t="s">
        <v>85</v>
      </c>
      <c r="D9" s="919" t="s">
        <v>86</v>
      </c>
      <c r="E9" s="919" t="s">
        <v>87</v>
      </c>
      <c r="F9" s="919" t="s">
        <v>88</v>
      </c>
      <c r="G9" s="919" t="s">
        <v>89</v>
      </c>
      <c r="H9" s="919" t="s">
        <v>90</v>
      </c>
      <c r="I9" s="919" t="s">
        <v>91</v>
      </c>
      <c r="J9" s="919" t="s">
        <v>92</v>
      </c>
      <c r="K9" s="919" t="s">
        <v>93</v>
      </c>
      <c r="L9" s="920" t="s">
        <v>94</v>
      </c>
      <c r="M9" s="920"/>
      <c r="N9" s="920"/>
      <c r="O9" s="920"/>
      <c r="P9" s="920"/>
      <c r="Q9" s="920"/>
      <c r="R9" s="920"/>
    </row>
    <row r="10" spans="1:18" ht="59.25" customHeight="1" x14ac:dyDescent="0.25">
      <c r="A10" s="919"/>
      <c r="B10" s="919"/>
      <c r="C10" s="919"/>
      <c r="D10" s="919"/>
      <c r="E10" s="919"/>
      <c r="F10" s="919"/>
      <c r="G10" s="919"/>
      <c r="H10" s="919"/>
      <c r="I10" s="919"/>
      <c r="J10" s="919"/>
      <c r="K10" s="919"/>
      <c r="L10" s="107" t="s">
        <v>95</v>
      </c>
      <c r="M10" s="107" t="s">
        <v>96</v>
      </c>
      <c r="N10" s="107" t="s">
        <v>97</v>
      </c>
      <c r="O10" s="107" t="s">
        <v>98</v>
      </c>
      <c r="P10" s="107" t="s">
        <v>99</v>
      </c>
      <c r="Q10" s="107" t="s">
        <v>100</v>
      </c>
      <c r="R10" s="108" t="s">
        <v>101</v>
      </c>
    </row>
    <row r="11" spans="1:18" s="116" customFormat="1" ht="170.25" customHeight="1" x14ac:dyDescent="0.3">
      <c r="A11" s="1476" t="s">
        <v>70</v>
      </c>
      <c r="B11" s="1476" t="s">
        <v>102</v>
      </c>
      <c r="C11" s="109">
        <v>1</v>
      </c>
      <c r="D11" s="110" t="s">
        <v>103</v>
      </c>
      <c r="E11" s="110" t="s">
        <v>104</v>
      </c>
      <c r="F11" s="110" t="s">
        <v>105</v>
      </c>
      <c r="G11" s="110" t="s">
        <v>106</v>
      </c>
      <c r="H11" s="111" t="s">
        <v>107</v>
      </c>
      <c r="I11" s="110" t="s">
        <v>108</v>
      </c>
      <c r="J11" s="112">
        <v>45483</v>
      </c>
      <c r="K11" s="112">
        <v>45838</v>
      </c>
      <c r="L11" s="112">
        <v>45846</v>
      </c>
      <c r="M11" s="113" t="s">
        <v>109</v>
      </c>
      <c r="N11" s="110" t="s">
        <v>110</v>
      </c>
      <c r="O11" s="114">
        <v>0</v>
      </c>
      <c r="P11" s="109" t="s">
        <v>73</v>
      </c>
      <c r="Q11" s="115"/>
      <c r="R11" s="109" t="s">
        <v>11</v>
      </c>
    </row>
    <row r="12" spans="1:18" s="116" customFormat="1" ht="117" customHeight="1" x14ac:dyDescent="0.3">
      <c r="A12" s="1477"/>
      <c r="B12" s="1477"/>
      <c r="C12" s="1476">
        <v>2</v>
      </c>
      <c r="D12" s="1479" t="s">
        <v>111</v>
      </c>
      <c r="E12" s="1481" t="s">
        <v>112</v>
      </c>
      <c r="F12" s="110" t="s">
        <v>113</v>
      </c>
      <c r="G12" s="110" t="s">
        <v>114</v>
      </c>
      <c r="H12" s="111" t="s">
        <v>115</v>
      </c>
      <c r="I12" s="1481" t="s">
        <v>116</v>
      </c>
      <c r="J12" s="112">
        <v>45658</v>
      </c>
      <c r="K12" s="112">
        <v>46022</v>
      </c>
      <c r="L12" s="112"/>
      <c r="M12" s="112"/>
      <c r="N12" s="117" t="s">
        <v>117</v>
      </c>
      <c r="O12" s="114">
        <v>0</v>
      </c>
      <c r="P12" s="109" t="s">
        <v>71</v>
      </c>
      <c r="Q12" s="117"/>
      <c r="R12" s="109" t="s">
        <v>11</v>
      </c>
    </row>
    <row r="13" spans="1:18" s="116" customFormat="1" ht="138.75" customHeight="1" x14ac:dyDescent="0.3">
      <c r="A13" s="1478"/>
      <c r="B13" s="1478"/>
      <c r="C13" s="1478"/>
      <c r="D13" s="1480"/>
      <c r="E13" s="1482"/>
      <c r="F13" s="110" t="s">
        <v>118</v>
      </c>
      <c r="G13" s="110" t="s">
        <v>119</v>
      </c>
      <c r="H13" s="111" t="s">
        <v>107</v>
      </c>
      <c r="I13" s="1482"/>
      <c r="J13" s="112">
        <v>45658</v>
      </c>
      <c r="K13" s="112">
        <v>46022</v>
      </c>
      <c r="L13" s="112"/>
      <c r="M13" s="112"/>
      <c r="N13" s="117" t="s">
        <v>117</v>
      </c>
      <c r="O13" s="114">
        <v>0</v>
      </c>
      <c r="P13" s="109" t="s">
        <v>71</v>
      </c>
      <c r="Q13" s="117"/>
      <c r="R13" s="109" t="s">
        <v>11</v>
      </c>
    </row>
    <row r="14" spans="1:18" ht="59.25" customHeight="1" x14ac:dyDescent="0.25">
      <c r="P14" s="118"/>
      <c r="Q14" s="1474"/>
    </row>
    <row r="15" spans="1:18" ht="59.25" customHeight="1" x14ac:dyDescent="0.25">
      <c r="P15" s="118"/>
      <c r="Q15" s="1475"/>
    </row>
    <row r="16" spans="1:18" ht="59.25" customHeight="1" x14ac:dyDescent="0.25">
      <c r="P16" s="118"/>
      <c r="Q16" s="1475"/>
    </row>
  </sheetData>
  <mergeCells count="26">
    <mergeCell ref="Q14:Q16"/>
    <mergeCell ref="A11:A13"/>
    <mergeCell ref="B11:B13"/>
    <mergeCell ref="C12:C13"/>
    <mergeCell ref="D12:D13"/>
    <mergeCell ref="E12:E13"/>
    <mergeCell ref="I12:I13"/>
    <mergeCell ref="L9:R9"/>
    <mergeCell ref="A9:A10"/>
    <mergeCell ref="B9:B10"/>
    <mergeCell ref="C9:C10"/>
    <mergeCell ref="D9:D10"/>
    <mergeCell ref="E9:E10"/>
    <mergeCell ref="F9:F10"/>
    <mergeCell ref="G9:G10"/>
    <mergeCell ref="H9:H10"/>
    <mergeCell ref="I9:I10"/>
    <mergeCell ref="J9:J10"/>
    <mergeCell ref="K9:K10"/>
    <mergeCell ref="A1:H3"/>
    <mergeCell ref="A7:D7"/>
    <mergeCell ref="E7:O7"/>
    <mergeCell ref="P7:R7"/>
    <mergeCell ref="A8:D8"/>
    <mergeCell ref="E8:O8"/>
    <mergeCell ref="P8:R8"/>
  </mergeCells>
  <conditionalFormatting sqref="P11:P13">
    <cfRule type="containsText" dxfId="3" priority="1" operator="containsText" text="INCALIFICABLE">
      <formula>NOT(ISERROR(SEARCH("INCALIFICABLE",P11)))</formula>
    </cfRule>
    <cfRule type="containsText" dxfId="2" priority="2" operator="containsText" text="CUMPLIDA - PENDIENTE EFECTIVIDAD">
      <formula>NOT(ISERROR(SEARCH("CUMPLIDA - PENDIENTE EFECTIVIDAD",P11)))</formula>
    </cfRule>
    <cfRule type="containsText" dxfId="1" priority="3" operator="containsText" text="CUMPLIDA - EFECTIVA">
      <formula>NOT(ISERROR(SEARCH("CUMPLIDA - EFECTIVA",P11)))</formula>
    </cfRule>
    <cfRule type="containsText" dxfId="0" priority="4" operator="containsText" text="INCUMPLIDA - VENCIDA">
      <formula>NOT(ISERROR(SEARCH("INCUMPLIDA - VENCIDA",P11)))</formula>
    </cfRule>
  </conditionalFormatting>
  <dataValidations count="3">
    <dataValidation type="list" allowBlank="1" showInputMessage="1" showErrorMessage="1" sqref="H14:H1048576" xr:uid="{00000000-0002-0000-1000-000000000000}">
      <formula1>#REF!</formula1>
    </dataValidation>
    <dataValidation type="list" allowBlank="1" showInputMessage="1" showErrorMessage="1" sqref="P11:P13" xr:uid="{00000000-0002-0000-1000-000001000000}">
      <formula1>$Q$1:$Q$6</formula1>
    </dataValidation>
    <dataValidation type="list" allowBlank="1" showInputMessage="1" showErrorMessage="1" sqref="R11:R13" xr:uid="{00000000-0002-0000-1000-000002000000}">
      <formula1>$R$1:$R$2</formula1>
    </dataValidation>
  </dataValidations>
  <hyperlinks>
    <hyperlink ref="F12" location="'UTT 2 - Cartagena'!A1" display="ver: Matriz de adecuaciones Cartagena" xr:uid="{00000000-0004-0000-1000-000000000000}"/>
    <hyperlink ref="F13" location="'UTT - 9 Popayán'!A1" display="ver: Matriz de adecuaciones Popayán" xr:uid="{00000000-0004-0000-1000-000001000000}"/>
    <hyperlink ref="G12" location="'UTT 2 - Cartagena'!A1" display="ver: Matriz de adecuaciones Cartagena" xr:uid="{00000000-0004-0000-1000-000002000000}"/>
    <hyperlink ref="G13" location="'UTT - 9 Popayán'!A1" display="ver: Matriz de adecuaciones Popayán" xr:uid="{00000000-0004-0000-1000-000003000000}"/>
    <hyperlink ref="J12" location="'UTT 2 - Cartagena'!A1" display="ver: Matriz de adecuaciones Cartagena" xr:uid="{00000000-0004-0000-1000-000004000000}"/>
    <hyperlink ref="J13" location="'UTT - 9 Popayán'!A1" display="ver: Matriz de adecuaciones Popayán" xr:uid="{00000000-0004-0000-1000-000005000000}"/>
    <hyperlink ref="K12" location="'UTT 2 - Cartagena'!A1" display="ver: Matriz de adecuaciones Cartagena" xr:uid="{00000000-0004-0000-1000-000006000000}"/>
    <hyperlink ref="K13" location="'UTT - 9 Popayán'!A1" display="ver: Matriz de adecuaciones Popayán" xr:uid="{00000000-0004-0000-1000-000007000000}"/>
  </hyperlinks>
  <pageMargins left="0.39370078740157483" right="0.39370078740157483" top="0.39370078740157483" bottom="0.39370078740157483" header="0.31496062992125984" footer="0.31496062992125984"/>
  <pageSetup paperSize="5" scale="70" orientation="landscape" verticalDpi="599"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3000000}">
          <x14:formula1>
            <xm:f>'https://adrgov-my.sharepoint.com/Users/usuario/AppData/Local/Temp/Rar$DIa0.167/[PLAN DE MEJORAMIENTO ACCESIBILIDAD Reformulación.xlsx]Hoja1'!#REF!</xm:f>
          </x14:formula1>
          <xm:sqref>H12</xm:sqref>
        </x14:dataValidation>
        <x14:dataValidation type="list" allowBlank="1" showInputMessage="1" showErrorMessage="1" xr:uid="{00000000-0002-0000-1000-000004000000}">
          <x14:formula1>
            <xm:f>'https://adrgov-my.sharepoint.com/Users/maicol.zipamocha/Downloads/[Plan de Mejoramiento Servicio al Ciudadano.xlsx]Hoja1'!#REF!</xm:f>
          </x14:formula1>
          <xm:sqref>H11 H13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7</vt:i4>
      </vt:variant>
    </vt:vector>
  </HeadingPairs>
  <TitlesOfParts>
    <vt:vector size="24" baseType="lpstr">
      <vt:lpstr>INDICE</vt:lpstr>
      <vt:lpstr>EPSEA</vt:lpstr>
      <vt:lpstr>ADT</vt:lpstr>
      <vt:lpstr>Gest Cartera </vt:lpstr>
      <vt:lpstr>INV DAT</vt:lpstr>
      <vt:lpstr>FACT&amp;REC</vt:lpstr>
      <vt:lpstr>EFP</vt:lpstr>
      <vt:lpstr>IMP</vt:lpstr>
      <vt:lpstr>Superv Conv. Coop</vt:lpstr>
      <vt:lpstr>PID</vt:lpstr>
      <vt:lpstr>FCC</vt:lpstr>
      <vt:lpstr>GTH</vt:lpstr>
      <vt:lpstr>DOC</vt:lpstr>
      <vt:lpstr>FIN</vt:lpstr>
      <vt:lpstr>GAD</vt:lpstr>
      <vt:lpstr>CDI</vt:lpstr>
      <vt:lpstr>SC</vt:lpstr>
      <vt:lpstr>FIN!_Hlk115372030</vt:lpstr>
      <vt:lpstr>FIN!_Hlk115376171</vt:lpstr>
      <vt:lpstr>ADT!Área_de_impresión</vt:lpstr>
      <vt:lpstr>DOC!Área_de_impresión</vt:lpstr>
      <vt:lpstr>FCC!Área_de_impresión</vt:lpstr>
      <vt:lpstr>PID!Área_de_impresión</vt:lpstr>
      <vt:lpstr>SC!Área_de_impresión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 Urquijo Vargas</dc:creator>
  <cp:lastModifiedBy>Gabriel Sebastian Ramos Moreno</cp:lastModifiedBy>
  <dcterms:created xsi:type="dcterms:W3CDTF">2025-08-27T01:37:31Z</dcterms:created>
  <dcterms:modified xsi:type="dcterms:W3CDTF">2025-09-05T12:38:03Z</dcterms:modified>
</cp:coreProperties>
</file>