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uis.santacruz\Documents\Fernando\ADR\2025\Proyectos\Resolucion 727\TDR\2025\Carpeta Formatos TDR No. 4\"/>
    </mc:Choice>
  </mc:AlternateContent>
  <bookViews>
    <workbookView xWindow="0" yWindow="0" windowWidth="20490" windowHeight="7350" tabRatio="792" activeTab="1"/>
  </bookViews>
  <sheets>
    <sheet name="ANEXO 4 COSTO TOTAL" sheetId="4" state="hidden" r:id="rId1"/>
    <sheet name="TOTAL VALORES UNITARIOS" sheetId="28" r:id="rId2"/>
    <sheet name="APU ITEM" sheetId="29" r:id="rId3"/>
  </sheets>
  <externalReferences>
    <externalReference r:id="rId4"/>
  </externalReferences>
  <definedNames>
    <definedName name="_xlnm.Print_Area" localSheetId="0">'ANEXO 4 COSTO TOTAL'!$A$2:$C$2</definedName>
    <definedName name="_xlnm.Print_Area" localSheetId="2">'APU ITEM'!$A$1:$I$40</definedName>
  </definedNames>
  <calcPr calcId="152511"/>
</workbook>
</file>

<file path=xl/calcChain.xml><?xml version="1.0" encoding="utf-8"?>
<calcChain xmlns="http://schemas.openxmlformats.org/spreadsheetml/2006/main">
  <c r="F9" i="28" l="1"/>
  <c r="S20" i="29" l="1"/>
  <c r="I19" i="29" l="1"/>
  <c r="I18" i="29"/>
  <c r="S11" i="29"/>
  <c r="S13" i="29" s="1"/>
  <c r="AC11" i="29"/>
  <c r="AC13" i="29" s="1"/>
  <c r="I11" i="29"/>
  <c r="I13" i="29" s="1"/>
  <c r="AC33" i="29"/>
  <c r="AC36" i="29" s="1"/>
  <c r="S33" i="29"/>
  <c r="S36" i="29" s="1"/>
  <c r="I36" i="29"/>
  <c r="S29" i="29"/>
  <c r="AC23" i="29"/>
  <c r="S23" i="29"/>
  <c r="K23" i="29"/>
  <c r="I23" i="29"/>
  <c r="AC22" i="29"/>
  <c r="S22" i="29"/>
  <c r="I22" i="29"/>
  <c r="AC21" i="29"/>
  <c r="S21" i="29"/>
  <c r="K21" i="29"/>
  <c r="I21" i="29"/>
  <c r="AC20" i="29"/>
  <c r="I20" i="29"/>
  <c r="AC19" i="29"/>
  <c r="S19" i="29"/>
  <c r="K19" i="29"/>
  <c r="AC18" i="29"/>
  <c r="S18" i="29"/>
  <c r="K18" i="29"/>
  <c r="AC17" i="29"/>
  <c r="S17" i="29"/>
  <c r="K17" i="29"/>
  <c r="I17" i="29"/>
  <c r="AC24" i="29" l="1"/>
  <c r="AC29" i="29" s="1"/>
  <c r="S24" i="29"/>
  <c r="I24" i="29"/>
  <c r="I29" i="29" s="1"/>
  <c r="C8" i="4" l="1"/>
  <c r="C9" i="4" s="1"/>
  <c r="C7" i="4"/>
  <c r="C4" i="4"/>
  <c r="C5" i="4"/>
  <c r="F13" i="28" l="1"/>
  <c r="F14" i="28" s="1"/>
  <c r="F12" i="28"/>
  <c r="F11" i="28"/>
</calcChain>
</file>

<file path=xl/comments1.xml><?xml version="1.0" encoding="utf-8"?>
<comments xmlns="http://schemas.openxmlformats.org/spreadsheetml/2006/main">
  <authors>
    <author>Luis Fernando Santacruz Lopez</author>
  </authors>
  <commentList>
    <comment ref="C41" authorId="0" shapeId="0">
      <text>
        <r>
          <rPr>
            <b/>
            <sz val="9"/>
            <color indexed="81"/>
            <rFont val="Tahoma"/>
            <family val="2"/>
          </rPr>
          <t>Luis Fernando Santacruz Lopez:</t>
        </r>
        <r>
          <rPr>
            <sz val="9"/>
            <color indexed="81"/>
            <rFont val="Tahoma"/>
            <family val="2"/>
          </rPr>
          <t xml:space="preserve">
</t>
        </r>
      </text>
    </comment>
  </commentList>
</comments>
</file>

<file path=xl/sharedStrings.xml><?xml version="1.0" encoding="utf-8"?>
<sst xmlns="http://schemas.openxmlformats.org/spreadsheetml/2006/main" count="186" uniqueCount="86">
  <si>
    <t xml:space="preserve">CONCEPTO </t>
  </si>
  <si>
    <t>VALORES</t>
  </si>
  <si>
    <t>1. Estos valores incluyen IVA</t>
  </si>
  <si>
    <t>OBSERVACIONES AL ANEXO:</t>
  </si>
  <si>
    <t>COSTO DIRECTO MENSUAL:</t>
  </si>
  <si>
    <t>2. El costo directo es para el cálculo de la administración del contrato</t>
  </si>
  <si>
    <t>TIEMPO TOTAL DEL CONTRATO:</t>
  </si>
  <si>
    <t>VALOR MENSUAL CONTRATO:</t>
  </si>
  <si>
    <t xml:space="preserve">VALOR TOTAL DE LA PROPUESTA </t>
  </si>
  <si>
    <t>SEDES ÁREA METROPOLITANA Y HACIENDAS EL PROGRESO Y LA MONTAÑA</t>
  </si>
  <si>
    <t>RESUMEN DE COSTOS  DE MANTENIMIENTOPREVENTIVO Y CORRECTIVO PARA: REDES DE ABASTO, REDES DE AGUAS RESIDUALES, REDES DE AGUAS LLUVIAS, UNIDADES SANITARIAS Y CAMERINOS (SANITARIOS, ORINALES, LAVAMANOS POZUELOS Y DUCHAS) QUE CONFORMAN LAS DIFERENTES EDIFICACIONES EN EL AREA METROPOLITANA, HACIENDA LA MONTAÑA Y EL PROGRESO PARA 12 MESES, SEIS MESES DE  2016 Y SEIS MESES DE 2017
UNIVERSIDAD DE ANTIOQUIA ANEXO N°4</t>
  </si>
  <si>
    <t>Cantidad</t>
  </si>
  <si>
    <t>Nota:</t>
  </si>
  <si>
    <t>Actividad</t>
  </si>
  <si>
    <t>Unid</t>
  </si>
  <si>
    <t>Precio Unitario</t>
  </si>
  <si>
    <t>Valor Total</t>
  </si>
  <si>
    <t>ítems</t>
  </si>
  <si>
    <t>PRESUPUESTO TOTAL VALORES UNITARIOS</t>
  </si>
  <si>
    <t>ADMINISTRACIÓN</t>
  </si>
  <si>
    <t>IMPREVISTOS</t>
  </si>
  <si>
    <t>UTILIDAD</t>
  </si>
  <si>
    <t>IVA SOBRE UTILIDAD (19%)</t>
  </si>
  <si>
    <t>1.EQUIPO</t>
  </si>
  <si>
    <t>DESCRIPCIÓN</t>
  </si>
  <si>
    <t>TIPO</t>
  </si>
  <si>
    <t xml:space="preserve">TARIFA </t>
  </si>
  <si>
    <t xml:space="preserve">RENDIMIENTO </t>
  </si>
  <si>
    <t xml:space="preserve">VALOR PARCIAL </t>
  </si>
  <si>
    <t>Sub - Total Equipo</t>
  </si>
  <si>
    <t>2. MATERIALES DE OBRA</t>
  </si>
  <si>
    <t>UNIDAD</t>
  </si>
  <si>
    <t>PRECIO UNITARIO</t>
  </si>
  <si>
    <t>CANTIDAD</t>
  </si>
  <si>
    <t>VALOR PARCIAL</t>
  </si>
  <si>
    <t>Sub - Total  Materiales de obra</t>
  </si>
  <si>
    <t>3. TRANSPORTE</t>
  </si>
  <si>
    <t xml:space="preserve">MATERIAL </t>
  </si>
  <si>
    <t>DISTANCIA</t>
  </si>
  <si>
    <t>CANTIDAD (Vol - Peso)</t>
  </si>
  <si>
    <t>M3 Ó T/Km</t>
  </si>
  <si>
    <t>TARIFA</t>
  </si>
  <si>
    <t>Sub - Total  Transporte</t>
  </si>
  <si>
    <t>4. MANO DE OBRA</t>
  </si>
  <si>
    <t>TRABAJADOR</t>
  </si>
  <si>
    <t>JORNAL</t>
  </si>
  <si>
    <t>PRESTACIONES SOCIALES</t>
  </si>
  <si>
    <t>JORNAL TOTAL</t>
  </si>
  <si>
    <t>Sub - Total  Mano de obra</t>
  </si>
  <si>
    <t xml:space="preserve">TOTAL COSTOS DIRECTOS </t>
  </si>
  <si>
    <t>Se deberá incluir el desglose del AIU.</t>
  </si>
  <si>
    <t>Todos los valores de las cifras decimales, deberán ser redondeados a máximo dos (2) decimales.</t>
  </si>
  <si>
    <t>ACTIVIDAD</t>
  </si>
  <si>
    <t>Se deben anexar los A.P.U (análisis de precios unitarios) correspondiente a cada uno de los item anteriormente descritos (aprobado por DAAP )</t>
  </si>
  <si>
    <t>ANEXO 8. PRESUPUESTO DE OBRA                                            CORRESPONDIENTE AL FORMATO F-IMP-022 TDR OBRA CIVIL Y/O INFRAESTRUCTURA</t>
  </si>
  <si>
    <r>
      <t xml:space="preserve">El presupuesto total valores unitarios dado </t>
    </r>
    <r>
      <rPr>
        <b/>
        <u/>
        <sz val="11"/>
        <color indexed="8"/>
        <rFont val="Arial"/>
        <family val="2"/>
      </rPr>
      <t>no es modificable</t>
    </r>
    <r>
      <rPr>
        <sz val="11"/>
        <color theme="1"/>
        <rFont val="Arial"/>
        <family val="2"/>
      </rPr>
      <t>, si la propuesta supera dicho valor, será causal de rechazo.</t>
    </r>
  </si>
  <si>
    <t>m2</t>
  </si>
  <si>
    <t>INSTALACION CUADROS FIJOS por cada invernadero; se requiere la instalación de 3 cuadros fijos en cada lateral elaborados en plástico polietileno calibre 6 los cuales estarán sujetos con guaya. El cuadro fijo del centro debe tener una dimensión de 1.5 metros de ancho por 1 metros alto y los de los extremos de 0.75 metros de ancho por un metro de alto, como se indica en el diseño.</t>
  </si>
  <si>
    <t>INSTACIÓN DE LA CORTINAS: Adaptación de 4 cortinas móviles, (14 metros de ancho x 1 metro de alto), en plástico polietileno calibre 6, las cuales van sujetas a alambre guaya en la parte superior y a tubo galvanizado de media (1/2) en la parte inferior, el cual se sujeta a un cabrestante de manivela manual para invernadero que es la herramienta de elevación de la película para facilitar su manipulación.</t>
  </si>
  <si>
    <t>INSTALACIÓN DE CANALES Y BAJANTES: Adaptación de 2 canales y bajantes fijas, (36 metros de largo x 0.35 metros de ancho, calibre 8), por cada invernadero, para tener un manejo adecuado de recolección y captación de aguas lluvias. El soporte de las canales se hará mediante estructuras fijas en guadua de 50cm de largo sobre las cuales pasarán dos hilos de guaya que serán el soporte de la canal, la guaya va sujeta al suelo en cuatro puntos con varillas de anclaje, dos en la parte frontal y dos en la parte posterior, se instalarán tensores en la parte frontal del invernadero y en varillas de anclaje que serán cimentadas a una profundidad determinada.</t>
  </si>
  <si>
    <t>ANALISIS DE PRECIOS UNITARIOS (APU)</t>
  </si>
  <si>
    <t>Rollo</t>
  </si>
  <si>
    <t>Metro</t>
  </si>
  <si>
    <t xml:space="preserve">Guaya de 1/8 </t>
  </si>
  <si>
    <t>Unidad</t>
  </si>
  <si>
    <t>Caja</t>
  </si>
  <si>
    <t>caja</t>
  </si>
  <si>
    <t>RENDIMIENTO (No. Invernaderos)</t>
  </si>
  <si>
    <t>Mano de obra incluida la utilizacion de herramienta menor.</t>
  </si>
  <si>
    <t>Global</t>
  </si>
  <si>
    <t>Incluido Contrato</t>
  </si>
  <si>
    <t>Utilizacion Herramienta Menor</t>
  </si>
  <si>
    <t>Martillo, Carricho, Taladro</t>
  </si>
  <si>
    <t>Materiales de Obra</t>
  </si>
  <si>
    <t>DISTANCIA (km)</t>
  </si>
  <si>
    <t>Instalacion Cuadros Fijos</t>
  </si>
  <si>
    <t>Plástico agroclear calibre 7</t>
  </si>
  <si>
    <t>Metro cuadrado</t>
  </si>
  <si>
    <t>El valor maximo de AIU del presupuesto deberá ser del 15% distribuido en: Imprevisto maximo 2% y Utilidad maximo del 5%.</t>
  </si>
  <si>
    <t>Guadua de 6 mt de Largo</t>
  </si>
  <si>
    <t>Herramienta de elevación de película de invernadero (Malacate)</t>
  </si>
  <si>
    <t xml:space="preserve"> Varilla tierra para tensor 1/2</t>
  </si>
  <si>
    <t>Canaleta en plástico polietileno calibre 8 (0,35 mt de ancho)</t>
  </si>
  <si>
    <t>Pernos Rosca acero inoxidable</t>
  </si>
  <si>
    <t>Grapa industrial galvanizada Ref 5019</t>
  </si>
  <si>
    <t>Tensor Galvanizado de 3/4</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</si>
</sst>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 #,##0.00_-;\-&quot;$&quot;\ * #,##0.00_-;_-&quot;$&quot;\ * &quot;-&quot;??_-;_-@_-"/>
    <numFmt numFmtId="164" formatCode="_-&quot;$&quot;* #,##0.00_-;\-&quot;$&quot;* #,##0.00_-;_-&quot;$&quot;* &quot;-&quot;??_-;_-@_-"/>
    <numFmt numFmtId="165" formatCode="_(&quot;$&quot;\ * #,##0.00_);_(&quot;$&quot;\ * \(#,##0.00\);_(&quot;$&quot;\ * &quot;-&quot;??_);_(@_)"/>
    <numFmt numFmtId="166" formatCode="_(&quot;$&quot;\ * #,##0_);_(&quot;$&quot;\ * \(#,##0\);_(&quot;$&quot;\ * &quot;-&quot;??_);_(@_)"/>
    <numFmt numFmtId="167" formatCode="_ &quot;$&quot;\ * #,##0.00_ ;_ &quot;$&quot;\ * \-#,##0.00_ ;_ &quot;$&quot;\ * &quot;-&quot;??_ ;_ @_ "/>
    <numFmt numFmtId="168" formatCode="&quot;$&quot;\ #,##0"/>
    <numFmt numFmtId="169" formatCode="&quot;$&quot;\ #,##0.00"/>
  </numFmts>
  <fonts count="21" x14ac:knownFonts="1">
    <font>
      <sz val="11"/>
      <color theme="1"/>
      <name val="Calibri"/>
      <family val="2"/>
      <scheme val="minor"/>
    </font>
    <font>
      <sz val="10"/>
      <name val="Arial"/>
      <family val="2"/>
    </font>
    <font>
      <sz val="10"/>
      <name val="Arial"/>
      <family val="2"/>
    </font>
    <font>
      <b/>
      <sz val="11"/>
      <name val="Arial"/>
      <family val="2"/>
    </font>
    <font>
      <sz val="11"/>
      <color theme="1"/>
      <name val="Calibri"/>
      <family val="2"/>
      <scheme val="minor"/>
    </font>
    <font>
      <u/>
      <sz val="10"/>
      <color theme="10"/>
      <name val="Arial"/>
      <family val="2"/>
    </font>
    <font>
      <b/>
      <sz val="11"/>
      <color theme="1"/>
      <name val="Calibri"/>
      <family val="2"/>
      <scheme val="minor"/>
    </font>
    <font>
      <sz val="11"/>
      <name val="Calibri"/>
      <family val="2"/>
      <scheme val="minor"/>
    </font>
    <font>
      <sz val="8"/>
      <name val="Arial"/>
      <family val="2"/>
    </font>
    <font>
      <b/>
      <sz val="12"/>
      <name val="Arial"/>
      <family val="2"/>
    </font>
    <font>
      <sz val="11"/>
      <color theme="1"/>
      <name val="Arial"/>
      <family val="2"/>
    </font>
    <font>
      <b/>
      <sz val="11"/>
      <color theme="1"/>
      <name val="Arial"/>
      <family val="2"/>
    </font>
    <font>
      <b/>
      <sz val="14"/>
      <name val="Arial"/>
      <family val="2"/>
    </font>
    <font>
      <b/>
      <sz val="11"/>
      <color theme="0" tint="-4.9989318521683403E-2"/>
      <name val="Arial"/>
      <family val="2"/>
    </font>
    <font>
      <sz val="11"/>
      <name val="Arial"/>
      <family val="2"/>
    </font>
    <font>
      <b/>
      <u/>
      <sz val="11"/>
      <color indexed="8"/>
      <name val="Arial"/>
      <family val="2"/>
    </font>
    <font>
      <b/>
      <sz val="11"/>
      <color theme="0"/>
      <name val="Calibri"/>
      <family val="2"/>
      <scheme val="minor"/>
    </font>
    <font>
      <sz val="11"/>
      <color theme="0"/>
      <name val="Calibri"/>
      <family val="2"/>
      <scheme val="minor"/>
    </font>
    <font>
      <b/>
      <sz val="8"/>
      <name val="Arial"/>
      <family val="2"/>
    </font>
    <font>
      <sz val="9"/>
      <color indexed="81"/>
      <name val="Tahoma"/>
      <family val="2"/>
    </font>
    <font>
      <b/>
      <sz val="9"/>
      <color indexed="81"/>
      <name val="Tahoma"/>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2"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10">
    <xf numFmtId="0" fontId="0" fillId="0" borderId="0"/>
    <xf numFmtId="0" fontId="5" fillId="0" borderId="0" applyNumberForma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4"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154">
    <xf numFmtId="0" fontId="0" fillId="0" borderId="0" xfId="0"/>
    <xf numFmtId="0" fontId="0" fillId="0" borderId="0" xfId="0" applyAlignment="1">
      <alignment wrapText="1"/>
    </xf>
    <xf numFmtId="0" fontId="6" fillId="0" borderId="0" xfId="0" applyFont="1" applyAlignment="1">
      <alignment vertical="center" wrapText="1"/>
    </xf>
    <xf numFmtId="165" fontId="4" fillId="0" borderId="0" xfId="2" applyFont="1" applyAlignment="1">
      <alignment wrapText="1"/>
    </xf>
    <xf numFmtId="165" fontId="0" fillId="0" borderId="0" xfId="0" applyNumberFormat="1" applyAlignment="1">
      <alignment wrapText="1"/>
    </xf>
    <xf numFmtId="0" fontId="6" fillId="0" borderId="0" xfId="0" applyFont="1" applyAlignment="1">
      <alignment wrapText="1"/>
    </xf>
    <xf numFmtId="0" fontId="7" fillId="0" borderId="0" xfId="0" applyFont="1" applyAlignment="1">
      <alignment wrapText="1"/>
    </xf>
    <xf numFmtId="165" fontId="6" fillId="0" borderId="0" xfId="2" applyFont="1" applyBorder="1" applyAlignment="1">
      <alignment horizontal="right" vertical="center" wrapText="1"/>
    </xf>
    <xf numFmtId="2" fontId="6" fillId="0" borderId="0" xfId="2" applyNumberFormat="1" applyFont="1" applyBorder="1" applyAlignment="1">
      <alignment horizontal="right" vertical="center" wrapText="1"/>
    </xf>
    <xf numFmtId="0" fontId="3" fillId="3" borderId="0" xfId="5" applyFont="1" applyFill="1" applyAlignment="1">
      <alignment vertical="center" wrapText="1"/>
    </xf>
    <xf numFmtId="0" fontId="7" fillId="0" borderId="0" xfId="0" applyFont="1" applyAlignment="1">
      <alignment horizontal="justify" vertical="center" wrapText="1"/>
    </xf>
    <xf numFmtId="164" fontId="0" fillId="0" borderId="0" xfId="0" applyNumberFormat="1" applyAlignment="1">
      <alignment wrapText="1"/>
    </xf>
    <xf numFmtId="0" fontId="6" fillId="4" borderId="2" xfId="0" applyFont="1" applyFill="1" applyBorder="1" applyAlignment="1">
      <alignment horizontal="center" vertical="center" wrapText="1"/>
    </xf>
    <xf numFmtId="0" fontId="0" fillId="3" borderId="3" xfId="0" applyFill="1" applyBorder="1" applyAlignment="1">
      <alignment horizontal="left" vertical="center" wrapText="1"/>
    </xf>
    <xf numFmtId="0" fontId="6" fillId="0" borderId="4" xfId="0" applyFont="1" applyBorder="1" applyAlignment="1">
      <alignment vertical="center" wrapText="1"/>
    </xf>
    <xf numFmtId="0" fontId="6" fillId="4" borderId="5" xfId="0" applyFont="1" applyFill="1" applyBorder="1" applyAlignment="1">
      <alignment horizontal="center" vertical="center" wrapText="1"/>
    </xf>
    <xf numFmtId="166" fontId="6" fillId="0" borderId="6" xfId="2" applyNumberFormat="1" applyFont="1" applyBorder="1" applyAlignment="1">
      <alignment horizontal="right" vertical="center" wrapText="1"/>
    </xf>
    <xf numFmtId="0" fontId="10" fillId="0" borderId="0" xfId="0" applyFont="1"/>
    <xf numFmtId="0" fontId="10" fillId="3" borderId="0" xfId="0" applyFont="1" applyFill="1"/>
    <xf numFmtId="0" fontId="13" fillId="6" borderId="11" xfId="0" applyFont="1" applyFill="1" applyBorder="1" applyAlignment="1">
      <alignment horizontal="center" vertical="center"/>
    </xf>
    <xf numFmtId="4" fontId="13" fillId="6" borderId="8" xfId="0" applyNumberFormat="1" applyFont="1" applyFill="1" applyBorder="1" applyAlignment="1">
      <alignment horizontal="center" vertical="center"/>
    </xf>
    <xf numFmtId="3" fontId="13" fillId="6" borderId="8" xfId="0" applyNumberFormat="1" applyFont="1" applyFill="1" applyBorder="1" applyAlignment="1">
      <alignment horizontal="center" vertical="center" wrapText="1"/>
    </xf>
    <xf numFmtId="3" fontId="13" fillId="6" borderId="12" xfId="0" applyNumberFormat="1" applyFont="1" applyFill="1" applyBorder="1" applyAlignment="1">
      <alignment horizontal="center" vertical="center" wrapText="1"/>
    </xf>
    <xf numFmtId="0" fontId="3" fillId="7" borderId="1" xfId="6" applyFont="1" applyFill="1" applyBorder="1" applyAlignment="1">
      <alignment horizontal="justify" vertical="center"/>
    </xf>
    <xf numFmtId="168" fontId="14" fillId="7" borderId="1" xfId="6" applyNumberFormat="1" applyFont="1" applyFill="1" applyBorder="1" applyAlignment="1">
      <alignment horizontal="center" vertical="center"/>
    </xf>
    <xf numFmtId="2" fontId="14" fillId="7" borderId="1" xfId="0" applyNumberFormat="1" applyFont="1" applyFill="1" applyBorder="1" applyAlignment="1" applyProtection="1">
      <alignment horizontal="center" vertical="center"/>
      <protection locked="0"/>
    </xf>
    <xf numFmtId="165" fontId="14" fillId="7" borderId="1" xfId="2" applyFont="1" applyFill="1" applyBorder="1" applyAlignment="1">
      <alignment horizontal="center" vertical="center"/>
    </xf>
    <xf numFmtId="0" fontId="10" fillId="0" borderId="1" xfId="0" applyFont="1" applyBorder="1"/>
    <xf numFmtId="0" fontId="14" fillId="3" borderId="1" xfId="6" applyFont="1" applyFill="1" applyBorder="1" applyAlignment="1">
      <alignment horizontal="justify" vertical="center"/>
    </xf>
    <xf numFmtId="0" fontId="14" fillId="3" borderId="1" xfId="6" applyFont="1" applyFill="1" applyBorder="1" applyAlignment="1">
      <alignment horizontal="center" vertical="center"/>
    </xf>
    <xf numFmtId="165" fontId="14" fillId="5" borderId="1" xfId="2" applyFont="1" applyFill="1" applyBorder="1" applyAlignment="1">
      <alignment horizontal="center" vertical="center"/>
    </xf>
    <xf numFmtId="165" fontId="13" fillId="8" borderId="1" xfId="2" applyFont="1" applyFill="1" applyBorder="1" applyAlignment="1">
      <alignment horizontal="center"/>
    </xf>
    <xf numFmtId="165" fontId="10" fillId="0" borderId="0" xfId="2" applyFont="1"/>
    <xf numFmtId="9" fontId="3" fillId="4" borderId="1" xfId="7" applyFont="1" applyFill="1" applyBorder="1" applyAlignment="1">
      <alignment vertical="center"/>
    </xf>
    <xf numFmtId="0" fontId="11" fillId="0" borderId="0" xfId="0" applyFont="1"/>
    <xf numFmtId="0" fontId="10" fillId="0" borderId="0" xfId="0" applyFont="1" applyAlignment="1">
      <alignment horizontal="center"/>
    </xf>
    <xf numFmtId="0" fontId="3" fillId="7" borderId="1" xfId="6" applyFont="1" applyFill="1" applyBorder="1" applyAlignment="1">
      <alignment vertical="center" wrapText="1"/>
    </xf>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wrapText="1"/>
    </xf>
    <xf numFmtId="0" fontId="6" fillId="0" borderId="23" xfId="0" applyFont="1" applyBorder="1" applyAlignment="1">
      <alignment horizontal="center" vertical="center" wrapText="1"/>
    </xf>
    <xf numFmtId="169" fontId="0" fillId="0" borderId="1" xfId="0" applyNumberFormat="1" applyBorder="1" applyAlignment="1">
      <alignment horizontal="center"/>
    </xf>
    <xf numFmtId="165" fontId="0" fillId="5" borderId="23" xfId="2" applyFont="1" applyFill="1" applyBorder="1" applyAlignment="1">
      <alignment horizontal="center"/>
    </xf>
    <xf numFmtId="165" fontId="16" fillId="8" borderId="23" xfId="2" applyFont="1" applyFill="1" applyBorder="1"/>
    <xf numFmtId="2" fontId="0" fillId="0" borderId="1" xfId="0" applyNumberFormat="1" applyBorder="1" applyAlignment="1">
      <alignment horizontal="center"/>
    </xf>
    <xf numFmtId="165" fontId="0" fillId="5" borderId="23" xfId="2" applyFont="1" applyFill="1" applyBorder="1" applyAlignment="1">
      <alignment horizontal="center" vertical="center"/>
    </xf>
    <xf numFmtId="1" fontId="0" fillId="0" borderId="1" xfId="0" applyNumberFormat="1" applyBorder="1" applyAlignment="1">
      <alignment horizontal="center"/>
    </xf>
    <xf numFmtId="0" fontId="0" fillId="0" borderId="1" xfId="0" applyBorder="1" applyAlignment="1">
      <alignment horizontal="center"/>
    </xf>
    <xf numFmtId="169" fontId="0" fillId="0" borderId="1" xfId="0" applyNumberFormat="1" applyBorder="1" applyAlignment="1">
      <alignment horizontal="center" vertical="center"/>
    </xf>
    <xf numFmtId="165" fontId="0" fillId="5" borderId="23" xfId="2" applyFont="1" applyFill="1" applyBorder="1"/>
    <xf numFmtId="169" fontId="0" fillId="0" borderId="1" xfId="0" applyNumberFormat="1" applyBorder="1" applyAlignment="1">
      <alignment horizontal="center" vertical="center" wrapText="1"/>
    </xf>
    <xf numFmtId="169" fontId="0" fillId="0" borderId="1" xfId="0" applyNumberFormat="1" applyBorder="1"/>
    <xf numFmtId="165" fontId="17" fillId="8" borderId="23" xfId="2" applyFont="1" applyFill="1" applyBorder="1" applyAlignment="1">
      <alignment horizontal="center" vertical="center"/>
    </xf>
    <xf numFmtId="44" fontId="0" fillId="0" borderId="0" xfId="0" applyNumberFormat="1"/>
    <xf numFmtId="165" fontId="0" fillId="3" borderId="23" xfId="2" applyFont="1" applyFill="1" applyBorder="1" applyAlignment="1">
      <alignment horizontal="center" vertical="center"/>
    </xf>
    <xf numFmtId="0" fontId="11" fillId="0" borderId="0" xfId="0" applyFont="1" applyAlignment="1">
      <alignment horizontal="center" vertical="center"/>
    </xf>
    <xf numFmtId="169" fontId="0" fillId="0" borderId="0" xfId="0" applyNumberFormat="1"/>
    <xf numFmtId="164" fontId="10" fillId="0" borderId="0" xfId="0" applyNumberFormat="1" applyFont="1"/>
    <xf numFmtId="0" fontId="7" fillId="0" borderId="0" xfId="0" applyFont="1" applyAlignment="1">
      <alignment horizontal="justify" vertical="center" wrapText="1"/>
    </xf>
    <xf numFmtId="0" fontId="6" fillId="0" borderId="0" xfId="0" applyFont="1" applyAlignment="1">
      <alignment horizontal="left" vertical="center" wrapText="1"/>
    </xf>
    <xf numFmtId="0" fontId="3" fillId="3" borderId="10" xfId="5" applyFont="1" applyFill="1" applyBorder="1" applyAlignment="1">
      <alignment horizontal="center" vertical="center" wrapText="1"/>
    </xf>
    <xf numFmtId="0" fontId="3" fillId="3" borderId="9" xfId="5" applyFont="1" applyFill="1" applyBorder="1" applyAlignment="1">
      <alignment horizontal="center" vertical="center" wrapText="1"/>
    </xf>
    <xf numFmtId="0" fontId="6" fillId="0" borderId="0" xfId="0" applyFont="1" applyAlignment="1">
      <alignment horizontal="center" vertical="center" wrapText="1"/>
    </xf>
    <xf numFmtId="0" fontId="12" fillId="2" borderId="1" xfId="0" quotePrefix="1" applyFont="1" applyFill="1" applyBorder="1" applyAlignment="1">
      <alignment horizontal="center" vertical="center" wrapText="1"/>
    </xf>
    <xf numFmtId="0" fontId="10" fillId="3" borderId="1" xfId="0" applyFont="1" applyFill="1" applyBorder="1" applyAlignment="1">
      <alignment horizontal="center"/>
    </xf>
    <xf numFmtId="0" fontId="13" fillId="6" borderId="25" xfId="0" applyFont="1" applyFill="1" applyBorder="1" applyAlignment="1">
      <alignment horizontal="center" vertical="center"/>
    </xf>
    <xf numFmtId="0" fontId="13" fillId="6" borderId="26" xfId="0" applyFont="1" applyFill="1" applyBorder="1" applyAlignment="1">
      <alignment horizontal="center" vertical="center"/>
    </xf>
    <xf numFmtId="0" fontId="10" fillId="0" borderId="0" xfId="0" applyFont="1" applyAlignment="1">
      <alignment horizontal="left"/>
    </xf>
    <xf numFmtId="0" fontId="3" fillId="4" borderId="1" xfId="0" applyFont="1" applyFill="1" applyBorder="1" applyAlignment="1">
      <alignment horizontal="right" vertical="center"/>
    </xf>
    <xf numFmtId="0" fontId="3" fillId="4" borderId="13" xfId="0" applyFont="1" applyFill="1" applyBorder="1" applyAlignment="1">
      <alignment horizontal="right" vertical="center"/>
    </xf>
    <xf numFmtId="0" fontId="3" fillId="4" borderId="14" xfId="0" applyFont="1" applyFill="1" applyBorder="1" applyAlignment="1">
      <alignment horizontal="right" vertical="center"/>
    </xf>
    <xf numFmtId="0" fontId="3" fillId="4" borderId="7" xfId="0" applyFont="1" applyFill="1" applyBorder="1" applyAlignment="1">
      <alignment horizontal="right" vertical="center"/>
    </xf>
    <xf numFmtId="0" fontId="0" fillId="0" borderId="24" xfId="0" applyBorder="1" applyAlignment="1">
      <alignment horizontal="left" wrapText="1"/>
    </xf>
    <xf numFmtId="0" fontId="0" fillId="0" borderId="14" xfId="0" applyBorder="1" applyAlignment="1">
      <alignment horizontal="left" wrapText="1"/>
    </xf>
    <xf numFmtId="0" fontId="0" fillId="0" borderId="7" xfId="0" applyBorder="1" applyAlignment="1">
      <alignment horizontal="left" wrapText="1"/>
    </xf>
    <xf numFmtId="0" fontId="0" fillId="0" borderId="1" xfId="0" applyBorder="1" applyAlignment="1">
      <alignment horizontal="center"/>
    </xf>
    <xf numFmtId="0" fontId="0" fillId="0" borderId="22" xfId="0" applyBorder="1" applyAlignment="1">
      <alignment horizontal="left"/>
    </xf>
    <xf numFmtId="0" fontId="0" fillId="0" borderId="1" xfId="0" applyBorder="1" applyAlignment="1">
      <alignment horizontal="left"/>
    </xf>
    <xf numFmtId="0" fontId="0" fillId="0" borderId="22" xfId="0" applyBorder="1" applyAlignment="1">
      <alignment horizontal="center"/>
    </xf>
    <xf numFmtId="0" fontId="6" fillId="4" borderId="22"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23" xfId="0" applyFont="1" applyFill="1" applyBorder="1" applyAlignment="1">
      <alignment horizontal="left" vertical="center" wrapText="1"/>
    </xf>
    <xf numFmtId="0" fontId="6" fillId="0" borderId="22" xfId="0" applyFont="1" applyBorder="1" applyAlignment="1">
      <alignment horizontal="right"/>
    </xf>
    <xf numFmtId="0" fontId="6" fillId="0" borderId="1" xfId="0" applyFont="1" applyBorder="1" applyAlignment="1">
      <alignment horizontal="right"/>
    </xf>
    <xf numFmtId="169" fontId="0" fillId="0" borderId="13" xfId="0" applyNumberFormat="1" applyBorder="1" applyAlignment="1">
      <alignment horizontal="center"/>
    </xf>
    <xf numFmtId="169" fontId="0" fillId="0" borderId="7" xfId="0" applyNumberFormat="1" applyBorder="1" applyAlignment="1">
      <alignment horizontal="center"/>
    </xf>
    <xf numFmtId="169" fontId="0" fillId="0" borderId="1" xfId="0" applyNumberFormat="1" applyBorder="1" applyAlignment="1">
      <alignment horizontal="center"/>
    </xf>
    <xf numFmtId="0" fontId="0" fillId="0" borderId="13" xfId="0" applyBorder="1" applyAlignment="1">
      <alignment horizontal="center"/>
    </xf>
    <xf numFmtId="0" fontId="0" fillId="0" borderId="7" xfId="0" applyBorder="1" applyAlignment="1">
      <alignment horizontal="center"/>
    </xf>
    <xf numFmtId="0" fontId="6" fillId="0" borderId="2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4" xfId="0" applyFont="1" applyBorder="1" applyAlignment="1">
      <alignment horizontal="right"/>
    </xf>
    <xf numFmtId="0" fontId="6" fillId="0" borderId="14" xfId="0" applyFont="1" applyBorder="1" applyAlignment="1">
      <alignment horizontal="right"/>
    </xf>
    <xf numFmtId="0" fontId="6" fillId="0" borderId="7" xfId="0" applyFont="1" applyBorder="1" applyAlignment="1">
      <alignment horizontal="right"/>
    </xf>
    <xf numFmtId="0" fontId="8" fillId="0" borderId="15" xfId="0" applyFont="1" applyBorder="1" applyAlignment="1">
      <alignment horizontal="center" wrapText="1"/>
    </xf>
    <xf numFmtId="0" fontId="8" fillId="0" borderId="17" xfId="0" applyFont="1" applyBorder="1" applyAlignment="1">
      <alignment horizontal="center" wrapText="1"/>
    </xf>
    <xf numFmtId="0" fontId="8" fillId="0" borderId="18" xfId="0" applyFont="1" applyBorder="1" applyAlignment="1">
      <alignment horizontal="center" wrapText="1"/>
    </xf>
    <xf numFmtId="0" fontId="8" fillId="0" borderId="19" xfId="0" applyFont="1" applyBorder="1" applyAlignment="1">
      <alignment horizontal="center" wrapText="1"/>
    </xf>
    <xf numFmtId="0" fontId="8" fillId="0" borderId="4" xfId="0" applyFont="1" applyBorder="1" applyAlignment="1">
      <alignment horizontal="center" wrapText="1"/>
    </xf>
    <xf numFmtId="0" fontId="8" fillId="0" borderId="21" xfId="0" applyFont="1" applyBorder="1" applyAlignment="1">
      <alignment horizontal="center" wrapText="1"/>
    </xf>
    <xf numFmtId="0" fontId="0" fillId="0" borderId="24" xfId="0" applyBorder="1" applyAlignment="1">
      <alignment horizontal="left"/>
    </xf>
    <xf numFmtId="0" fontId="0" fillId="0" borderId="14" xfId="0" applyBorder="1" applyAlignment="1">
      <alignment horizontal="left"/>
    </xf>
    <xf numFmtId="0" fontId="0" fillId="0" borderId="7" xfId="0" applyBorder="1" applyAlignment="1">
      <alignment horizontal="left"/>
    </xf>
    <xf numFmtId="0" fontId="0" fillId="0" borderId="24" xfId="0" applyBorder="1" applyAlignment="1">
      <alignment horizontal="left" vertical="center" wrapText="1"/>
    </xf>
    <xf numFmtId="0" fontId="0" fillId="0" borderId="14" xfId="0" applyBorder="1" applyAlignment="1">
      <alignment horizontal="left" vertical="center" wrapText="1"/>
    </xf>
    <xf numFmtId="0" fontId="0" fillId="0" borderId="7" xfId="0"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4" borderId="24"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0" fillId="0" borderId="24" xfId="0" applyBorder="1" applyAlignment="1">
      <alignment horizontal="center"/>
    </xf>
    <xf numFmtId="0" fontId="6" fillId="0" borderId="24" xfId="0" applyFont="1" applyBorder="1" applyAlignment="1">
      <alignment horizontal="center" vertical="center" wrapText="1"/>
    </xf>
    <xf numFmtId="0" fontId="6" fillId="0" borderId="14" xfId="0" applyFont="1" applyBorder="1" applyAlignment="1">
      <alignment horizontal="center" vertical="center" wrapText="1"/>
    </xf>
    <xf numFmtId="0" fontId="0" fillId="0" borderId="14" xfId="0" applyBorder="1" applyAlignment="1">
      <alignment horizont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0" xfId="0" applyFont="1" applyAlignment="1">
      <alignment horizontal="center" vertical="center" wrapText="1"/>
    </xf>
    <xf numFmtId="0" fontId="9" fillId="0" borderId="4" xfId="0" applyFont="1" applyBorder="1" applyAlignment="1">
      <alignment horizontal="center" vertical="center" wrapText="1"/>
    </xf>
    <xf numFmtId="0" fontId="9" fillId="0" borderId="20" xfId="0" applyFont="1" applyBorder="1" applyAlignment="1">
      <alignment horizontal="center" vertical="center" wrapText="1"/>
    </xf>
    <xf numFmtId="0" fontId="18" fillId="3" borderId="15" xfId="0" applyFont="1" applyFill="1" applyBorder="1" applyAlignment="1">
      <alignment horizontal="center" vertical="center"/>
    </xf>
    <xf numFmtId="0" fontId="18" fillId="3" borderId="17" xfId="0" applyFont="1" applyFill="1" applyBorder="1" applyAlignment="1">
      <alignment horizontal="center" vertical="center"/>
    </xf>
    <xf numFmtId="0" fontId="18" fillId="3" borderId="18" xfId="0" applyFont="1" applyFill="1" applyBorder="1" applyAlignment="1">
      <alignment horizontal="center" vertical="center"/>
    </xf>
    <xf numFmtId="0" fontId="18" fillId="3" borderId="19"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21" xfId="0" applyFont="1" applyFill="1" applyBorder="1" applyAlignment="1">
      <alignment horizontal="center" vertical="center"/>
    </xf>
    <xf numFmtId="0" fontId="9" fillId="0" borderId="1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1" xfId="0" applyFont="1" applyBorder="1" applyAlignment="1">
      <alignment horizontal="center" vertical="center" wrapText="1"/>
    </xf>
    <xf numFmtId="0" fontId="8" fillId="0" borderId="16" xfId="0" applyFont="1" applyBorder="1" applyAlignment="1">
      <alignment horizontal="center" wrapText="1"/>
    </xf>
    <xf numFmtId="0" fontId="8" fillId="0" borderId="0" xfId="0" applyFont="1" applyAlignment="1">
      <alignment horizontal="center" wrapText="1"/>
    </xf>
    <xf numFmtId="0" fontId="8" fillId="0" borderId="20" xfId="0" applyFont="1" applyBorder="1" applyAlignment="1">
      <alignment horizontal="center" wrapText="1"/>
    </xf>
    <xf numFmtId="0" fontId="0" fillId="0" borderId="22" xfId="0" applyBorder="1" applyAlignment="1">
      <alignment horizontal="left" wrapText="1"/>
    </xf>
    <xf numFmtId="0" fontId="0" fillId="0" borderId="1" xfId="0" applyBorder="1" applyAlignment="1">
      <alignment horizontal="left" wrapText="1"/>
    </xf>
    <xf numFmtId="0" fontId="11" fillId="0" borderId="0" xfId="0" applyFont="1" applyAlignment="1">
      <alignment horizontal="center" vertical="center"/>
    </xf>
    <xf numFmtId="168" fontId="11" fillId="0" borderId="0" xfId="0" applyNumberFormat="1" applyFont="1" applyAlignment="1">
      <alignment horizontal="center" vertical="center"/>
    </xf>
    <xf numFmtId="44" fontId="11" fillId="0" borderId="0" xfId="0" applyNumberFormat="1" applyFont="1" applyAlignment="1">
      <alignment horizontal="center" vertical="center"/>
    </xf>
    <xf numFmtId="0" fontId="0" fillId="0" borderId="22" xfId="0" applyBorder="1" applyAlignment="1">
      <alignment horizontal="left" vertical="center" wrapText="1"/>
    </xf>
    <xf numFmtId="0" fontId="0" fillId="0" borderId="1" xfId="0" applyBorder="1" applyAlignment="1">
      <alignment horizontal="left" vertical="center" wrapText="1"/>
    </xf>
    <xf numFmtId="169" fontId="0" fillId="0" borderId="1" xfId="0" applyNumberFormat="1" applyBorder="1" applyAlignment="1">
      <alignment horizontal="center" vertical="center"/>
    </xf>
    <xf numFmtId="4" fontId="0" fillId="0" borderId="13" xfId="0" applyNumberFormat="1" applyBorder="1" applyAlignment="1">
      <alignment horizontal="center" vertical="center"/>
    </xf>
    <xf numFmtId="4" fontId="0" fillId="0" borderId="7" xfId="0" applyNumberFormat="1" applyBorder="1" applyAlignment="1">
      <alignment horizontal="center" vertical="center"/>
    </xf>
    <xf numFmtId="169" fontId="0" fillId="0" borderId="13" xfId="0" applyNumberFormat="1" applyBorder="1" applyAlignment="1">
      <alignment horizontal="center" vertical="center"/>
    </xf>
    <xf numFmtId="169" fontId="0" fillId="0" borderId="7" xfId="0" applyNumberFormat="1" applyBorder="1" applyAlignment="1">
      <alignment horizontal="center" vertical="center"/>
    </xf>
  </cellXfs>
  <cellStyles count="10">
    <cellStyle name="Hipervínculo 2" xfId="1"/>
    <cellStyle name="Moneda" xfId="2" builtinId="4"/>
    <cellStyle name="Moneda 2" xfId="3"/>
    <cellStyle name="Moneda 3 2" xfId="4"/>
    <cellStyle name="Normal" xfId="0" builtinId="0"/>
    <cellStyle name="Normal 2" xfId="5"/>
    <cellStyle name="Normal_FORM20_1 2" xfId="6"/>
    <cellStyle name="Porcentaje" xfId="7" builtinId="5"/>
    <cellStyle name="Porcentaje 2" xfId="8"/>
    <cellStyle name="Porcentual 2 3"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722312</xdr:colOff>
      <xdr:row>0</xdr:row>
      <xdr:rowOff>166687</xdr:rowOff>
    </xdr:from>
    <xdr:ext cx="2288515" cy="722312"/>
    <xdr:pic>
      <xdr:nvPicPr>
        <xdr:cNvPr id="2" name="Imagen 1">
          <a:extLst>
            <a:ext uri="{FF2B5EF4-FFF2-40B4-BE49-F238E27FC236}">
              <a16:creationId xmlns:a16="http://schemas.microsoft.com/office/drawing/2014/main" xmlns="" id="{EC7E354B-2873-2C49-AC10-8971F4076BEB}"/>
            </a:ext>
          </a:extLst>
        </xdr:cNvPr>
        <xdr:cNvPicPr>
          <a:picLocks noChangeAspect="1"/>
        </xdr:cNvPicPr>
      </xdr:nvPicPr>
      <xdr:blipFill>
        <a:blip xmlns:r="http://schemas.openxmlformats.org/officeDocument/2006/relationships" r:embed="rId1"/>
        <a:stretch>
          <a:fillRect/>
        </a:stretch>
      </xdr:blipFill>
      <xdr:spPr>
        <a:xfrm>
          <a:off x="1357312" y="166687"/>
          <a:ext cx="2288515" cy="72231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222250</xdr:colOff>
      <xdr:row>1</xdr:row>
      <xdr:rowOff>158750</xdr:rowOff>
    </xdr:from>
    <xdr:ext cx="1444625" cy="455959"/>
    <xdr:pic>
      <xdr:nvPicPr>
        <xdr:cNvPr id="2" name="Imagen 1">
          <a:extLst>
            <a:ext uri="{FF2B5EF4-FFF2-40B4-BE49-F238E27FC236}">
              <a16:creationId xmlns:a16="http://schemas.microsoft.com/office/drawing/2014/main" xmlns="" id="{CF0263C6-909D-420C-8109-53F981CBC828}"/>
            </a:ext>
          </a:extLst>
        </xdr:cNvPr>
        <xdr:cNvPicPr>
          <a:picLocks noChangeAspect="1"/>
        </xdr:cNvPicPr>
      </xdr:nvPicPr>
      <xdr:blipFill>
        <a:blip xmlns:r="http://schemas.openxmlformats.org/officeDocument/2006/relationships" r:embed="rId1"/>
        <a:stretch>
          <a:fillRect/>
        </a:stretch>
      </xdr:blipFill>
      <xdr:spPr>
        <a:xfrm>
          <a:off x="222250" y="349250"/>
          <a:ext cx="1444625" cy="455959"/>
        </a:xfrm>
        <a:prstGeom prst="rect">
          <a:avLst/>
        </a:prstGeom>
      </xdr:spPr>
    </xdr:pic>
    <xdr:clientData/>
  </xdr:oneCellAnchor>
  <xdr:oneCellAnchor>
    <xdr:from>
      <xdr:col>10</xdr:col>
      <xdr:colOff>47625</xdr:colOff>
      <xdr:row>1</xdr:row>
      <xdr:rowOff>111125</xdr:rowOff>
    </xdr:from>
    <xdr:ext cx="1444625" cy="455959"/>
    <xdr:pic>
      <xdr:nvPicPr>
        <xdr:cNvPr id="3" name="Imagen 2">
          <a:extLst>
            <a:ext uri="{FF2B5EF4-FFF2-40B4-BE49-F238E27FC236}">
              <a16:creationId xmlns:a16="http://schemas.microsoft.com/office/drawing/2014/main" xmlns="" id="{5E0FD2B9-3A69-4722-BAE9-0D69FB5E8C74}"/>
            </a:ext>
          </a:extLst>
        </xdr:cNvPr>
        <xdr:cNvPicPr>
          <a:picLocks noChangeAspect="1"/>
        </xdr:cNvPicPr>
      </xdr:nvPicPr>
      <xdr:blipFill>
        <a:blip xmlns:r="http://schemas.openxmlformats.org/officeDocument/2006/relationships" r:embed="rId1"/>
        <a:stretch>
          <a:fillRect/>
        </a:stretch>
      </xdr:blipFill>
      <xdr:spPr>
        <a:xfrm>
          <a:off x="10699750" y="301625"/>
          <a:ext cx="1444625" cy="455959"/>
        </a:xfrm>
        <a:prstGeom prst="rect">
          <a:avLst/>
        </a:prstGeom>
      </xdr:spPr>
    </xdr:pic>
    <xdr:clientData/>
  </xdr:oneCellAnchor>
  <xdr:oneCellAnchor>
    <xdr:from>
      <xdr:col>20</xdr:col>
      <xdr:colOff>0</xdr:colOff>
      <xdr:row>1</xdr:row>
      <xdr:rowOff>95250</xdr:rowOff>
    </xdr:from>
    <xdr:ext cx="1444625" cy="455959"/>
    <xdr:pic>
      <xdr:nvPicPr>
        <xdr:cNvPr id="4" name="Imagen 3">
          <a:extLst>
            <a:ext uri="{FF2B5EF4-FFF2-40B4-BE49-F238E27FC236}">
              <a16:creationId xmlns:a16="http://schemas.microsoft.com/office/drawing/2014/main" xmlns="" id="{D53A7566-CD45-4F88-B90E-A10B2C72EBCB}"/>
            </a:ext>
          </a:extLst>
        </xdr:cNvPr>
        <xdr:cNvPicPr>
          <a:picLocks noChangeAspect="1"/>
        </xdr:cNvPicPr>
      </xdr:nvPicPr>
      <xdr:blipFill>
        <a:blip xmlns:r="http://schemas.openxmlformats.org/officeDocument/2006/relationships" r:embed="rId1"/>
        <a:stretch>
          <a:fillRect/>
        </a:stretch>
      </xdr:blipFill>
      <xdr:spPr>
        <a:xfrm>
          <a:off x="18272125" y="285750"/>
          <a:ext cx="1444625" cy="45595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santacruz/Documents/Fernando/ADR/2024/Proyectos/Resolucion%20727/Comite/Mesa%20Tecnica%20Matrix%20ofertas%2030-10-2024/Presupues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4">
          <cell r="I4" t="str">
            <v xml:space="preserve">Plástico agroclear calibre 7 rollo de 35 mts * 4 mts de ancho </v>
          </cell>
        </row>
        <row r="5">
          <cell r="I5" t="str">
            <v xml:space="preserve">Tubo de 3/4 * 1,9 mm *6 metros </v>
          </cell>
        </row>
        <row r="6">
          <cell r="I6" t="str">
            <v xml:space="preserve">Tubo de 1/2 por 6 mt </v>
          </cell>
        </row>
        <row r="8">
          <cell r="I8" t="str">
            <v xml:space="preserve">Guaya de 1/8 </v>
          </cell>
        </row>
        <row r="10">
          <cell r="I10" t="str">
            <v xml:space="preserve">Union simple galvanizada para tubo de 1/3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7"/>
  <sheetViews>
    <sheetView workbookViewId="0">
      <selection activeCell="E9" sqref="E9"/>
    </sheetView>
  </sheetViews>
  <sheetFormatPr baseColWidth="10" defaultColWidth="11.42578125" defaultRowHeight="15" x14ac:dyDescent="0.25"/>
  <cols>
    <col min="1" max="1" width="3.85546875" style="1" customWidth="1"/>
    <col min="2" max="2" width="94" style="1" customWidth="1"/>
    <col min="3" max="3" width="17.5703125" style="1" bestFit="1" customWidth="1"/>
    <col min="4" max="4" width="11.42578125" style="1"/>
    <col min="5" max="6" width="16.140625" style="1" bestFit="1" customWidth="1"/>
    <col min="7" max="7" width="24.42578125" style="1" customWidth="1"/>
    <col min="8" max="8" width="11.42578125" style="1"/>
    <col min="9" max="9" width="14.85546875" style="1" bestFit="1" customWidth="1"/>
    <col min="10" max="16384" width="11.42578125" style="1"/>
  </cols>
  <sheetData>
    <row r="1" spans="1:12" ht="42.75" customHeight="1" thickBot="1" x14ac:dyDescent="0.3">
      <c r="B1" s="67"/>
      <c r="C1" s="67"/>
    </row>
    <row r="2" spans="1:12" ht="108" customHeight="1" thickBot="1" x14ac:dyDescent="0.3">
      <c r="A2" s="2"/>
      <c r="B2" s="65" t="s">
        <v>10</v>
      </c>
      <c r="C2" s="66"/>
      <c r="D2" s="9"/>
      <c r="E2" s="9"/>
      <c r="F2" s="9"/>
      <c r="G2" s="9"/>
    </row>
    <row r="3" spans="1:12" x14ac:dyDescent="0.25">
      <c r="B3" s="12" t="s">
        <v>0</v>
      </c>
      <c r="C3" s="15" t="s">
        <v>1</v>
      </c>
    </row>
    <row r="4" spans="1:12" ht="15.75" thickBot="1" x14ac:dyDescent="0.3">
      <c r="B4" s="13" t="s">
        <v>9</v>
      </c>
      <c r="C4" s="16" t="e">
        <f>#REF!</f>
        <v>#REF!</v>
      </c>
    </row>
    <row r="5" spans="1:12" ht="15.75" thickBot="1" x14ac:dyDescent="0.3">
      <c r="B5" s="14" t="s">
        <v>8</v>
      </c>
      <c r="C5" s="16" t="e">
        <f>#REF!</f>
        <v>#REF!</v>
      </c>
      <c r="E5" s="4"/>
      <c r="F5" s="11"/>
    </row>
    <row r="6" spans="1:12" x14ac:dyDescent="0.25">
      <c r="B6" s="2"/>
      <c r="C6" s="7"/>
      <c r="E6" s="4"/>
      <c r="F6" s="11"/>
    </row>
    <row r="7" spans="1:12" ht="14.25" customHeight="1" x14ac:dyDescent="0.25">
      <c r="B7" s="2" t="s">
        <v>4</v>
      </c>
      <c r="C7" s="7" t="e">
        <f>#REF!</f>
        <v>#REF!</v>
      </c>
      <c r="E7" s="4"/>
      <c r="F7" s="11"/>
    </row>
    <row r="8" spans="1:12" x14ac:dyDescent="0.25">
      <c r="B8" s="2" t="s">
        <v>6</v>
      </c>
      <c r="C8" s="8" t="e">
        <f>+#REF!+#REF!</f>
        <v>#REF!</v>
      </c>
      <c r="E8" s="4"/>
    </row>
    <row r="9" spans="1:12" x14ac:dyDescent="0.25">
      <c r="B9" s="1" t="s">
        <v>7</v>
      </c>
      <c r="C9" s="7" t="e">
        <f>C5/C8</f>
        <v>#REF!</v>
      </c>
      <c r="E9" s="11"/>
    </row>
    <row r="10" spans="1:12" x14ac:dyDescent="0.25">
      <c r="D10" s="5"/>
      <c r="E10" s="5"/>
      <c r="F10" s="5"/>
      <c r="G10" s="5"/>
      <c r="H10" s="5"/>
      <c r="I10" s="5"/>
      <c r="J10" s="5"/>
      <c r="K10" s="5"/>
      <c r="L10" s="5"/>
    </row>
    <row r="11" spans="1:12" x14ac:dyDescent="0.25">
      <c r="D11" s="6"/>
      <c r="E11" s="6"/>
      <c r="F11" s="6"/>
      <c r="G11" s="6"/>
      <c r="H11" s="6"/>
      <c r="I11" s="6"/>
      <c r="J11" s="6"/>
      <c r="K11" s="6"/>
      <c r="L11" s="6"/>
    </row>
    <row r="13" spans="1:12" x14ac:dyDescent="0.25">
      <c r="B13" s="64" t="s">
        <v>3</v>
      </c>
      <c r="C13" s="64"/>
    </row>
    <row r="14" spans="1:12" x14ac:dyDescent="0.25">
      <c r="B14" s="63" t="s">
        <v>2</v>
      </c>
      <c r="C14" s="63"/>
    </row>
    <row r="15" spans="1:12" x14ac:dyDescent="0.25">
      <c r="B15" s="63" t="s">
        <v>5</v>
      </c>
      <c r="C15" s="63"/>
    </row>
    <row r="16" spans="1:12" x14ac:dyDescent="0.25">
      <c r="B16" s="10"/>
      <c r="C16" s="10"/>
    </row>
    <row r="17" spans="3:3" x14ac:dyDescent="0.25">
      <c r="C17" s="3"/>
    </row>
  </sheetData>
  <mergeCells count="5">
    <mergeCell ref="B15:C15"/>
    <mergeCell ref="B13:C13"/>
    <mergeCell ref="B2:C2"/>
    <mergeCell ref="B1:C1"/>
    <mergeCell ref="B14:C14"/>
  </mergeCells>
  <pageMargins left="0.70866141732283472" right="0.70866141732283472" top="0.74803149606299213" bottom="0.74803149606299213" header="0.31496062992125984" footer="0.31496062992125984"/>
  <pageSetup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21"/>
  <sheetViews>
    <sheetView showGridLines="0" tabSelected="1" zoomScale="110" zoomScaleNormal="110" workbookViewId="0">
      <selection activeCell="E8" sqref="E8:F8"/>
    </sheetView>
  </sheetViews>
  <sheetFormatPr baseColWidth="10" defaultColWidth="10.85546875" defaultRowHeight="14.25" x14ac:dyDescent="0.2"/>
  <cols>
    <col min="1" max="1" width="9.5703125" style="17" customWidth="1"/>
    <col min="2" max="2" width="80.42578125" style="17" customWidth="1"/>
    <col min="3" max="3" width="19" style="17" customWidth="1"/>
    <col min="4" max="4" width="15" style="17" customWidth="1"/>
    <col min="5" max="5" width="18.42578125" style="17" customWidth="1"/>
    <col min="6" max="6" width="27.42578125" style="17" customWidth="1"/>
    <col min="7" max="7" width="10.85546875" style="17"/>
    <col min="8" max="8" width="19.7109375" style="17" customWidth="1"/>
    <col min="9" max="16384" width="10.85546875" style="17"/>
  </cols>
  <sheetData>
    <row r="1" spans="1:8" x14ac:dyDescent="0.2">
      <c r="A1" s="18"/>
    </row>
    <row r="2" spans="1:8" ht="67.5" customHeight="1" x14ac:dyDescent="0.2">
      <c r="A2" s="69"/>
      <c r="B2" s="69"/>
      <c r="C2" s="68" t="s">
        <v>54</v>
      </c>
      <c r="D2" s="68"/>
      <c r="E2" s="68"/>
      <c r="F2" s="68"/>
    </row>
    <row r="3" spans="1:8" ht="15" x14ac:dyDescent="0.2">
      <c r="A3" s="70" t="s">
        <v>13</v>
      </c>
      <c r="B3" s="71"/>
      <c r="C3" s="19" t="s">
        <v>14</v>
      </c>
      <c r="D3" s="20" t="s">
        <v>11</v>
      </c>
      <c r="E3" s="21" t="s">
        <v>15</v>
      </c>
      <c r="F3" s="22" t="s">
        <v>16</v>
      </c>
    </row>
    <row r="4" spans="1:8" ht="113.25" customHeight="1" x14ac:dyDescent="0.2">
      <c r="A4" s="23" t="s">
        <v>17</v>
      </c>
      <c r="B4" s="23" t="s">
        <v>57</v>
      </c>
      <c r="C4" s="24" t="s">
        <v>56</v>
      </c>
      <c r="D4" s="25">
        <v>474</v>
      </c>
      <c r="E4" s="26"/>
      <c r="F4" s="26"/>
    </row>
    <row r="5" spans="1:8" x14ac:dyDescent="0.2">
      <c r="A5" s="27"/>
      <c r="B5" s="28"/>
      <c r="C5" s="29"/>
      <c r="D5" s="29"/>
      <c r="E5" s="30"/>
      <c r="F5" s="30"/>
    </row>
    <row r="6" spans="1:8" ht="123" customHeight="1" x14ac:dyDescent="0.2">
      <c r="A6" s="23" t="s">
        <v>17</v>
      </c>
      <c r="B6" s="36" t="s">
        <v>58</v>
      </c>
      <c r="C6" s="24" t="s">
        <v>56</v>
      </c>
      <c r="D6" s="25">
        <v>349496</v>
      </c>
      <c r="E6" s="26"/>
      <c r="F6" s="26"/>
    </row>
    <row r="7" spans="1:8" x14ac:dyDescent="0.2">
      <c r="A7" s="27"/>
      <c r="B7" s="28"/>
      <c r="C7" s="29"/>
      <c r="D7" s="29"/>
      <c r="E7" s="30"/>
      <c r="F7" s="30"/>
    </row>
    <row r="8" spans="1:8" ht="186" customHeight="1" x14ac:dyDescent="0.2">
      <c r="A8" s="23" t="s">
        <v>17</v>
      </c>
      <c r="B8" s="36" t="s">
        <v>59</v>
      </c>
      <c r="C8" s="24" t="s">
        <v>56</v>
      </c>
      <c r="D8" s="25">
        <v>157273.20000000001</v>
      </c>
      <c r="E8" s="26"/>
      <c r="F8" s="26"/>
    </row>
    <row r="9" spans="1:8" ht="15" x14ac:dyDescent="0.25">
      <c r="A9" s="73" t="s">
        <v>18</v>
      </c>
      <c r="B9" s="73"/>
      <c r="C9" s="73"/>
      <c r="D9" s="73"/>
      <c r="E9" s="73"/>
      <c r="F9" s="31">
        <f>F4+F6+F8</f>
        <v>0</v>
      </c>
      <c r="H9" s="62"/>
    </row>
    <row r="10" spans="1:8" x14ac:dyDescent="0.2">
      <c r="F10" s="32"/>
    </row>
    <row r="11" spans="1:8" ht="15" x14ac:dyDescent="0.25">
      <c r="A11" s="74" t="s">
        <v>19</v>
      </c>
      <c r="B11" s="75"/>
      <c r="C11" s="75"/>
      <c r="D11" s="76"/>
      <c r="E11" s="33">
        <v>0.08</v>
      </c>
      <c r="F11" s="31">
        <f>+F9*E11</f>
        <v>0</v>
      </c>
    </row>
    <row r="12" spans="1:8" ht="15" x14ac:dyDescent="0.25">
      <c r="A12" s="74" t="s">
        <v>20</v>
      </c>
      <c r="B12" s="75"/>
      <c r="C12" s="75"/>
      <c r="D12" s="76"/>
      <c r="E12" s="33">
        <v>0.02</v>
      </c>
      <c r="F12" s="31">
        <f>+F9*E12</f>
        <v>0</v>
      </c>
    </row>
    <row r="13" spans="1:8" ht="15" x14ac:dyDescent="0.25">
      <c r="A13" s="74" t="s">
        <v>21</v>
      </c>
      <c r="B13" s="75"/>
      <c r="C13" s="75"/>
      <c r="D13" s="76"/>
      <c r="E13" s="33">
        <v>0.05</v>
      </c>
      <c r="F13" s="31">
        <f>+F9*E13</f>
        <v>0</v>
      </c>
    </row>
    <row r="14" spans="1:8" ht="15" x14ac:dyDescent="0.25">
      <c r="A14" s="74" t="s">
        <v>22</v>
      </c>
      <c r="B14" s="75"/>
      <c r="C14" s="75"/>
      <c r="D14" s="76"/>
      <c r="E14" s="33"/>
      <c r="F14" s="31">
        <f>+F13*19%</f>
        <v>0</v>
      </c>
    </row>
    <row r="16" spans="1:8" ht="15" x14ac:dyDescent="0.25">
      <c r="B16" s="34" t="s">
        <v>12</v>
      </c>
    </row>
    <row r="17" spans="1:6" x14ac:dyDescent="0.2">
      <c r="A17" s="35">
        <v>1</v>
      </c>
      <c r="B17" s="72" t="s">
        <v>53</v>
      </c>
      <c r="C17" s="72"/>
      <c r="D17" s="72"/>
      <c r="E17" s="72"/>
      <c r="F17" s="72"/>
    </row>
    <row r="18" spans="1:6" x14ac:dyDescent="0.2">
      <c r="A18" s="35">
        <v>2</v>
      </c>
      <c r="B18" s="72" t="s">
        <v>51</v>
      </c>
      <c r="C18" s="72"/>
      <c r="D18" s="72"/>
      <c r="E18" s="72"/>
      <c r="F18" s="72"/>
    </row>
    <row r="19" spans="1:6" ht="15" x14ac:dyDescent="0.25">
      <c r="A19" s="35">
        <v>3</v>
      </c>
      <c r="B19" s="72" t="s">
        <v>55</v>
      </c>
      <c r="C19" s="72"/>
      <c r="D19" s="72"/>
      <c r="E19" s="72"/>
      <c r="F19" s="72"/>
    </row>
    <row r="20" spans="1:6" x14ac:dyDescent="0.2">
      <c r="A20" s="35">
        <v>4</v>
      </c>
      <c r="B20" s="72" t="s">
        <v>78</v>
      </c>
      <c r="C20" s="72"/>
      <c r="D20" s="72"/>
      <c r="E20" s="72"/>
      <c r="F20" s="72"/>
    </row>
    <row r="21" spans="1:6" x14ac:dyDescent="0.2">
      <c r="A21" s="35">
        <v>5</v>
      </c>
      <c r="B21" s="17" t="s">
        <v>50</v>
      </c>
    </row>
  </sheetData>
  <mergeCells count="12">
    <mergeCell ref="B19:F19"/>
    <mergeCell ref="B20:F20"/>
    <mergeCell ref="A11:D11"/>
    <mergeCell ref="A12:D12"/>
    <mergeCell ref="A13:D13"/>
    <mergeCell ref="A14:D14"/>
    <mergeCell ref="C2:F2"/>
    <mergeCell ref="A2:B2"/>
    <mergeCell ref="A3:B3"/>
    <mergeCell ref="B17:F17"/>
    <mergeCell ref="B18:F18"/>
    <mergeCell ref="A9:E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AC43"/>
  <sheetViews>
    <sheetView showGridLines="0" topLeftCell="L4" zoomScaleNormal="100" zoomScaleSheetLayoutView="80" workbookViewId="0">
      <selection activeCell="A41" sqref="A41:D43"/>
    </sheetView>
  </sheetViews>
  <sheetFormatPr baseColWidth="10" defaultRowHeight="15" customHeight="1" x14ac:dyDescent="0.25"/>
  <cols>
    <col min="1" max="1" width="19.7109375" customWidth="1"/>
    <col min="3" max="3" width="19.42578125" bestFit="1" customWidth="1"/>
    <col min="4" max="4" width="11.42578125" customWidth="1"/>
    <col min="5" max="5" width="15" customWidth="1"/>
    <col min="6" max="6" width="13.28515625" customWidth="1"/>
    <col min="7" max="7" width="15.7109375" customWidth="1"/>
    <col min="8" max="8" width="17.28515625" customWidth="1"/>
    <col min="9" max="9" width="21" customWidth="1"/>
    <col min="10" max="10" width="7.42578125" customWidth="1"/>
    <col min="12" max="12" width="19.5703125" customWidth="1"/>
    <col min="14" max="14" width="12" customWidth="1"/>
    <col min="16" max="16" width="16.5703125" customWidth="1"/>
    <col min="17" max="17" width="14.5703125" customWidth="1"/>
    <col min="18" max="18" width="13" customWidth="1"/>
    <col min="19" max="19" width="22.85546875" customWidth="1"/>
    <col min="21" max="21" width="17.28515625" bestFit="1" customWidth="1"/>
    <col min="25" max="25" width="14.140625" customWidth="1"/>
    <col min="26" max="26" width="13.85546875" customWidth="1"/>
    <col min="27" max="27" width="15.140625" customWidth="1"/>
    <col min="29" max="29" width="20.7109375" customWidth="1"/>
  </cols>
  <sheetData>
    <row r="1" spans="1:29" ht="15.75" customHeight="1" thickBot="1" x14ac:dyDescent="0.3">
      <c r="A1" s="37"/>
      <c r="B1" s="38"/>
      <c r="C1" s="38"/>
      <c r="D1" s="38"/>
      <c r="E1" s="38"/>
      <c r="F1" s="38"/>
      <c r="G1" s="38"/>
      <c r="H1" s="38"/>
      <c r="I1" s="39"/>
      <c r="K1" s="37"/>
      <c r="L1" s="38"/>
      <c r="M1" s="38"/>
      <c r="N1" s="38"/>
      <c r="O1" s="38"/>
      <c r="P1" s="38"/>
      <c r="Q1" s="38"/>
      <c r="R1" s="38"/>
      <c r="S1" s="39"/>
      <c r="U1" s="37"/>
      <c r="V1" s="38"/>
      <c r="W1" s="38"/>
      <c r="X1" s="38"/>
      <c r="Y1" s="38"/>
      <c r="Z1" s="38"/>
      <c r="AA1" s="38"/>
      <c r="AB1" s="38"/>
      <c r="AC1" s="39"/>
    </row>
    <row r="2" spans="1:29" ht="17.45" customHeight="1" x14ac:dyDescent="0.25">
      <c r="A2" s="101"/>
      <c r="B2" s="139"/>
      <c r="C2" s="123" t="s">
        <v>60</v>
      </c>
      <c r="D2" s="124"/>
      <c r="E2" s="124"/>
      <c r="F2" s="124"/>
      <c r="G2" s="124"/>
      <c r="H2" s="129"/>
      <c r="I2" s="130"/>
      <c r="K2" s="101"/>
      <c r="L2" s="102"/>
      <c r="M2" s="123" t="s">
        <v>60</v>
      </c>
      <c r="N2" s="124"/>
      <c r="O2" s="124"/>
      <c r="P2" s="124"/>
      <c r="Q2" s="135"/>
      <c r="R2" s="129"/>
      <c r="S2" s="130"/>
      <c r="U2" s="101"/>
      <c r="V2" s="102"/>
      <c r="W2" s="123" t="s">
        <v>60</v>
      </c>
      <c r="X2" s="124"/>
      <c r="Y2" s="124"/>
      <c r="Z2" s="124"/>
      <c r="AA2" s="135"/>
      <c r="AB2" s="129"/>
      <c r="AC2" s="130"/>
    </row>
    <row r="3" spans="1:29" ht="17.45" customHeight="1" x14ac:dyDescent="0.25">
      <c r="A3" s="103"/>
      <c r="B3" s="140"/>
      <c r="C3" s="125"/>
      <c r="D3" s="126"/>
      <c r="E3" s="126"/>
      <c r="F3" s="126"/>
      <c r="G3" s="126"/>
      <c r="H3" s="131"/>
      <c r="I3" s="132"/>
      <c r="K3" s="103"/>
      <c r="L3" s="104"/>
      <c r="M3" s="125"/>
      <c r="N3" s="136"/>
      <c r="O3" s="136"/>
      <c r="P3" s="136"/>
      <c r="Q3" s="137"/>
      <c r="R3" s="131"/>
      <c r="S3" s="132"/>
      <c r="U3" s="103"/>
      <c r="V3" s="104"/>
      <c r="W3" s="125"/>
      <c r="X3" s="136"/>
      <c r="Y3" s="136"/>
      <c r="Z3" s="136"/>
      <c r="AA3" s="137"/>
      <c r="AB3" s="131"/>
      <c r="AC3" s="132"/>
    </row>
    <row r="4" spans="1:29" ht="17.45" customHeight="1" x14ac:dyDescent="0.25">
      <c r="A4" s="103"/>
      <c r="B4" s="140"/>
      <c r="C4" s="125"/>
      <c r="D4" s="126"/>
      <c r="E4" s="126"/>
      <c r="F4" s="126"/>
      <c r="G4" s="126"/>
      <c r="H4" s="131"/>
      <c r="I4" s="132"/>
      <c r="K4" s="103"/>
      <c r="L4" s="104"/>
      <c r="M4" s="125"/>
      <c r="N4" s="136"/>
      <c r="O4" s="136"/>
      <c r="P4" s="136"/>
      <c r="Q4" s="137"/>
      <c r="R4" s="131"/>
      <c r="S4" s="132"/>
      <c r="U4" s="103"/>
      <c r="V4" s="104"/>
      <c r="W4" s="125"/>
      <c r="X4" s="136"/>
      <c r="Y4" s="136"/>
      <c r="Z4" s="136"/>
      <c r="AA4" s="137"/>
      <c r="AB4" s="131"/>
      <c r="AC4" s="132"/>
    </row>
    <row r="5" spans="1:29" ht="36.6" customHeight="1" thickBot="1" x14ac:dyDescent="0.3">
      <c r="A5" s="105"/>
      <c r="B5" s="141"/>
      <c r="C5" s="127"/>
      <c r="D5" s="128"/>
      <c r="E5" s="128"/>
      <c r="F5" s="128"/>
      <c r="G5" s="128"/>
      <c r="H5" s="133"/>
      <c r="I5" s="134"/>
      <c r="K5" s="105"/>
      <c r="L5" s="106"/>
      <c r="M5" s="127"/>
      <c r="N5" s="128"/>
      <c r="O5" s="128"/>
      <c r="P5" s="128"/>
      <c r="Q5" s="138"/>
      <c r="R5" s="133"/>
      <c r="S5" s="134"/>
      <c r="U5" s="105"/>
      <c r="V5" s="106"/>
      <c r="W5" s="127"/>
      <c r="X5" s="128"/>
      <c r="Y5" s="128"/>
      <c r="Z5" s="128"/>
      <c r="AA5" s="138"/>
      <c r="AB5" s="133"/>
      <c r="AC5" s="134"/>
    </row>
    <row r="6" spans="1:29" x14ac:dyDescent="0.25">
      <c r="A6" s="40"/>
      <c r="I6" s="41"/>
      <c r="K6" s="40"/>
      <c r="S6" s="41"/>
      <c r="U6" s="40"/>
      <c r="AC6" s="41"/>
    </row>
    <row r="7" spans="1:29" x14ac:dyDescent="0.25">
      <c r="A7" s="42" t="s">
        <v>52</v>
      </c>
      <c r="B7" s="113" t="s">
        <v>57</v>
      </c>
      <c r="C7" s="114"/>
      <c r="D7" s="114"/>
      <c r="E7" s="114"/>
      <c r="F7" s="114"/>
      <c r="G7" s="114"/>
      <c r="H7" s="114"/>
      <c r="I7" s="115"/>
      <c r="K7" s="43" t="s">
        <v>52</v>
      </c>
      <c r="L7" s="113" t="s">
        <v>58</v>
      </c>
      <c r="M7" s="114"/>
      <c r="N7" s="114"/>
      <c r="O7" s="114"/>
      <c r="P7" s="114"/>
      <c r="Q7" s="114"/>
      <c r="R7" s="114"/>
      <c r="S7" s="115"/>
      <c r="U7" s="42" t="s">
        <v>52</v>
      </c>
      <c r="V7" s="113" t="s">
        <v>59</v>
      </c>
      <c r="W7" s="114"/>
      <c r="X7" s="114"/>
      <c r="Y7" s="114"/>
      <c r="Z7" s="114"/>
      <c r="AA7" s="114"/>
      <c r="AB7" s="114"/>
      <c r="AC7" s="115"/>
    </row>
    <row r="8" spans="1:29" x14ac:dyDescent="0.25">
      <c r="A8" s="40"/>
      <c r="I8" s="41"/>
      <c r="K8" s="40"/>
      <c r="S8" s="41"/>
      <c r="U8" s="40"/>
      <c r="AC8" s="41"/>
    </row>
    <row r="9" spans="1:29" x14ac:dyDescent="0.25">
      <c r="A9" s="84" t="s">
        <v>23</v>
      </c>
      <c r="B9" s="85"/>
      <c r="C9" s="85"/>
      <c r="D9" s="85"/>
      <c r="E9" s="85"/>
      <c r="F9" s="85"/>
      <c r="G9" s="85"/>
      <c r="H9" s="85"/>
      <c r="I9" s="86"/>
      <c r="K9" s="116" t="s">
        <v>23</v>
      </c>
      <c r="L9" s="117"/>
      <c r="M9" s="117"/>
      <c r="N9" s="117"/>
      <c r="O9" s="117"/>
      <c r="P9" s="117"/>
      <c r="Q9" s="117"/>
      <c r="R9" s="117"/>
      <c r="S9" s="118"/>
      <c r="U9" s="116" t="s">
        <v>23</v>
      </c>
      <c r="V9" s="117"/>
      <c r="W9" s="117"/>
      <c r="X9" s="117"/>
      <c r="Y9" s="117"/>
      <c r="Z9" s="117"/>
      <c r="AA9" s="117"/>
      <c r="AB9" s="117"/>
      <c r="AC9" s="118"/>
    </row>
    <row r="10" spans="1:29" ht="30" x14ac:dyDescent="0.25">
      <c r="A10" s="94" t="s">
        <v>24</v>
      </c>
      <c r="B10" s="95"/>
      <c r="C10" s="95"/>
      <c r="D10" s="95"/>
      <c r="E10" s="95" t="s">
        <v>25</v>
      </c>
      <c r="F10" s="95"/>
      <c r="G10" s="44" t="s">
        <v>26</v>
      </c>
      <c r="H10" s="44" t="s">
        <v>27</v>
      </c>
      <c r="I10" s="45" t="s">
        <v>28</v>
      </c>
      <c r="K10" s="120" t="s">
        <v>24</v>
      </c>
      <c r="L10" s="121"/>
      <c r="M10" s="121"/>
      <c r="N10" s="97"/>
      <c r="O10" s="96" t="s">
        <v>25</v>
      </c>
      <c r="P10" s="97"/>
      <c r="Q10" s="44" t="s">
        <v>26</v>
      </c>
      <c r="R10" s="44" t="s">
        <v>27</v>
      </c>
      <c r="S10" s="45" t="s">
        <v>28</v>
      </c>
      <c r="U10" s="120" t="s">
        <v>24</v>
      </c>
      <c r="V10" s="121"/>
      <c r="W10" s="121"/>
      <c r="X10" s="97"/>
      <c r="Y10" s="96" t="s">
        <v>25</v>
      </c>
      <c r="Z10" s="97"/>
      <c r="AA10" s="44" t="s">
        <v>26</v>
      </c>
      <c r="AB10" s="44" t="s">
        <v>27</v>
      </c>
      <c r="AC10" s="45" t="s">
        <v>28</v>
      </c>
    </row>
    <row r="11" spans="1:29" x14ac:dyDescent="0.25">
      <c r="A11" s="81" t="s">
        <v>71</v>
      </c>
      <c r="B11" s="82"/>
      <c r="C11" s="82"/>
      <c r="D11" s="82"/>
      <c r="E11" s="80" t="s">
        <v>72</v>
      </c>
      <c r="F11" s="80"/>
      <c r="G11" s="46"/>
      <c r="H11" s="46"/>
      <c r="I11" s="47">
        <f>G11*H11</f>
        <v>0</v>
      </c>
      <c r="K11" s="81" t="s">
        <v>71</v>
      </c>
      <c r="L11" s="82"/>
      <c r="M11" s="82"/>
      <c r="N11" s="82"/>
      <c r="O11" s="80" t="s">
        <v>72</v>
      </c>
      <c r="P11" s="80"/>
      <c r="Q11" s="46"/>
      <c r="R11" s="46"/>
      <c r="S11" s="47">
        <f>Q11*R11</f>
        <v>0</v>
      </c>
      <c r="U11" s="81" t="s">
        <v>71</v>
      </c>
      <c r="V11" s="82"/>
      <c r="W11" s="82"/>
      <c r="X11" s="82"/>
      <c r="Y11" s="80" t="s">
        <v>72</v>
      </c>
      <c r="Z11" s="80"/>
      <c r="AA11" s="46"/>
      <c r="AB11" s="46"/>
      <c r="AC11" s="47">
        <f>AA11*AB11</f>
        <v>0</v>
      </c>
    </row>
    <row r="12" spans="1:29" x14ac:dyDescent="0.25">
      <c r="A12" s="83"/>
      <c r="B12" s="80"/>
      <c r="C12" s="80"/>
      <c r="D12" s="80"/>
      <c r="E12" s="80"/>
      <c r="F12" s="80"/>
      <c r="G12" s="46"/>
      <c r="H12" s="46"/>
      <c r="I12" s="47"/>
      <c r="K12" s="119"/>
      <c r="L12" s="122"/>
      <c r="M12" s="122"/>
      <c r="N12" s="93"/>
      <c r="O12" s="92"/>
      <c r="P12" s="93"/>
      <c r="Q12" s="46"/>
      <c r="R12" s="46"/>
      <c r="S12" s="47"/>
      <c r="U12" s="119"/>
      <c r="V12" s="122"/>
      <c r="W12" s="122"/>
      <c r="X12" s="93"/>
      <c r="Y12" s="92"/>
      <c r="Z12" s="93"/>
      <c r="AA12" s="46"/>
      <c r="AB12" s="46"/>
      <c r="AC12" s="47"/>
    </row>
    <row r="13" spans="1:29" x14ac:dyDescent="0.25">
      <c r="A13" s="87" t="s">
        <v>29</v>
      </c>
      <c r="B13" s="88"/>
      <c r="C13" s="88"/>
      <c r="D13" s="88"/>
      <c r="E13" s="88"/>
      <c r="F13" s="88"/>
      <c r="G13" s="88"/>
      <c r="H13" s="88"/>
      <c r="I13" s="48">
        <f>+SUM(I11:I12)</f>
        <v>0</v>
      </c>
      <c r="K13" s="98" t="s">
        <v>29</v>
      </c>
      <c r="L13" s="99"/>
      <c r="M13" s="99"/>
      <c r="N13" s="99"/>
      <c r="O13" s="99"/>
      <c r="P13" s="99"/>
      <c r="Q13" s="99"/>
      <c r="R13" s="100"/>
      <c r="S13" s="48">
        <f>+SUM(S11:S12)</f>
        <v>0</v>
      </c>
      <c r="U13" s="98" t="s">
        <v>29</v>
      </c>
      <c r="V13" s="99"/>
      <c r="W13" s="99"/>
      <c r="X13" s="99"/>
      <c r="Y13" s="99"/>
      <c r="Z13" s="99"/>
      <c r="AA13" s="99"/>
      <c r="AB13" s="100"/>
      <c r="AC13" s="48">
        <f>+SUM(AC11:AC12)</f>
        <v>0</v>
      </c>
    </row>
    <row r="14" spans="1:29" ht="15" customHeight="1" x14ac:dyDescent="0.25">
      <c r="A14" s="40"/>
      <c r="I14" s="41"/>
      <c r="K14" s="40"/>
      <c r="S14" s="41"/>
      <c r="U14" s="40"/>
      <c r="AC14" s="41"/>
    </row>
    <row r="15" spans="1:29" ht="15" customHeight="1" x14ac:dyDescent="0.25">
      <c r="A15" s="84" t="s">
        <v>30</v>
      </c>
      <c r="B15" s="85"/>
      <c r="C15" s="85"/>
      <c r="D15" s="85"/>
      <c r="E15" s="85"/>
      <c r="F15" s="85"/>
      <c r="G15" s="85"/>
      <c r="H15" s="85"/>
      <c r="I15" s="86"/>
      <c r="K15" s="116" t="s">
        <v>30</v>
      </c>
      <c r="L15" s="117"/>
      <c r="M15" s="117"/>
      <c r="N15" s="117"/>
      <c r="O15" s="117"/>
      <c r="P15" s="117"/>
      <c r="Q15" s="117"/>
      <c r="R15" s="117"/>
      <c r="S15" s="118"/>
      <c r="U15" s="116" t="s">
        <v>30</v>
      </c>
      <c r="V15" s="117"/>
      <c r="W15" s="117"/>
      <c r="X15" s="117"/>
      <c r="Y15" s="117"/>
      <c r="Z15" s="117"/>
      <c r="AA15" s="117"/>
      <c r="AB15" s="117"/>
      <c r="AC15" s="118"/>
    </row>
    <row r="16" spans="1:29" ht="15" customHeight="1" x14ac:dyDescent="0.25">
      <c r="A16" s="94" t="s">
        <v>24</v>
      </c>
      <c r="B16" s="95"/>
      <c r="C16" s="95"/>
      <c r="D16" s="95"/>
      <c r="E16" s="95" t="s">
        <v>31</v>
      </c>
      <c r="F16" s="95"/>
      <c r="G16" s="44" t="s">
        <v>32</v>
      </c>
      <c r="H16" s="44" t="s">
        <v>33</v>
      </c>
      <c r="I16" s="45" t="s">
        <v>34</v>
      </c>
      <c r="K16" s="120" t="s">
        <v>24</v>
      </c>
      <c r="L16" s="121"/>
      <c r="M16" s="121"/>
      <c r="N16" s="97"/>
      <c r="O16" s="96" t="s">
        <v>31</v>
      </c>
      <c r="P16" s="97"/>
      <c r="Q16" s="44" t="s">
        <v>32</v>
      </c>
      <c r="R16" s="44" t="s">
        <v>33</v>
      </c>
      <c r="S16" s="45" t="s">
        <v>34</v>
      </c>
      <c r="U16" s="120" t="s">
        <v>24</v>
      </c>
      <c r="V16" s="121"/>
      <c r="W16" s="121"/>
      <c r="X16" s="97"/>
      <c r="Y16" s="96" t="s">
        <v>31</v>
      </c>
      <c r="Z16" s="97"/>
      <c r="AA16" s="44" t="s">
        <v>32</v>
      </c>
      <c r="AB16" s="44" t="s">
        <v>33</v>
      </c>
      <c r="AC16" s="45" t="s">
        <v>34</v>
      </c>
    </row>
    <row r="17" spans="1:29" ht="40.5" customHeight="1" x14ac:dyDescent="0.25">
      <c r="A17" s="142" t="s">
        <v>76</v>
      </c>
      <c r="B17" s="143"/>
      <c r="C17" s="143"/>
      <c r="D17" s="143"/>
      <c r="E17" s="80" t="s">
        <v>77</v>
      </c>
      <c r="F17" s="80"/>
      <c r="G17" s="46"/>
      <c r="H17" s="49"/>
      <c r="I17" s="59">
        <f>G17*H17*79</f>
        <v>0</v>
      </c>
      <c r="K17" s="77" t="str">
        <f>[1]Hoja1!I4</f>
        <v xml:space="preserve">Plástico agroclear calibre 7 rollo de 35 mts * 4 mts de ancho </v>
      </c>
      <c r="L17" s="78"/>
      <c r="M17" s="78"/>
      <c r="N17" s="79"/>
      <c r="O17" s="92" t="s">
        <v>61</v>
      </c>
      <c r="P17" s="93"/>
      <c r="Q17" s="46"/>
      <c r="R17" s="51"/>
      <c r="S17" s="50">
        <f t="shared" ref="S17:S23" si="0">Q17*R17*79</f>
        <v>0</v>
      </c>
      <c r="U17" s="110" t="s">
        <v>82</v>
      </c>
      <c r="V17" s="111"/>
      <c r="W17" s="111"/>
      <c r="X17" s="112"/>
      <c r="Y17" s="92" t="s">
        <v>62</v>
      </c>
      <c r="Z17" s="93"/>
      <c r="AA17" s="46"/>
      <c r="AB17" s="51"/>
      <c r="AC17" s="50">
        <f t="shared" ref="AC17:AC23" si="1">AA17*AB17*79</f>
        <v>0</v>
      </c>
    </row>
    <row r="18" spans="1:29" x14ac:dyDescent="0.25">
      <c r="A18" s="77" t="s">
        <v>63</v>
      </c>
      <c r="B18" s="78"/>
      <c r="C18" s="78"/>
      <c r="D18" s="79"/>
      <c r="E18" s="80" t="s">
        <v>62</v>
      </c>
      <c r="F18" s="80"/>
      <c r="G18" s="46"/>
      <c r="H18" s="51"/>
      <c r="I18" s="50">
        <f>G18*H18*79</f>
        <v>0</v>
      </c>
      <c r="K18" s="77" t="str">
        <f>[1]Hoja1!I5</f>
        <v xml:space="preserve">Tubo de 3/4 * 1,9 mm *6 metros </v>
      </c>
      <c r="L18" s="78"/>
      <c r="M18" s="78"/>
      <c r="N18" s="79"/>
      <c r="O18" s="92" t="s">
        <v>64</v>
      </c>
      <c r="P18" s="93"/>
      <c r="Q18" s="46"/>
      <c r="R18" s="51"/>
      <c r="S18" s="50">
        <f t="shared" si="0"/>
        <v>0</v>
      </c>
      <c r="U18" s="77" t="s">
        <v>63</v>
      </c>
      <c r="V18" s="78"/>
      <c r="W18" s="78"/>
      <c r="X18" s="79"/>
      <c r="Y18" s="92" t="s">
        <v>62</v>
      </c>
      <c r="Z18" s="93"/>
      <c r="AA18" s="46"/>
      <c r="AB18" s="51"/>
      <c r="AC18" s="50">
        <f t="shared" si="1"/>
        <v>0</v>
      </c>
    </row>
    <row r="19" spans="1:29" ht="15" customHeight="1" x14ac:dyDescent="0.25">
      <c r="A19" s="77" t="s">
        <v>84</v>
      </c>
      <c r="B19" s="78"/>
      <c r="C19" s="78"/>
      <c r="D19" s="79"/>
      <c r="E19" s="80" t="s">
        <v>65</v>
      </c>
      <c r="F19" s="80"/>
      <c r="G19" s="46"/>
      <c r="H19" s="49"/>
      <c r="I19" s="50">
        <f>G19*H19*79</f>
        <v>0</v>
      </c>
      <c r="K19" s="77" t="str">
        <f>[1]Hoja1!I6</f>
        <v xml:space="preserve">Tubo de 1/2 por 6 mt </v>
      </c>
      <c r="L19" s="78"/>
      <c r="M19" s="78"/>
      <c r="N19" s="79"/>
      <c r="O19" s="92" t="s">
        <v>64</v>
      </c>
      <c r="P19" s="93"/>
      <c r="Q19" s="46"/>
      <c r="R19" s="51"/>
      <c r="S19" s="50">
        <f t="shared" si="0"/>
        <v>0</v>
      </c>
      <c r="U19" s="77" t="s">
        <v>85</v>
      </c>
      <c r="V19" s="78"/>
      <c r="W19" s="78"/>
      <c r="X19" s="79"/>
      <c r="Y19" s="92" t="s">
        <v>64</v>
      </c>
      <c r="Z19" s="93"/>
      <c r="AA19" s="46"/>
      <c r="AB19" s="51"/>
      <c r="AC19" s="50">
        <f t="shared" si="1"/>
        <v>0</v>
      </c>
    </row>
    <row r="20" spans="1:29" ht="34.5" customHeight="1" x14ac:dyDescent="0.25">
      <c r="A20" s="77"/>
      <c r="B20" s="78"/>
      <c r="C20" s="78"/>
      <c r="D20" s="79"/>
      <c r="E20" s="80"/>
      <c r="F20" s="80"/>
      <c r="G20" s="46"/>
      <c r="H20" s="51"/>
      <c r="I20" s="50">
        <f t="shared" ref="I20:I23" si="2">G20*H20</f>
        <v>0</v>
      </c>
      <c r="K20" s="110" t="s">
        <v>80</v>
      </c>
      <c r="L20" s="111"/>
      <c r="M20" s="111"/>
      <c r="N20" s="112"/>
      <c r="O20" s="92" t="s">
        <v>64</v>
      </c>
      <c r="P20" s="93"/>
      <c r="Q20" s="46"/>
      <c r="R20" s="51"/>
      <c r="S20" s="50">
        <f>Q20*R20*79</f>
        <v>0</v>
      </c>
      <c r="U20" s="110" t="s">
        <v>84</v>
      </c>
      <c r="V20" s="111"/>
      <c r="W20" s="111"/>
      <c r="X20" s="112"/>
      <c r="Y20" s="92" t="s">
        <v>65</v>
      </c>
      <c r="Z20" s="93"/>
      <c r="AA20" s="46"/>
      <c r="AB20" s="51"/>
      <c r="AC20" s="50">
        <f t="shared" si="1"/>
        <v>0</v>
      </c>
    </row>
    <row r="21" spans="1:29" x14ac:dyDescent="0.25">
      <c r="A21" s="81"/>
      <c r="B21" s="82"/>
      <c r="C21" s="82"/>
      <c r="D21" s="82"/>
      <c r="E21" s="80"/>
      <c r="F21" s="80"/>
      <c r="G21" s="46"/>
      <c r="H21" s="51"/>
      <c r="I21" s="50">
        <f t="shared" si="2"/>
        <v>0</v>
      </c>
      <c r="K21" s="107" t="str">
        <f>[1]Hoja1!I8</f>
        <v xml:space="preserve">Guaya de 1/8 </v>
      </c>
      <c r="L21" s="108"/>
      <c r="M21" s="108"/>
      <c r="N21" s="109"/>
      <c r="O21" s="92" t="s">
        <v>62</v>
      </c>
      <c r="P21" s="93"/>
      <c r="Q21" s="46"/>
      <c r="R21" s="51"/>
      <c r="S21" s="50">
        <f t="shared" si="0"/>
        <v>0</v>
      </c>
      <c r="U21" s="107" t="s">
        <v>81</v>
      </c>
      <c r="V21" s="108"/>
      <c r="W21" s="108"/>
      <c r="X21" s="109"/>
      <c r="Y21" s="92" t="s">
        <v>64</v>
      </c>
      <c r="Z21" s="93"/>
      <c r="AA21" s="46"/>
      <c r="AB21" s="51"/>
      <c r="AC21" s="50">
        <f t="shared" si="1"/>
        <v>0</v>
      </c>
    </row>
    <row r="22" spans="1:29" x14ac:dyDescent="0.25">
      <c r="A22" s="81"/>
      <c r="B22" s="82"/>
      <c r="C22" s="82"/>
      <c r="D22" s="82"/>
      <c r="E22" s="80"/>
      <c r="F22" s="80"/>
      <c r="G22" s="46"/>
      <c r="H22" s="51"/>
      <c r="I22" s="50">
        <f t="shared" si="2"/>
        <v>0</v>
      </c>
      <c r="K22" s="107" t="s">
        <v>84</v>
      </c>
      <c r="L22" s="108"/>
      <c r="M22" s="108"/>
      <c r="N22" s="109"/>
      <c r="O22" s="92" t="s">
        <v>66</v>
      </c>
      <c r="P22" s="93"/>
      <c r="Q22" s="46"/>
      <c r="R22" s="51"/>
      <c r="S22" s="50">
        <f t="shared" si="0"/>
        <v>0</v>
      </c>
      <c r="U22" s="107" t="s">
        <v>83</v>
      </c>
      <c r="V22" s="108"/>
      <c r="W22" s="108"/>
      <c r="X22" s="109"/>
      <c r="Y22" s="92" t="s">
        <v>64</v>
      </c>
      <c r="Z22" s="93"/>
      <c r="AA22" s="46"/>
      <c r="AB22" s="51"/>
      <c r="AC22" s="50">
        <f t="shared" si="1"/>
        <v>0</v>
      </c>
    </row>
    <row r="23" spans="1:29" x14ac:dyDescent="0.25">
      <c r="A23" s="81"/>
      <c r="B23" s="82"/>
      <c r="C23" s="82"/>
      <c r="D23" s="82"/>
      <c r="E23" s="80"/>
      <c r="F23" s="80"/>
      <c r="G23" s="46"/>
      <c r="H23" s="51"/>
      <c r="I23" s="50">
        <f t="shared" si="2"/>
        <v>0</v>
      </c>
      <c r="K23" s="107" t="str">
        <f>[1]Hoja1!I10</f>
        <v xml:space="preserve">Union simple galvanizada para tubo de 1/3 </v>
      </c>
      <c r="L23" s="108"/>
      <c r="M23" s="108"/>
      <c r="N23" s="109"/>
      <c r="O23" s="92" t="s">
        <v>64</v>
      </c>
      <c r="P23" s="93"/>
      <c r="Q23" s="46"/>
      <c r="R23" s="51"/>
      <c r="S23" s="50">
        <f t="shared" si="0"/>
        <v>0</v>
      </c>
      <c r="U23" s="107" t="s">
        <v>79</v>
      </c>
      <c r="V23" s="108"/>
      <c r="W23" s="108"/>
      <c r="X23" s="109"/>
      <c r="Y23" s="92" t="s">
        <v>64</v>
      </c>
      <c r="Z23" s="93"/>
      <c r="AA23" s="46"/>
      <c r="AB23" s="51"/>
      <c r="AC23" s="50">
        <f t="shared" si="1"/>
        <v>0</v>
      </c>
    </row>
    <row r="24" spans="1:29" x14ac:dyDescent="0.25">
      <c r="A24" s="98" t="s">
        <v>35</v>
      </c>
      <c r="B24" s="99"/>
      <c r="C24" s="99"/>
      <c r="D24" s="99"/>
      <c r="E24" s="99"/>
      <c r="F24" s="99"/>
      <c r="G24" s="99"/>
      <c r="H24" s="100"/>
      <c r="I24" s="48">
        <f>+SUM(I17:I23)</f>
        <v>0</v>
      </c>
      <c r="K24" s="98" t="s">
        <v>35</v>
      </c>
      <c r="L24" s="99"/>
      <c r="M24" s="99"/>
      <c r="N24" s="99"/>
      <c r="O24" s="99"/>
      <c r="P24" s="99"/>
      <c r="Q24" s="99"/>
      <c r="R24" s="100"/>
      <c r="S24" s="48">
        <f>+SUM(S17:S23)</f>
        <v>0</v>
      </c>
      <c r="U24" s="98" t="s">
        <v>35</v>
      </c>
      <c r="V24" s="99"/>
      <c r="W24" s="99"/>
      <c r="X24" s="99"/>
      <c r="Y24" s="99"/>
      <c r="Z24" s="99"/>
      <c r="AA24" s="99"/>
      <c r="AB24" s="100"/>
      <c r="AC24" s="48">
        <f>+SUM(AC17:AC23)</f>
        <v>0</v>
      </c>
    </row>
    <row r="25" spans="1:29" ht="15" customHeight="1" x14ac:dyDescent="0.25">
      <c r="A25" s="40"/>
      <c r="I25" s="41"/>
      <c r="K25" s="40"/>
      <c r="S25" s="41"/>
      <c r="U25" s="40"/>
      <c r="AC25" s="41"/>
    </row>
    <row r="26" spans="1:29" ht="15" customHeight="1" x14ac:dyDescent="0.25">
      <c r="A26" s="84" t="s">
        <v>36</v>
      </c>
      <c r="B26" s="85"/>
      <c r="C26" s="85"/>
      <c r="D26" s="85"/>
      <c r="E26" s="85"/>
      <c r="F26" s="85"/>
      <c r="G26" s="85"/>
      <c r="H26" s="85"/>
      <c r="I26" s="86"/>
      <c r="K26" s="116" t="s">
        <v>36</v>
      </c>
      <c r="L26" s="117"/>
      <c r="M26" s="117"/>
      <c r="N26" s="117"/>
      <c r="O26" s="117"/>
      <c r="P26" s="117"/>
      <c r="Q26" s="117"/>
      <c r="R26" s="117"/>
      <c r="S26" s="118"/>
      <c r="U26" s="116" t="s">
        <v>36</v>
      </c>
      <c r="V26" s="117"/>
      <c r="W26" s="117"/>
      <c r="X26" s="117"/>
      <c r="Y26" s="117"/>
      <c r="Z26" s="117"/>
      <c r="AA26" s="117"/>
      <c r="AB26" s="117"/>
      <c r="AC26" s="118"/>
    </row>
    <row r="27" spans="1:29" ht="30" x14ac:dyDescent="0.25">
      <c r="A27" s="94" t="s">
        <v>37</v>
      </c>
      <c r="B27" s="95"/>
      <c r="C27" s="95" t="s">
        <v>74</v>
      </c>
      <c r="D27" s="95"/>
      <c r="E27" s="44" t="s">
        <v>39</v>
      </c>
      <c r="F27" s="44" t="s">
        <v>40</v>
      </c>
      <c r="G27" s="96" t="s">
        <v>41</v>
      </c>
      <c r="H27" s="97"/>
      <c r="I27" s="45" t="s">
        <v>34</v>
      </c>
      <c r="K27" s="120" t="s">
        <v>37</v>
      </c>
      <c r="L27" s="97"/>
      <c r="M27" s="96" t="s">
        <v>38</v>
      </c>
      <c r="N27" s="97"/>
      <c r="O27" s="44" t="s">
        <v>39</v>
      </c>
      <c r="P27" s="44" t="s">
        <v>40</v>
      </c>
      <c r="Q27" s="96" t="s">
        <v>41</v>
      </c>
      <c r="R27" s="97"/>
      <c r="S27" s="45" t="s">
        <v>34</v>
      </c>
      <c r="U27" s="120" t="s">
        <v>37</v>
      </c>
      <c r="V27" s="97"/>
      <c r="W27" s="96" t="s">
        <v>38</v>
      </c>
      <c r="X27" s="97"/>
      <c r="Y27" s="44" t="s">
        <v>39</v>
      </c>
      <c r="Z27" s="44" t="s">
        <v>40</v>
      </c>
      <c r="AA27" s="96" t="s">
        <v>41</v>
      </c>
      <c r="AB27" s="97"/>
      <c r="AC27" s="45" t="s">
        <v>34</v>
      </c>
    </row>
    <row r="28" spans="1:29" x14ac:dyDescent="0.25">
      <c r="A28" s="83" t="s">
        <v>73</v>
      </c>
      <c r="B28" s="80"/>
      <c r="C28" s="80">
        <v>116</v>
      </c>
      <c r="D28" s="80"/>
      <c r="E28" s="49"/>
      <c r="F28" s="49"/>
      <c r="G28" s="89"/>
      <c r="H28" s="90"/>
      <c r="I28" s="47"/>
      <c r="K28" s="83" t="s">
        <v>73</v>
      </c>
      <c r="L28" s="80"/>
      <c r="M28" s="80">
        <v>116</v>
      </c>
      <c r="N28" s="80"/>
      <c r="O28" s="49"/>
      <c r="P28" s="52"/>
      <c r="Q28" s="89"/>
      <c r="R28" s="90"/>
      <c r="S28" s="47">
        <v>3077610.9</v>
      </c>
      <c r="U28" s="83" t="s">
        <v>73</v>
      </c>
      <c r="V28" s="80"/>
      <c r="W28" s="80">
        <v>116</v>
      </c>
      <c r="X28" s="80"/>
      <c r="Y28" s="49"/>
      <c r="Z28" s="52"/>
      <c r="AA28" s="89"/>
      <c r="AB28" s="90"/>
      <c r="AC28" s="47"/>
    </row>
    <row r="29" spans="1:29" x14ac:dyDescent="0.25">
      <c r="A29" s="98" t="s">
        <v>42</v>
      </c>
      <c r="B29" s="99"/>
      <c r="C29" s="99"/>
      <c r="D29" s="99"/>
      <c r="E29" s="99"/>
      <c r="F29" s="99"/>
      <c r="G29" s="99"/>
      <c r="H29" s="100"/>
      <c r="I29" s="48">
        <f>+SUM(I28:I28)</f>
        <v>0</v>
      </c>
      <c r="K29" s="98" t="s">
        <v>42</v>
      </c>
      <c r="L29" s="99"/>
      <c r="M29" s="99"/>
      <c r="N29" s="99"/>
      <c r="O29" s="99"/>
      <c r="P29" s="99"/>
      <c r="Q29" s="99"/>
      <c r="R29" s="100"/>
      <c r="S29" s="48">
        <f>+SUM(S28:S28)</f>
        <v>3077610.9</v>
      </c>
      <c r="U29" s="98" t="s">
        <v>42</v>
      </c>
      <c r="V29" s="99"/>
      <c r="W29" s="99"/>
      <c r="X29" s="99"/>
      <c r="Y29" s="99"/>
      <c r="Z29" s="99"/>
      <c r="AA29" s="99"/>
      <c r="AB29" s="100"/>
      <c r="AC29" s="48">
        <f>+SUM(AC28:AC28)</f>
        <v>0</v>
      </c>
    </row>
    <row r="30" spans="1:29" ht="15" customHeight="1" x14ac:dyDescent="0.25">
      <c r="A30" s="40"/>
      <c r="I30" s="41"/>
      <c r="K30" s="40"/>
      <c r="S30" s="41"/>
      <c r="U30" s="40"/>
      <c r="AC30" s="41"/>
    </row>
    <row r="31" spans="1:29" ht="15" customHeight="1" x14ac:dyDescent="0.25">
      <c r="A31" s="84" t="s">
        <v>43</v>
      </c>
      <c r="B31" s="85"/>
      <c r="C31" s="85"/>
      <c r="D31" s="85"/>
      <c r="E31" s="85"/>
      <c r="F31" s="85"/>
      <c r="G31" s="85"/>
      <c r="H31" s="85"/>
      <c r="I31" s="86"/>
      <c r="K31" s="116" t="s">
        <v>43</v>
      </c>
      <c r="L31" s="117"/>
      <c r="M31" s="117"/>
      <c r="N31" s="117"/>
      <c r="O31" s="117"/>
      <c r="P31" s="117"/>
      <c r="Q31" s="117"/>
      <c r="R31" s="117"/>
      <c r="S31" s="118"/>
      <c r="U31" s="116" t="s">
        <v>43</v>
      </c>
      <c r="V31" s="117"/>
      <c r="W31" s="117"/>
      <c r="X31" s="117"/>
      <c r="Y31" s="117"/>
      <c r="Z31" s="117"/>
      <c r="AA31" s="117"/>
      <c r="AB31" s="117"/>
      <c r="AC31" s="118"/>
    </row>
    <row r="32" spans="1:29" ht="15" customHeight="1" x14ac:dyDescent="0.25">
      <c r="A32" s="94" t="s">
        <v>44</v>
      </c>
      <c r="B32" s="95"/>
      <c r="C32" s="95" t="s">
        <v>45</v>
      </c>
      <c r="D32" s="95"/>
      <c r="E32" s="44" t="s">
        <v>46</v>
      </c>
      <c r="F32" s="44" t="s">
        <v>47</v>
      </c>
      <c r="G32" s="96" t="s">
        <v>67</v>
      </c>
      <c r="H32" s="97"/>
      <c r="I32" s="45" t="s">
        <v>34</v>
      </c>
      <c r="K32" s="120" t="s">
        <v>44</v>
      </c>
      <c r="L32" s="97"/>
      <c r="M32" s="96" t="s">
        <v>45</v>
      </c>
      <c r="N32" s="97"/>
      <c r="O32" s="44" t="s">
        <v>46</v>
      </c>
      <c r="P32" s="44" t="s">
        <v>47</v>
      </c>
      <c r="Q32" s="96" t="s">
        <v>67</v>
      </c>
      <c r="R32" s="97"/>
      <c r="S32" s="45" t="s">
        <v>34</v>
      </c>
      <c r="U32" s="120" t="s">
        <v>44</v>
      </c>
      <c r="V32" s="97"/>
      <c r="W32" s="96" t="s">
        <v>45</v>
      </c>
      <c r="X32" s="97"/>
      <c r="Y32" s="44" t="s">
        <v>46</v>
      </c>
      <c r="Z32" s="44" t="s">
        <v>47</v>
      </c>
      <c r="AA32" s="96" t="s">
        <v>67</v>
      </c>
      <c r="AB32" s="97"/>
      <c r="AC32" s="45" t="s">
        <v>34</v>
      </c>
    </row>
    <row r="33" spans="1:29" ht="28.5" customHeight="1" x14ac:dyDescent="0.25">
      <c r="A33" s="147" t="s">
        <v>75</v>
      </c>
      <c r="B33" s="148"/>
      <c r="C33" s="149" t="s">
        <v>69</v>
      </c>
      <c r="D33" s="149"/>
      <c r="E33" s="55" t="s">
        <v>70</v>
      </c>
      <c r="F33" s="53"/>
      <c r="G33" s="150"/>
      <c r="H33" s="151"/>
      <c r="I33" s="54"/>
      <c r="K33" s="77" t="s">
        <v>68</v>
      </c>
      <c r="L33" s="79"/>
      <c r="M33" s="152" t="s">
        <v>69</v>
      </c>
      <c r="N33" s="153"/>
      <c r="O33" s="55" t="s">
        <v>70</v>
      </c>
      <c r="P33" s="53"/>
      <c r="Q33" s="150"/>
      <c r="R33" s="151"/>
      <c r="S33" s="54">
        <f>P33*Q33</f>
        <v>0</v>
      </c>
      <c r="U33" s="77" t="s">
        <v>68</v>
      </c>
      <c r="V33" s="79"/>
      <c r="W33" s="152" t="s">
        <v>69</v>
      </c>
      <c r="X33" s="153"/>
      <c r="Y33" s="55" t="s">
        <v>70</v>
      </c>
      <c r="Z33" s="53"/>
      <c r="AA33" s="150"/>
      <c r="AB33" s="151"/>
      <c r="AC33" s="54">
        <f>Z33*AA33</f>
        <v>0</v>
      </c>
    </row>
    <row r="34" spans="1:29" x14ac:dyDescent="0.25">
      <c r="A34" s="83"/>
      <c r="B34" s="80"/>
      <c r="C34" s="91"/>
      <c r="D34" s="91"/>
      <c r="E34" s="56"/>
      <c r="F34" s="56"/>
      <c r="G34" s="92"/>
      <c r="H34" s="93"/>
      <c r="I34" s="54"/>
      <c r="K34" s="119"/>
      <c r="L34" s="93"/>
      <c r="M34" s="89"/>
      <c r="N34" s="90"/>
      <c r="O34" s="56"/>
      <c r="P34" s="56"/>
      <c r="Q34" s="92"/>
      <c r="R34" s="93"/>
      <c r="S34" s="54"/>
      <c r="U34" s="119"/>
      <c r="V34" s="93"/>
      <c r="W34" s="89"/>
      <c r="X34" s="90"/>
      <c r="Y34" s="56"/>
      <c r="Z34" s="56"/>
      <c r="AA34" s="92"/>
      <c r="AB34" s="93"/>
      <c r="AC34" s="54"/>
    </row>
    <row r="35" spans="1:29" x14ac:dyDescent="0.25">
      <c r="A35" s="83"/>
      <c r="B35" s="80"/>
      <c r="C35" s="91"/>
      <c r="D35" s="91"/>
      <c r="E35" s="56"/>
      <c r="F35" s="56"/>
      <c r="G35" s="92"/>
      <c r="H35" s="93"/>
      <c r="I35" s="54"/>
      <c r="K35" s="119"/>
      <c r="L35" s="93"/>
      <c r="M35" s="89"/>
      <c r="N35" s="90"/>
      <c r="O35" s="56"/>
      <c r="P35" s="56"/>
      <c r="Q35" s="92"/>
      <c r="R35" s="93"/>
      <c r="S35" s="54"/>
      <c r="U35" s="119"/>
      <c r="V35" s="93"/>
      <c r="W35" s="89"/>
      <c r="X35" s="90"/>
      <c r="Y35" s="56"/>
      <c r="Z35" s="56"/>
      <c r="AA35" s="92"/>
      <c r="AB35" s="93"/>
      <c r="AC35" s="54"/>
    </row>
    <row r="36" spans="1:29" x14ac:dyDescent="0.25">
      <c r="A36" s="98" t="s">
        <v>48</v>
      </c>
      <c r="B36" s="99"/>
      <c r="C36" s="99"/>
      <c r="D36" s="99"/>
      <c r="E36" s="99"/>
      <c r="F36" s="99"/>
      <c r="G36" s="99"/>
      <c r="H36" s="100"/>
      <c r="I36" s="48">
        <f>+SUM(I33:I35)</f>
        <v>0</v>
      </c>
      <c r="K36" s="98" t="s">
        <v>48</v>
      </c>
      <c r="L36" s="99"/>
      <c r="M36" s="99"/>
      <c r="N36" s="99"/>
      <c r="O36" s="99"/>
      <c r="P36" s="99"/>
      <c r="Q36" s="99"/>
      <c r="R36" s="100"/>
      <c r="S36" s="48">
        <f>+SUM(S33:S35)</f>
        <v>0</v>
      </c>
      <c r="U36" s="98" t="s">
        <v>48</v>
      </c>
      <c r="V36" s="99"/>
      <c r="W36" s="99"/>
      <c r="X36" s="99"/>
      <c r="Y36" s="99"/>
      <c r="Z36" s="99"/>
      <c r="AA36" s="99"/>
      <c r="AB36" s="100"/>
      <c r="AC36" s="48">
        <f>+SUM(AC33:AC35)</f>
        <v>0</v>
      </c>
    </row>
    <row r="37" spans="1:29" x14ac:dyDescent="0.25">
      <c r="A37" s="40"/>
      <c r="I37" s="41"/>
      <c r="K37" s="40"/>
      <c r="S37" s="41"/>
      <c r="U37" s="40"/>
      <c r="AC37" s="41"/>
    </row>
    <row r="38" spans="1:29" x14ac:dyDescent="0.25">
      <c r="A38" s="87" t="s">
        <v>49</v>
      </c>
      <c r="B38" s="88"/>
      <c r="C38" s="88"/>
      <c r="D38" s="88"/>
      <c r="E38" s="88"/>
      <c r="F38" s="88"/>
      <c r="G38" s="88"/>
      <c r="H38" s="88"/>
      <c r="I38" s="57"/>
      <c r="K38" s="98" t="s">
        <v>49</v>
      </c>
      <c r="L38" s="99"/>
      <c r="M38" s="99"/>
      <c r="N38" s="99"/>
      <c r="O38" s="99"/>
      <c r="P38" s="99"/>
      <c r="Q38" s="99"/>
      <c r="R38" s="100"/>
      <c r="S38" s="57"/>
      <c r="U38" s="98" t="s">
        <v>49</v>
      </c>
      <c r="V38" s="99"/>
      <c r="W38" s="99"/>
      <c r="X38" s="99"/>
      <c r="Y38" s="99"/>
      <c r="Z38" s="99"/>
      <c r="AA38" s="99"/>
      <c r="AB38" s="100"/>
      <c r="AC38" s="57"/>
    </row>
    <row r="41" spans="1:29" ht="15" customHeight="1" x14ac:dyDescent="0.25">
      <c r="A41" s="144"/>
      <c r="B41" s="144"/>
      <c r="C41" s="145"/>
      <c r="D41" s="145"/>
    </row>
    <row r="42" spans="1:29" ht="15" customHeight="1" x14ac:dyDescent="0.25">
      <c r="A42" s="60"/>
      <c r="B42" s="60"/>
      <c r="C42" s="146"/>
      <c r="D42" s="146"/>
      <c r="U42" s="58"/>
    </row>
    <row r="43" spans="1:29" ht="15" customHeight="1" x14ac:dyDescent="0.25">
      <c r="C43" s="61"/>
    </row>
  </sheetData>
  <mergeCells count="162">
    <mergeCell ref="A41:B41"/>
    <mergeCell ref="C41:D41"/>
    <mergeCell ref="C42:D42"/>
    <mergeCell ref="K36:R36"/>
    <mergeCell ref="U36:AB36"/>
    <mergeCell ref="AA32:AB32"/>
    <mergeCell ref="A33:B33"/>
    <mergeCell ref="C33:D33"/>
    <mergeCell ref="G33:H33"/>
    <mergeCell ref="K33:L33"/>
    <mergeCell ref="M33:N33"/>
    <mergeCell ref="Q33:R33"/>
    <mergeCell ref="U33:V33"/>
    <mergeCell ref="W33:X33"/>
    <mergeCell ref="AA33:AB33"/>
    <mergeCell ref="K32:L32"/>
    <mergeCell ref="M32:N32"/>
    <mergeCell ref="Q32:R32"/>
    <mergeCell ref="K35:L35"/>
    <mergeCell ref="M35:N35"/>
    <mergeCell ref="Q35:R35"/>
    <mergeCell ref="U38:AB38"/>
    <mergeCell ref="AA34:AB34"/>
    <mergeCell ref="AA35:AB35"/>
    <mergeCell ref="A26:I26"/>
    <mergeCell ref="K26:S26"/>
    <mergeCell ref="U26:AC26"/>
    <mergeCell ref="A29:H29"/>
    <mergeCell ref="K29:R29"/>
    <mergeCell ref="U29:AB29"/>
    <mergeCell ref="A31:I31"/>
    <mergeCell ref="K31:S31"/>
    <mergeCell ref="U31:AC31"/>
    <mergeCell ref="Q28:R28"/>
    <mergeCell ref="K27:L27"/>
    <mergeCell ref="M27:N27"/>
    <mergeCell ref="Q27:R27"/>
    <mergeCell ref="A27:B27"/>
    <mergeCell ref="C27:D27"/>
    <mergeCell ref="G27:H27"/>
    <mergeCell ref="AA27:AB27"/>
    <mergeCell ref="AA28:AB28"/>
    <mergeCell ref="E21:F21"/>
    <mergeCell ref="A22:D22"/>
    <mergeCell ref="E22:F22"/>
    <mergeCell ref="A18:D18"/>
    <mergeCell ref="E18:F18"/>
    <mergeCell ref="A19:D19"/>
    <mergeCell ref="E19:F19"/>
    <mergeCell ref="K24:R24"/>
    <mergeCell ref="U24:AB24"/>
    <mergeCell ref="A24:H24"/>
    <mergeCell ref="K23:N23"/>
    <mergeCell ref="O23:P23"/>
    <mergeCell ref="U23:X23"/>
    <mergeCell ref="Y23:Z23"/>
    <mergeCell ref="K18:N18"/>
    <mergeCell ref="O18:P18"/>
    <mergeCell ref="K19:N19"/>
    <mergeCell ref="O19:P19"/>
    <mergeCell ref="K20:N20"/>
    <mergeCell ref="O20:P20"/>
    <mergeCell ref="K21:N21"/>
    <mergeCell ref="O21:P21"/>
    <mergeCell ref="K22:N22"/>
    <mergeCell ref="O22:P22"/>
    <mergeCell ref="K15:S15"/>
    <mergeCell ref="U15:AC15"/>
    <mergeCell ref="A16:D16"/>
    <mergeCell ref="E16:F16"/>
    <mergeCell ref="K16:N16"/>
    <mergeCell ref="O16:P16"/>
    <mergeCell ref="U16:X16"/>
    <mergeCell ref="Y16:Z16"/>
    <mergeCell ref="A17:D17"/>
    <mergeCell ref="E17:F17"/>
    <mergeCell ref="K17:N17"/>
    <mergeCell ref="O17:P17"/>
    <mergeCell ref="U17:X17"/>
    <mergeCell ref="Y17:Z17"/>
    <mergeCell ref="C2:G5"/>
    <mergeCell ref="H2:I5"/>
    <mergeCell ref="M2:Q5"/>
    <mergeCell ref="R2:S5"/>
    <mergeCell ref="W2:AA5"/>
    <mergeCell ref="AB2:AC5"/>
    <mergeCell ref="A13:H13"/>
    <mergeCell ref="K13:R13"/>
    <mergeCell ref="U13:AB13"/>
    <mergeCell ref="K10:N10"/>
    <mergeCell ref="O10:P10"/>
    <mergeCell ref="K11:N11"/>
    <mergeCell ref="O11:P11"/>
    <mergeCell ref="K12:N12"/>
    <mergeCell ref="O12:P12"/>
    <mergeCell ref="A2:B5"/>
    <mergeCell ref="A9:I9"/>
    <mergeCell ref="A10:D10"/>
    <mergeCell ref="E10:F10"/>
    <mergeCell ref="B7:I7"/>
    <mergeCell ref="K2:L5"/>
    <mergeCell ref="V7:AC7"/>
    <mergeCell ref="U9:AC9"/>
    <mergeCell ref="Y10:Z10"/>
    <mergeCell ref="U21:X21"/>
    <mergeCell ref="Y21:Z21"/>
    <mergeCell ref="U18:X18"/>
    <mergeCell ref="Y18:Z18"/>
    <mergeCell ref="U11:X11"/>
    <mergeCell ref="Y11:Z11"/>
    <mergeCell ref="U12:X12"/>
    <mergeCell ref="Y12:Z12"/>
    <mergeCell ref="U32:V32"/>
    <mergeCell ref="W32:X32"/>
    <mergeCell ref="K38:R38"/>
    <mergeCell ref="U2:V5"/>
    <mergeCell ref="U22:X22"/>
    <mergeCell ref="Y22:Z22"/>
    <mergeCell ref="U19:X19"/>
    <mergeCell ref="Y19:Z19"/>
    <mergeCell ref="U20:X20"/>
    <mergeCell ref="Y20:Z20"/>
    <mergeCell ref="L7:S7"/>
    <mergeCell ref="K9:S9"/>
    <mergeCell ref="U34:V34"/>
    <mergeCell ref="W34:X34"/>
    <mergeCell ref="U35:V35"/>
    <mergeCell ref="W35:X35"/>
    <mergeCell ref="U27:V27"/>
    <mergeCell ref="W27:X27"/>
    <mergeCell ref="U28:V28"/>
    <mergeCell ref="W28:X28"/>
    <mergeCell ref="U10:X10"/>
    <mergeCell ref="K34:L34"/>
    <mergeCell ref="M34:N34"/>
    <mergeCell ref="Q34:R34"/>
    <mergeCell ref="K28:L28"/>
    <mergeCell ref="M28:N28"/>
    <mergeCell ref="A20:D20"/>
    <mergeCell ref="E20:F20"/>
    <mergeCell ref="A11:D11"/>
    <mergeCell ref="E11:F11"/>
    <mergeCell ref="A12:D12"/>
    <mergeCell ref="E12:F12"/>
    <mergeCell ref="A15:I15"/>
    <mergeCell ref="A38:H38"/>
    <mergeCell ref="A28:B28"/>
    <mergeCell ref="C28:D28"/>
    <mergeCell ref="G28:H28"/>
    <mergeCell ref="A35:B35"/>
    <mergeCell ref="C35:D35"/>
    <mergeCell ref="G35:H35"/>
    <mergeCell ref="A34:B34"/>
    <mergeCell ref="C34:D34"/>
    <mergeCell ref="G34:H34"/>
    <mergeCell ref="A32:B32"/>
    <mergeCell ref="C32:D32"/>
    <mergeCell ref="G32:H32"/>
    <mergeCell ref="A36:H36"/>
    <mergeCell ref="A23:D23"/>
    <mergeCell ref="E23:F23"/>
    <mergeCell ref="A21:D21"/>
  </mergeCells>
  <pageMargins left="0.7" right="0.7" top="0.75" bottom="0.75" header="0.3" footer="0.3"/>
  <pageSetup paperSize="9" scale="61" orientation="portrait" horizontalDpi="4294967294" verticalDpi="4294967294"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ANEXO 4 COSTO TOTAL</vt:lpstr>
      <vt:lpstr>TOTAL VALORES UNITARIOS</vt:lpstr>
      <vt:lpstr>APU ITEM</vt:lpstr>
      <vt:lpstr>'ANEXO 4 COSTO TOTAL'!Área_de_impresión</vt:lpstr>
      <vt:lpstr>'APU ITEM'!Área_de_impresión</vt:lpstr>
    </vt:vector>
  </TitlesOfParts>
  <Company>UNIVERSIDAD DE ANTIOQUIA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RODRÍGUEZ OCHOA</dc:creator>
  <cp:lastModifiedBy>Luis Fernando Santacruz Lopez</cp:lastModifiedBy>
  <cp:lastPrinted>2016-09-24T02:19:36Z</cp:lastPrinted>
  <dcterms:created xsi:type="dcterms:W3CDTF">2013-07-12T14:57:07Z</dcterms:created>
  <dcterms:modified xsi:type="dcterms:W3CDTF">2025-04-04T14:14:02Z</dcterms:modified>
</cp:coreProperties>
</file>