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adrgov-my.sharepoint.com/personal/maicol_zipamocha_adr_gov_co/Documents/2024/15. SGTO PM - 2024 II SEMESTRE/Interno/"/>
    </mc:Choice>
  </mc:AlternateContent>
  <xr:revisionPtr revIDLastSave="358" documentId="11_F74CC414D5A8CECC06040D2849D79169BB0F0D0D" xr6:coauthVersionLast="47" xr6:coauthVersionMax="47" xr10:uidLastSave="{C0EF4D60-A419-4045-B0FB-A301278A7D97}"/>
  <bookViews>
    <workbookView xWindow="-110" yWindow="-110" windowWidth="19420" windowHeight="10300" firstSheet="2" activeTab="7" xr2:uid="{00000000-000D-0000-FFFF-FFFF00000000}"/>
  </bookViews>
  <sheets>
    <sheet name="INDICE" sheetId="3" r:id="rId1"/>
    <sheet name="ADT" sheetId="16" r:id="rId2"/>
    <sheet name="Gest Cartera" sheetId="17" r:id="rId3"/>
    <sheet name="INV DAT" sheetId="18" r:id="rId4"/>
    <sheet name="FACT&amp;REC" sheetId="19" r:id="rId5"/>
    <sheet name="Inv. y Pre-inv" sheetId="20" r:id="rId6"/>
    <sheet name="Superv Conv. Coop" sheetId="22" r:id="rId7"/>
    <sheet name="IMP" sheetId="15" r:id="rId8"/>
    <sheet name="GTH" sheetId="6" r:id="rId9"/>
    <sheet name="FIN" sheetId="7" r:id="rId10"/>
    <sheet name="GAD" sheetId="8" r:id="rId11"/>
    <sheet name="ACC" sheetId="9" r:id="rId12"/>
    <sheet name="Anexo ACC" sheetId="10" r:id="rId13"/>
    <sheet name="ADJ" sheetId="11" r:id="rId14"/>
    <sheet name="2.DER" sheetId="13" r:id="rId15"/>
    <sheet name="12.SIG" sheetId="14" r:id="rId16"/>
    <sheet name="UTT No. 8 - IBAGUE" sheetId="1" r:id="rId17"/>
    <sheet name="UTT No. 9 - POPAYÁN" sheetId="4" r:id="rId18"/>
    <sheet name="hallazgos ADT - Triangulo Tolim" sheetId="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1_SE" localSheetId="15">#REF!</definedName>
    <definedName name="_1_SE" localSheetId="14">#REF!</definedName>
    <definedName name="_1_SE" localSheetId="11">#REF!</definedName>
    <definedName name="_1_SE" localSheetId="13">#REF!</definedName>
    <definedName name="_1_SE" localSheetId="1">#REF!</definedName>
    <definedName name="_1_SE" localSheetId="12">#REF!</definedName>
    <definedName name="_1_SE" localSheetId="4">#REF!</definedName>
    <definedName name="_1_SE" localSheetId="9">#REF!</definedName>
    <definedName name="_1_SE" localSheetId="10">#REF!</definedName>
    <definedName name="_1_SE" localSheetId="2">#REF!</definedName>
    <definedName name="_1_SE" localSheetId="8">#REF!</definedName>
    <definedName name="_1_SE" localSheetId="7">#REF!</definedName>
    <definedName name="_1_SE" localSheetId="3">#REF!</definedName>
    <definedName name="_1_SE" localSheetId="6">#REF!</definedName>
    <definedName name="_1_SE" localSheetId="16">#REF!</definedName>
    <definedName name="_1_SE" localSheetId="17">#REF!</definedName>
    <definedName name="_1_SE">#REF!</definedName>
    <definedName name="_xlnm._FilterDatabase" localSheetId="15" hidden="1">'12.SIG'!$R$1:$R$106</definedName>
    <definedName name="_xlnm._FilterDatabase" localSheetId="14" hidden="1">'2.DER'!$A$4:$R$75</definedName>
    <definedName name="_xlnm._FilterDatabase" localSheetId="1" hidden="1">ADT!$A$4:$S$36</definedName>
    <definedName name="_xlnm._FilterDatabase" localSheetId="12" hidden="1">'Anexo ACC'!$A$3:$J$100</definedName>
    <definedName name="_xlnm._FilterDatabase" localSheetId="10" hidden="1">GAD!$L$53:$R$87</definedName>
    <definedName name="_xlnm._FilterDatabase" localSheetId="8" hidden="1">GTH!#REF!</definedName>
    <definedName name="_xlnm._FilterDatabase" localSheetId="3" hidden="1">'INV DAT'!$P$1:$P$94</definedName>
    <definedName name="_xlnm._FilterDatabase" localSheetId="17" hidden="1">'UTT No. 9 - POPAYÁN'!$S$1:$S$77</definedName>
    <definedName name="_Hlk115372030" localSheetId="9">FIN!$E$6</definedName>
    <definedName name="_Hlk115376171" localSheetId="9">FIN!$E$10</definedName>
    <definedName name="_Hlk145538348" localSheetId="12">'Anexo ACC'!$A$217</definedName>
    <definedName name="_Hlk36649962" localSheetId="12">'Anexo ACC'!$A$354</definedName>
    <definedName name="A" localSheetId="15">#REF!</definedName>
    <definedName name="A" localSheetId="14">#REF!</definedName>
    <definedName name="A" localSheetId="11">#REF!</definedName>
    <definedName name="A" localSheetId="13">#REF!</definedName>
    <definedName name="A" localSheetId="1">#REF!</definedName>
    <definedName name="A" localSheetId="12">#REF!</definedName>
    <definedName name="A" localSheetId="4">#REF!</definedName>
    <definedName name="A" localSheetId="9">#REF!</definedName>
    <definedName name="A" localSheetId="10">#REF!</definedName>
    <definedName name="A" localSheetId="2">#REF!</definedName>
    <definedName name="A" localSheetId="8">#REF!</definedName>
    <definedName name="A" localSheetId="7">#REF!</definedName>
    <definedName name="A" localSheetId="3">#REF!</definedName>
    <definedName name="A" localSheetId="6">#REF!</definedName>
    <definedName name="A" localSheetId="16">#REF!</definedName>
    <definedName name="A" localSheetId="17">#REF!</definedName>
    <definedName name="A">#REF!</definedName>
    <definedName name="AA" localSheetId="15">#REF!</definedName>
    <definedName name="AA" localSheetId="14">#REF!</definedName>
    <definedName name="AA" localSheetId="13">#REF!</definedName>
    <definedName name="AA" localSheetId="1">#REF!</definedName>
    <definedName name="AA" localSheetId="9">#REF!</definedName>
    <definedName name="AA" localSheetId="10">#REF!</definedName>
    <definedName name="AA" localSheetId="2">#REF!</definedName>
    <definedName name="AA" localSheetId="8">#REF!</definedName>
    <definedName name="AA" localSheetId="7">#REF!</definedName>
    <definedName name="AA" localSheetId="6">#REF!</definedName>
    <definedName name="AA" localSheetId="16">#REF!</definedName>
    <definedName name="AA" localSheetId="17">#REF!</definedName>
    <definedName name="AA">#REF!</definedName>
    <definedName name="accion" localSheetId="15">#REF!</definedName>
    <definedName name="accion" localSheetId="14">#REF!</definedName>
    <definedName name="accion" localSheetId="13">#REF!</definedName>
    <definedName name="accion" localSheetId="1">#REF!</definedName>
    <definedName name="accion" localSheetId="9">#REF!</definedName>
    <definedName name="accion" localSheetId="10">#REF!</definedName>
    <definedName name="accion" localSheetId="2">#REF!</definedName>
    <definedName name="accion" localSheetId="8">#REF!</definedName>
    <definedName name="accion" localSheetId="6">#REF!</definedName>
    <definedName name="accion" localSheetId="17">#REF!</definedName>
    <definedName name="accion">#REF!</definedName>
    <definedName name="ACCIONES" localSheetId="15">#REF!</definedName>
    <definedName name="ACCIONES" localSheetId="14">#REF!</definedName>
    <definedName name="ACCIONES" localSheetId="13">#REF!</definedName>
    <definedName name="ACCIONES" localSheetId="1">#REF!</definedName>
    <definedName name="ACCIONES" localSheetId="9">#REF!</definedName>
    <definedName name="ACCIONES" localSheetId="10">#REF!</definedName>
    <definedName name="ACCIONES" localSheetId="2">#REF!</definedName>
    <definedName name="ACCIONES" localSheetId="8">#REF!</definedName>
    <definedName name="ACCIONES" localSheetId="6">#REF!</definedName>
    <definedName name="ACCIONES" localSheetId="17">#REF!</definedName>
    <definedName name="ACCIONES">#REF!</definedName>
    <definedName name="ACTIVIDADES_DE_GESTION_Y_CONTROL" localSheetId="15">#REF!</definedName>
    <definedName name="ACTIVIDADES_DE_GESTION_Y_CONTROL" localSheetId="14">#REF!</definedName>
    <definedName name="ACTIVIDADES_DE_GESTION_Y_CONTROL" localSheetId="13">#REF!</definedName>
    <definedName name="ACTIVIDADES_DE_GESTION_Y_CONTROL" localSheetId="1">#REF!</definedName>
    <definedName name="ACTIVIDADES_DE_GESTION_Y_CONTROL" localSheetId="9">#REF!</definedName>
    <definedName name="ACTIVIDADES_DE_GESTION_Y_CONTROL" localSheetId="10">#REF!</definedName>
    <definedName name="ACTIVIDADES_DE_GESTION_Y_CONTROL" localSheetId="2">#REF!</definedName>
    <definedName name="ACTIVIDADES_DE_GESTION_Y_CONTROL" localSheetId="8">#REF!</definedName>
    <definedName name="ACTIVIDADES_DE_GESTION_Y_CONTROL" localSheetId="6">#REF!</definedName>
    <definedName name="ACTIVIDADES_DE_GESTION_Y_CONTROL" localSheetId="17">#REF!</definedName>
    <definedName name="ACTIVIDADES_DE_GESTION_Y_CONTROL">#REF!</definedName>
    <definedName name="AGENTE" localSheetId="15">#REF!</definedName>
    <definedName name="AGENTE" localSheetId="14">#REF!</definedName>
    <definedName name="AGENTE" localSheetId="13">#REF!</definedName>
    <definedName name="AGENTE" localSheetId="1">#REF!</definedName>
    <definedName name="AGENTE" localSheetId="9">#REF!</definedName>
    <definedName name="AGENTE" localSheetId="10">#REF!</definedName>
    <definedName name="AGENTE" localSheetId="2">#REF!</definedName>
    <definedName name="AGENTE" localSheetId="8">#REF!</definedName>
    <definedName name="AGENTE" localSheetId="6">#REF!</definedName>
    <definedName name="AGENTE" localSheetId="17">#REF!</definedName>
    <definedName name="AGENTE">#REF!</definedName>
    <definedName name="_xlnm.Print_Area" localSheetId="15">'12.SIG'!$A$1:$R$4</definedName>
    <definedName name="_xlnm.Print_Area" localSheetId="14">'2.DER'!$A$1:$R$72</definedName>
    <definedName name="_xlnm.Print_Area" localSheetId="11">ACC!$A$1:$R$16</definedName>
    <definedName name="_xlnm.Print_Area" localSheetId="13">ADJ!$A$1:$R$15</definedName>
    <definedName name="_xlnm.Print_Area" localSheetId="1">ADT!$A$1:$R$20</definedName>
    <definedName name="_xlnm.Print_Area" localSheetId="9">FIN!#REF!</definedName>
    <definedName name="_xlnm.Print_Area" localSheetId="8">GTH!#REF!</definedName>
    <definedName name="_xlnm.Print_Area" localSheetId="16">'UTT No. 8 - IBAGUE'!$A$1:$R$6</definedName>
    <definedName name="_xlnm.Print_Area" localSheetId="17">'UTT No. 9 - POPAYÁN'!$A$1:$S$53</definedName>
    <definedName name="AREA_IMPACTO" localSheetId="15">#REF!</definedName>
    <definedName name="AREA_IMPACTO" localSheetId="14">#REF!</definedName>
    <definedName name="AREA_IMPACTO" localSheetId="11">#REF!</definedName>
    <definedName name="AREA_IMPACTO" localSheetId="13">#REF!</definedName>
    <definedName name="AREA_IMPACTO" localSheetId="1">#REF!</definedName>
    <definedName name="AREA_IMPACTO" localSheetId="12">#REF!</definedName>
    <definedName name="AREA_IMPACTO" localSheetId="4">#REF!</definedName>
    <definedName name="AREA_IMPACTO" localSheetId="9">#REF!</definedName>
    <definedName name="AREA_IMPACTO" localSheetId="10">#REF!</definedName>
    <definedName name="AREA_IMPACTO" localSheetId="2">#REF!</definedName>
    <definedName name="AREA_IMPACTO" localSheetId="8">#REF!</definedName>
    <definedName name="AREA_IMPACTO" localSheetId="3">#REF!</definedName>
    <definedName name="AREA_IMPACTO" localSheetId="6">#REF!</definedName>
    <definedName name="AREA_IMPACTO" localSheetId="16">#REF!</definedName>
    <definedName name="AREA_IMPACTO" localSheetId="17">#REF!</definedName>
    <definedName name="AREA_IMPACTO">#REF!</definedName>
    <definedName name="AREAS_IMPACTO" localSheetId="15">#REF!</definedName>
    <definedName name="AREAS_IMPACTO" localSheetId="14">#REF!</definedName>
    <definedName name="AREAS_IMPACTO" localSheetId="13">#REF!</definedName>
    <definedName name="AREAS_IMPACTO" localSheetId="1">#REF!</definedName>
    <definedName name="AREAS_IMPACTO" localSheetId="9">#REF!</definedName>
    <definedName name="AREAS_IMPACTO" localSheetId="10">#REF!</definedName>
    <definedName name="AREAS_IMPACTO" localSheetId="2">#REF!</definedName>
    <definedName name="AREAS_IMPACTO" localSheetId="8">#REF!</definedName>
    <definedName name="AREAS_IMPACTO" localSheetId="6">#REF!</definedName>
    <definedName name="AREAS_IMPACTO" localSheetId="16">#REF!</definedName>
    <definedName name="AREAS_IMPACTO" localSheetId="17">#REF!</definedName>
    <definedName name="AREAS_IMPACTO">#REF!</definedName>
    <definedName name="asdf" localSheetId="15">#REF!</definedName>
    <definedName name="asdf" localSheetId="14">#REF!</definedName>
    <definedName name="asdf" localSheetId="1">#REF!</definedName>
    <definedName name="asdf" localSheetId="9">#REF!</definedName>
    <definedName name="asdf" localSheetId="10">#REF!</definedName>
    <definedName name="asdf" localSheetId="2">#REF!</definedName>
    <definedName name="asdf" localSheetId="8">#REF!</definedName>
    <definedName name="asdf" localSheetId="6">#REF!</definedName>
    <definedName name="asdf" localSheetId="17">#REF!</definedName>
    <definedName name="asdf">#REF!</definedName>
    <definedName name="ASUNTOS_TECNICOS" localSheetId="15">#REF!</definedName>
    <definedName name="ASUNTOS_TECNICOS" localSheetId="14">#REF!</definedName>
    <definedName name="ASUNTOS_TECNICOS" localSheetId="13">#REF!</definedName>
    <definedName name="ASUNTOS_TECNICOS" localSheetId="1">#REF!</definedName>
    <definedName name="ASUNTOS_TECNICOS" localSheetId="9">#REF!</definedName>
    <definedName name="ASUNTOS_TECNICOS" localSheetId="10">#REF!</definedName>
    <definedName name="ASUNTOS_TECNICOS" localSheetId="2">#REF!</definedName>
    <definedName name="ASUNTOS_TECNICOS" localSheetId="8">#REF!</definedName>
    <definedName name="ASUNTOS_TECNICOS" localSheetId="6">#REF!</definedName>
    <definedName name="ASUNTOS_TECNICOS" localSheetId="16">#REF!</definedName>
    <definedName name="ASUNTOS_TECNICOS" localSheetId="17">#REF!</definedName>
    <definedName name="ASUNTOS_TECNICOS">#REF!</definedName>
    <definedName name="ASUNTOS_TECNOLOGICOS" localSheetId="15">#REF!</definedName>
    <definedName name="ASUNTOS_TECNOLOGICOS" localSheetId="14">#REF!</definedName>
    <definedName name="ASUNTOS_TECNOLOGICOS" localSheetId="13">#REF!</definedName>
    <definedName name="ASUNTOS_TECNOLOGICOS" localSheetId="1">#REF!</definedName>
    <definedName name="ASUNTOS_TECNOLOGICOS" localSheetId="9">#REF!</definedName>
    <definedName name="ASUNTOS_TECNOLOGICOS" localSheetId="10">#REF!</definedName>
    <definedName name="ASUNTOS_TECNOLOGICOS" localSheetId="2">#REF!</definedName>
    <definedName name="ASUNTOS_TECNOLOGICOS" localSheetId="8">#REF!</definedName>
    <definedName name="ASUNTOS_TECNOLOGICOS" localSheetId="6">#REF!</definedName>
    <definedName name="ASUNTOS_TECNOLOGICOS" localSheetId="17">#REF!</definedName>
    <definedName name="ASUNTOS_TECNOLOGICOS">#REF!</definedName>
    <definedName name="B" localSheetId="15">#REF!</definedName>
    <definedName name="B" localSheetId="14">#REF!</definedName>
    <definedName name="B" localSheetId="13">#REF!</definedName>
    <definedName name="B" localSheetId="1">#REF!</definedName>
    <definedName name="B" localSheetId="9">#REF!</definedName>
    <definedName name="B" localSheetId="10">#REF!</definedName>
    <definedName name="B" localSheetId="2">#REF!</definedName>
    <definedName name="B" localSheetId="8">#REF!</definedName>
    <definedName name="B" localSheetId="6">#REF!</definedName>
    <definedName name="B" localSheetId="17">#REF!</definedName>
    <definedName name="B">#REF!</definedName>
    <definedName name="BASE_DE_ACTIVOS_Y_RECURSOS_DE_LA_ORGANIZACIÓN" localSheetId="15">#REF!</definedName>
    <definedName name="BASE_DE_ACTIVOS_Y_RECURSOS_DE_LA_ORGANIZACIÓN" localSheetId="14">#REF!</definedName>
    <definedName name="BASE_DE_ACTIVOS_Y_RECURSOS_DE_LA_ORGANIZACIÓN" localSheetId="13">#REF!</definedName>
    <definedName name="BASE_DE_ACTIVOS_Y_RECURSOS_DE_LA_ORGANIZACIÓN" localSheetId="1">#REF!</definedName>
    <definedName name="BASE_DE_ACTIVOS_Y_RECURSOS_DE_LA_ORGANIZACIÓN" localSheetId="9">#REF!</definedName>
    <definedName name="BASE_DE_ACTIVOS_Y_RECURSOS_DE_LA_ORGANIZACIÓN" localSheetId="10">#REF!</definedName>
    <definedName name="BASE_DE_ACTIVOS_Y_RECURSOS_DE_LA_ORGANIZACIÓN" localSheetId="2">#REF!</definedName>
    <definedName name="BASE_DE_ACTIVOS_Y_RECURSOS_DE_LA_ORGANIZACIÓN" localSheetId="8">#REF!</definedName>
    <definedName name="BASE_DE_ACTIVOS_Y_RECURSOS_DE_LA_ORGANIZACIÓN" localSheetId="6">#REF!</definedName>
    <definedName name="BASE_DE_ACTIVOS_Y_RECURSOS_DE_LA_ORGANIZACIÓN" localSheetId="17">#REF!</definedName>
    <definedName name="BASE_DE_ACTIVOS_Y_RECURSOS_DE_LA_ORGANIZACIÓN">#REF!</definedName>
    <definedName name="CALIF" localSheetId="11">'[1]BASE OCULTAR'!$C$6:$D$107</definedName>
    <definedName name="CALIF" localSheetId="12">'[1]BASE OCULTAR'!$C$6:$D$107</definedName>
    <definedName name="CALIF" localSheetId="8">'[1]BASE OCULTAR'!$C$6:$D$107</definedName>
    <definedName name="CALIF" localSheetId="7">'[1]BASE OCULTAR'!$C$6:$D$107</definedName>
    <definedName name="CALIF" localSheetId="17">'[2]BASE OCULTAR'!$C$6:$D$107</definedName>
    <definedName name="CALIF">'[3]BASE OCULTAR'!$C$6:$D$107</definedName>
    <definedName name="CALIFICACION" localSheetId="15">#REF!</definedName>
    <definedName name="CALIFICACION" localSheetId="14">#REF!</definedName>
    <definedName name="CALIFICACION" localSheetId="11">#REF!</definedName>
    <definedName name="CALIFICACION" localSheetId="13">#REF!</definedName>
    <definedName name="CALIFICACION" localSheetId="1">#REF!</definedName>
    <definedName name="CALIFICACION" localSheetId="12">#REF!</definedName>
    <definedName name="CALIFICACION" localSheetId="4">#REF!</definedName>
    <definedName name="CALIFICACION" localSheetId="9">#REF!</definedName>
    <definedName name="CALIFICACION" localSheetId="10">#REF!</definedName>
    <definedName name="CALIFICACION" localSheetId="2">#REF!</definedName>
    <definedName name="CALIFICACION" localSheetId="8">#REF!</definedName>
    <definedName name="CALIFICACION" localSheetId="7">#REF!</definedName>
    <definedName name="CALIFICACION" localSheetId="3">#REF!</definedName>
    <definedName name="CALIFICACION" localSheetId="6">#REF!</definedName>
    <definedName name="CALIFICACION" localSheetId="16">#REF!</definedName>
    <definedName name="CALIFICACION" localSheetId="17">#REF!</definedName>
    <definedName name="CALIFICACION">#REF!</definedName>
    <definedName name="CANAL_DE_DISTRIBUCION" localSheetId="11">[4]DATOS!$C$16:$C$27</definedName>
    <definedName name="CANAL_DE_DISTRIBUCION" localSheetId="12">[4]DATOS!$C$16:$C$27</definedName>
    <definedName name="CANAL_DE_DISTRIBUCION" localSheetId="8">[4]DATOS!$C$16:$C$27</definedName>
    <definedName name="CANAL_DE_DISTRIBUCION" localSheetId="7">[4]DATOS!$C$16:$C$27</definedName>
    <definedName name="CANAL_DE_DISTRIBUCION" localSheetId="17">[2]DATOS!$C$16:$C$27</definedName>
    <definedName name="CANAL_DE_DISTRIBUCION">[5]DATOS!$C$16:$C$27</definedName>
    <definedName name="CAUSA" localSheetId="15">#REF!</definedName>
    <definedName name="CAUSA" localSheetId="14">#REF!</definedName>
    <definedName name="CAUSA" localSheetId="11">#REF!</definedName>
    <definedName name="CAUSA" localSheetId="13">#REF!</definedName>
    <definedName name="CAUSA" localSheetId="1">#REF!</definedName>
    <definedName name="CAUSA" localSheetId="12">#REF!</definedName>
    <definedName name="CAUSA" localSheetId="4">#REF!</definedName>
    <definedName name="CAUSA" localSheetId="9">#REF!</definedName>
    <definedName name="CAUSA" localSheetId="10">#REF!</definedName>
    <definedName name="CAUSA" localSheetId="2">#REF!</definedName>
    <definedName name="CAUSA" localSheetId="8">#REF!</definedName>
    <definedName name="CAUSA" localSheetId="7">#REF!</definedName>
    <definedName name="CAUSA" localSheetId="3">#REF!</definedName>
    <definedName name="CAUSA" localSheetId="6">#REF!</definedName>
    <definedName name="CAUSA" localSheetId="16">#REF!</definedName>
    <definedName name="CAUSA" localSheetId="17">#REF!</definedName>
    <definedName name="CAUSA">#REF!</definedName>
    <definedName name="CAUSAS" localSheetId="11">[6]CAUSAS!$C$6:$O$11</definedName>
    <definedName name="CAUSAS" localSheetId="12">[6]CAUSAS!$C$6:$O$11</definedName>
    <definedName name="CAUSAS" localSheetId="8">[6]CAUSAS!$C$6:$O$11</definedName>
    <definedName name="CAUSAS" localSheetId="7">[6]CAUSAS!$C$6:$O$11</definedName>
    <definedName name="CAUSAS" localSheetId="17">[2]CAUSAS!$C$6:$O$11</definedName>
    <definedName name="CAUSAS">[7]CAUSAS!$C$6:$O$11</definedName>
    <definedName name="CAUSASDERIESGO" localSheetId="15">#REF!</definedName>
    <definedName name="CAUSASDERIESGO" localSheetId="14">#REF!</definedName>
    <definedName name="CAUSASDERIESGO" localSheetId="11">#REF!</definedName>
    <definedName name="CAUSASDERIESGO" localSheetId="13">#REF!</definedName>
    <definedName name="CAUSASDERIESGO" localSheetId="1">#REF!</definedName>
    <definedName name="CAUSASDERIESGO" localSheetId="12">#REF!</definedName>
    <definedName name="CAUSASDERIESGO" localSheetId="4">#REF!</definedName>
    <definedName name="CAUSASDERIESGO" localSheetId="9">#REF!</definedName>
    <definedName name="CAUSASDERIESGO" localSheetId="10">#REF!</definedName>
    <definedName name="CAUSASDERIESGO" localSheetId="2">#REF!</definedName>
    <definedName name="CAUSASDERIESGO" localSheetId="8">#REF!</definedName>
    <definedName name="CAUSASDERIESGO" localSheetId="7">#REF!</definedName>
    <definedName name="CAUSASDERIESGO" localSheetId="3">#REF!</definedName>
    <definedName name="CAUSASDERIESGO" localSheetId="6">#REF!</definedName>
    <definedName name="CAUSASDERIESGO" localSheetId="16">#REF!</definedName>
    <definedName name="CAUSASDERIESGO" localSheetId="17">#REF!</definedName>
    <definedName name="CAUSASDERIESGO">#REF!</definedName>
    <definedName name="CAUSASDERIESGO1" localSheetId="15">#REF!</definedName>
    <definedName name="CAUSASDERIESGO1" localSheetId="14">#REF!</definedName>
    <definedName name="CAUSASDERIESGO1" localSheetId="13">#REF!</definedName>
    <definedName name="CAUSASDERIESGO1" localSheetId="1">#REF!</definedName>
    <definedName name="CAUSASDERIESGO1" localSheetId="9">#REF!</definedName>
    <definedName name="CAUSASDERIESGO1" localSheetId="10">#REF!</definedName>
    <definedName name="CAUSASDERIESGO1" localSheetId="2">#REF!</definedName>
    <definedName name="CAUSASDERIESGO1" localSheetId="8">#REF!</definedName>
    <definedName name="CAUSASDERIESGO1" localSheetId="7">#REF!</definedName>
    <definedName name="CAUSASDERIESGO1" localSheetId="6">#REF!</definedName>
    <definedName name="CAUSASDERIESGO1" localSheetId="16">#REF!</definedName>
    <definedName name="CAUSASDERIESGO1" localSheetId="17">#REF!</definedName>
    <definedName name="CAUSASDERIESGO1">#REF!</definedName>
    <definedName name="CIRCUNSTANCIAS_ECONOMICAS_Y_DE_MERCADO" localSheetId="15">#REF!</definedName>
    <definedName name="CIRCUNSTANCIAS_ECONOMICAS_Y_DE_MERCADO" localSheetId="14">#REF!</definedName>
    <definedName name="CIRCUNSTANCIAS_ECONOMICAS_Y_DE_MERCADO" localSheetId="13">#REF!</definedName>
    <definedName name="CIRCUNSTANCIAS_ECONOMICAS_Y_DE_MERCADO" localSheetId="1">#REF!</definedName>
    <definedName name="CIRCUNSTANCIAS_ECONOMICAS_Y_DE_MERCADO" localSheetId="9">#REF!</definedName>
    <definedName name="CIRCUNSTANCIAS_ECONOMICAS_Y_DE_MERCADO" localSheetId="10">#REF!</definedName>
    <definedName name="CIRCUNSTANCIAS_ECONOMICAS_Y_DE_MERCADO" localSheetId="2">#REF!</definedName>
    <definedName name="CIRCUNSTANCIAS_ECONOMICAS_Y_DE_MERCADO" localSheetId="8">#REF!</definedName>
    <definedName name="CIRCUNSTANCIAS_ECONOMICAS_Y_DE_MERCADO" localSheetId="7">#REF!</definedName>
    <definedName name="CIRCUNSTANCIAS_ECONOMICAS_Y_DE_MERCADO" localSheetId="6">#REF!</definedName>
    <definedName name="CIRCUNSTANCIAS_ECONOMICAS_Y_DE_MERCADO" localSheetId="16">#REF!</definedName>
    <definedName name="CIRCUNSTANCIAS_ECONOMICAS_Y_DE_MERCADO" localSheetId="17">#REF!</definedName>
    <definedName name="CIRCUNSTANCIAS_ECONOMICAS_Y_DE_MERCADO">#REF!</definedName>
    <definedName name="CIRCUNSTANCIAS_ECONOMICAS_Y_DEL_ESTADO" localSheetId="15">#REF!</definedName>
    <definedName name="CIRCUNSTANCIAS_ECONOMICAS_Y_DEL_ESTADO" localSheetId="14">#REF!</definedName>
    <definedName name="CIRCUNSTANCIAS_ECONOMICAS_Y_DEL_ESTADO" localSheetId="13">#REF!</definedName>
    <definedName name="CIRCUNSTANCIAS_ECONOMICAS_Y_DEL_ESTADO" localSheetId="1">#REF!</definedName>
    <definedName name="CIRCUNSTANCIAS_ECONOMICAS_Y_DEL_ESTADO" localSheetId="9">#REF!</definedName>
    <definedName name="CIRCUNSTANCIAS_ECONOMICAS_Y_DEL_ESTADO" localSheetId="10">#REF!</definedName>
    <definedName name="CIRCUNSTANCIAS_ECONOMICAS_Y_DEL_ESTADO" localSheetId="2">#REF!</definedName>
    <definedName name="CIRCUNSTANCIAS_ECONOMICAS_Y_DEL_ESTADO" localSheetId="8">#REF!</definedName>
    <definedName name="CIRCUNSTANCIAS_ECONOMICAS_Y_DEL_ESTADO" localSheetId="6">#REF!</definedName>
    <definedName name="CIRCUNSTANCIAS_ECONOMICAS_Y_DEL_ESTADO" localSheetId="17">#REF!</definedName>
    <definedName name="CIRCUNSTANCIAS_ECONOMICAS_Y_DEL_ESTADO">#REF!</definedName>
    <definedName name="CIRCUNSTANCIAS_POLITICAS_Y_LEGISLATIVAS" localSheetId="15">#REF!</definedName>
    <definedName name="CIRCUNSTANCIAS_POLITICAS_Y_LEGISLATIVAS" localSheetId="14">#REF!</definedName>
    <definedName name="CIRCUNSTANCIAS_POLITICAS_Y_LEGISLATIVAS" localSheetId="13">#REF!</definedName>
    <definedName name="CIRCUNSTANCIAS_POLITICAS_Y_LEGISLATIVAS" localSheetId="1">#REF!</definedName>
    <definedName name="CIRCUNSTANCIAS_POLITICAS_Y_LEGISLATIVAS" localSheetId="9">#REF!</definedName>
    <definedName name="CIRCUNSTANCIAS_POLITICAS_Y_LEGISLATIVAS" localSheetId="10">#REF!</definedName>
    <definedName name="CIRCUNSTANCIAS_POLITICAS_Y_LEGISLATIVAS" localSheetId="2">#REF!</definedName>
    <definedName name="CIRCUNSTANCIAS_POLITICAS_Y_LEGISLATIVAS" localSheetId="8">#REF!</definedName>
    <definedName name="CIRCUNSTANCIAS_POLITICAS_Y_LEGISLATIVAS" localSheetId="6">#REF!</definedName>
    <definedName name="CIRCUNSTANCIAS_POLITICAS_Y_LEGISLATIVAS" localSheetId="17">#REF!</definedName>
    <definedName name="CIRCUNSTANCIAS_POLITICAS_Y_LEGISLATIVAS">#REF!</definedName>
    <definedName name="CIRCUNSTANCIAS_POLITICAS_Y_LEGISSLATIVAS" localSheetId="15">#REF!</definedName>
    <definedName name="CIRCUNSTANCIAS_POLITICAS_Y_LEGISSLATIVAS" localSheetId="14">#REF!</definedName>
    <definedName name="CIRCUNSTANCIAS_POLITICAS_Y_LEGISSLATIVAS" localSheetId="13">#REF!</definedName>
    <definedName name="CIRCUNSTANCIAS_POLITICAS_Y_LEGISSLATIVAS" localSheetId="1">#REF!</definedName>
    <definedName name="CIRCUNSTANCIAS_POLITICAS_Y_LEGISSLATIVAS" localSheetId="9">#REF!</definedName>
    <definedName name="CIRCUNSTANCIAS_POLITICAS_Y_LEGISSLATIVAS" localSheetId="10">#REF!</definedName>
    <definedName name="CIRCUNSTANCIAS_POLITICAS_Y_LEGISSLATIVAS" localSheetId="2">#REF!</definedName>
    <definedName name="CIRCUNSTANCIAS_POLITICAS_Y_LEGISSLATIVAS" localSheetId="8">#REF!</definedName>
    <definedName name="CIRCUNSTANCIAS_POLITICAS_Y_LEGISSLATIVAS" localSheetId="6">#REF!</definedName>
    <definedName name="CIRCUNSTANCIAS_POLITICAS_Y_LEGISSLATIVAS" localSheetId="17">#REF!</definedName>
    <definedName name="CIRCUNSTANCIAS_POLITICAS_Y_LEGISSLATIVAS">#REF!</definedName>
    <definedName name="CLAVE" localSheetId="15">#REF!</definedName>
    <definedName name="CLAVE" localSheetId="14">#REF!</definedName>
    <definedName name="CLAVE" localSheetId="13">#REF!</definedName>
    <definedName name="CLAVE" localSheetId="1">#REF!</definedName>
    <definedName name="CLAVE" localSheetId="9">#REF!</definedName>
    <definedName name="CLAVE" localSheetId="10">#REF!</definedName>
    <definedName name="CLAVE" localSheetId="2">#REF!</definedName>
    <definedName name="CLAVE" localSheetId="8">#REF!</definedName>
    <definedName name="CLAVE" localSheetId="6">#REF!</definedName>
    <definedName name="CLAVE" localSheetId="17">#REF!</definedName>
    <definedName name="CLAVE">#REF!</definedName>
    <definedName name="CLAVECAUSA" localSheetId="11">[6]CAUSAS!$C$12:$O$12</definedName>
    <definedName name="CLAVECAUSA" localSheetId="12">[6]CAUSAS!$C$12:$O$12</definedName>
    <definedName name="CLAVECAUSA" localSheetId="8">[6]CAUSAS!$C$12:$O$12</definedName>
    <definedName name="CLAVECAUSA" localSheetId="7">[6]CAUSAS!$C$12:$O$12</definedName>
    <definedName name="CLAVECAUSA" localSheetId="17">[2]CAUSAS!$C$12:$O$12</definedName>
    <definedName name="CLAVECAUSA">[7]CAUSAS!$C$12:$O$12</definedName>
    <definedName name="CLAVECONT" localSheetId="15">#REF!</definedName>
    <definedName name="CLAVECONT" localSheetId="14">#REF!</definedName>
    <definedName name="CLAVECONT" localSheetId="11">#REF!</definedName>
    <definedName name="CLAVECONT" localSheetId="13">#REF!</definedName>
    <definedName name="CLAVECONT" localSheetId="1">#REF!</definedName>
    <definedName name="CLAVECONT" localSheetId="12">#REF!</definedName>
    <definedName name="CLAVECONT" localSheetId="4">#REF!</definedName>
    <definedName name="CLAVECONT" localSheetId="9">#REF!</definedName>
    <definedName name="CLAVECONT" localSheetId="10">#REF!</definedName>
    <definedName name="CLAVECONT" localSheetId="2">#REF!</definedName>
    <definedName name="CLAVECONT" localSheetId="8">#REF!</definedName>
    <definedName name="CLAVECONT" localSheetId="7">#REF!</definedName>
    <definedName name="CLAVECONT" localSheetId="3">#REF!</definedName>
    <definedName name="CLAVECONT" localSheetId="6">#REF!</definedName>
    <definedName name="CLAVECONT" localSheetId="16">#REF!</definedName>
    <definedName name="CLAVECONT" localSheetId="17">#REF!</definedName>
    <definedName name="CLAVECONT">#REF!</definedName>
    <definedName name="CLAVECONTROL" localSheetId="11">'[6]NO BORRAR'!$B$41:$B$57</definedName>
    <definedName name="CLAVECONTROL" localSheetId="12">'[6]NO BORRAR'!$B$41:$B$57</definedName>
    <definedName name="CLAVECONTROL" localSheetId="8">'[6]NO BORRAR'!$B$41:$B$57</definedName>
    <definedName name="CLAVECONTROL" localSheetId="7">'[6]NO BORRAR'!$B$41:$B$57</definedName>
    <definedName name="CLAVECONTROL" localSheetId="17">'[2]NO BORRAR'!$B$41:$B$57</definedName>
    <definedName name="CLAVECONTROL">'[7]NO BORRAR'!$B$41:$B$57</definedName>
    <definedName name="CLAVEOBJ" localSheetId="15">#REF!</definedName>
    <definedName name="CLAVEOBJ" localSheetId="14">#REF!</definedName>
    <definedName name="CLAVEOBJ" localSheetId="11">#REF!</definedName>
    <definedName name="CLAVEOBJ" localSheetId="13">#REF!</definedName>
    <definedName name="CLAVEOBJ" localSheetId="1">#REF!</definedName>
    <definedName name="CLAVEOBJ" localSheetId="12">#REF!</definedName>
    <definedName name="CLAVEOBJ" localSheetId="4">#REF!</definedName>
    <definedName name="CLAVEOBJ" localSheetId="9">#REF!</definedName>
    <definedName name="CLAVEOBJ" localSheetId="10">#REF!</definedName>
    <definedName name="CLAVEOBJ" localSheetId="2">#REF!</definedName>
    <definedName name="CLAVEOBJ" localSheetId="8">#REF!</definedName>
    <definedName name="CLAVEOBJ" localSheetId="7">#REF!</definedName>
    <definedName name="CLAVEOBJ" localSheetId="3">#REF!</definedName>
    <definedName name="CLAVEOBJ" localSheetId="6">#REF!</definedName>
    <definedName name="CLAVEOBJ" localSheetId="16">#REF!</definedName>
    <definedName name="CLAVEOBJ" localSheetId="17">#REF!</definedName>
    <definedName name="CLAVEOBJ">#REF!</definedName>
    <definedName name="CLAVEPOL" localSheetId="15">#REF!</definedName>
    <definedName name="CLAVEPOL" localSheetId="14">#REF!</definedName>
    <definedName name="CLAVEPOL" localSheetId="13">#REF!</definedName>
    <definedName name="CLAVEPOL" localSheetId="1">#REF!</definedName>
    <definedName name="CLAVEPOL" localSheetId="9">#REF!</definedName>
    <definedName name="CLAVEPOL" localSheetId="10">#REF!</definedName>
    <definedName name="CLAVEPOL" localSheetId="2">#REF!</definedName>
    <definedName name="CLAVEPOL" localSheetId="8">#REF!</definedName>
    <definedName name="CLAVEPOL" localSheetId="7">#REF!</definedName>
    <definedName name="CLAVEPOL" localSheetId="6">#REF!</definedName>
    <definedName name="CLAVEPOL" localSheetId="16">#REF!</definedName>
    <definedName name="CLAVEPOL" localSheetId="17">#REF!</definedName>
    <definedName name="CLAVEPOL">#REF!</definedName>
    <definedName name="CLAVEPOLITICA" localSheetId="11">'[6]NO BORRAR'!$B$3:$B$17</definedName>
    <definedName name="CLAVEPOLITICA" localSheetId="12">'[6]NO BORRAR'!$B$3:$B$17</definedName>
    <definedName name="CLAVEPOLITICA" localSheetId="8">'[6]NO BORRAR'!$B$3:$B$17</definedName>
    <definedName name="CLAVEPOLITICA" localSheetId="7">'[6]NO BORRAR'!$B$3:$B$17</definedName>
    <definedName name="CLAVEPOLITICA" localSheetId="17">'[2]NO BORRAR'!$B$3:$B$17</definedName>
    <definedName name="CLAVEPOLITICA">'[7]NO BORRAR'!$B$3:$B$17</definedName>
    <definedName name="CLAVEPROC" localSheetId="15">#REF!</definedName>
    <definedName name="CLAVEPROC" localSheetId="14">#REF!</definedName>
    <definedName name="CLAVEPROC" localSheetId="11">#REF!</definedName>
    <definedName name="CLAVEPROC" localSheetId="13">#REF!</definedName>
    <definedName name="CLAVEPROC" localSheetId="1">#REF!</definedName>
    <definedName name="CLAVEPROC" localSheetId="12">#REF!</definedName>
    <definedName name="CLAVEPROC" localSheetId="4">#REF!</definedName>
    <definedName name="CLAVEPROC" localSheetId="9">#REF!</definedName>
    <definedName name="CLAVEPROC" localSheetId="10">#REF!</definedName>
    <definedName name="CLAVEPROC" localSheetId="2">#REF!</definedName>
    <definedName name="CLAVEPROC" localSheetId="8">#REF!</definedName>
    <definedName name="CLAVEPROC" localSheetId="7">#REF!</definedName>
    <definedName name="CLAVEPROC" localSheetId="3">#REF!</definedName>
    <definedName name="CLAVEPROC" localSheetId="6">#REF!</definedName>
    <definedName name="CLAVEPROC" localSheetId="16">#REF!</definedName>
    <definedName name="CLAVEPROC" localSheetId="17">#REF!</definedName>
    <definedName name="CLAVEPROC">#REF!</definedName>
    <definedName name="CLAVEPROCEDIMIENTO" localSheetId="11">'[6]NO BORRAR'!$B$22:$B$38</definedName>
    <definedName name="CLAVEPROCEDIMIENTO" localSheetId="12">'[6]NO BORRAR'!$B$22:$B$38</definedName>
    <definedName name="CLAVEPROCEDIMIENTO" localSheetId="8">'[6]NO BORRAR'!$B$22:$B$38</definedName>
    <definedName name="CLAVEPROCEDIMIENTO" localSheetId="7">'[6]NO BORRAR'!$B$22:$B$38</definedName>
    <definedName name="CLAVEPROCEDIMIENTO" localSheetId="17">'[2]NO BORRAR'!$B$22:$B$38</definedName>
    <definedName name="CLAVEPROCEDIMIENTO">'[7]NO BORRAR'!$B$22:$B$38</definedName>
    <definedName name="CLAVERIESGO" localSheetId="15">#REF!</definedName>
    <definedName name="CLAVERIESGO" localSheetId="14">#REF!</definedName>
    <definedName name="CLAVERIESGO" localSheetId="11">#REF!</definedName>
    <definedName name="CLAVERIESGO" localSheetId="13">#REF!</definedName>
    <definedName name="CLAVERIESGO" localSheetId="1">#REF!</definedName>
    <definedName name="CLAVERIESGO" localSheetId="12">#REF!</definedName>
    <definedName name="CLAVERIESGO" localSheetId="4">#REF!</definedName>
    <definedName name="CLAVERIESGO" localSheetId="9">#REF!</definedName>
    <definedName name="CLAVERIESGO" localSheetId="10">#REF!</definedName>
    <definedName name="CLAVERIESGO" localSheetId="2">#REF!</definedName>
    <definedName name="CLAVERIESGO" localSheetId="8">#REF!</definedName>
    <definedName name="CLAVERIESGO" localSheetId="7">#REF!</definedName>
    <definedName name="CLAVERIESGO" localSheetId="3">#REF!</definedName>
    <definedName name="CLAVERIESGO" localSheetId="6">#REF!</definedName>
    <definedName name="CLAVERIESGO" localSheetId="16">#REF!</definedName>
    <definedName name="CLAVERIESGO" localSheetId="17">#REF!</definedName>
    <definedName name="CLAVERIESGO">#REF!</definedName>
    <definedName name="CLIENTE" localSheetId="15">#REF!</definedName>
    <definedName name="CLIENTE" localSheetId="14">#REF!</definedName>
    <definedName name="CLIENTE" localSheetId="13">#REF!</definedName>
    <definedName name="CLIENTE" localSheetId="1">#REF!</definedName>
    <definedName name="CLIENTE" localSheetId="9">#REF!</definedName>
    <definedName name="CLIENTE" localSheetId="10">#REF!</definedName>
    <definedName name="CLIENTE" localSheetId="2">#REF!</definedName>
    <definedName name="CLIENTE" localSheetId="8">#REF!</definedName>
    <definedName name="CLIENTE" localSheetId="7">#REF!</definedName>
    <definedName name="CLIENTE" localSheetId="6">#REF!</definedName>
    <definedName name="CLIENTE" localSheetId="16">#REF!</definedName>
    <definedName name="CLIENTE" localSheetId="17">#REF!</definedName>
    <definedName name="CLIENTE">#REF!</definedName>
    <definedName name="CLIENTES" localSheetId="15">#REF!</definedName>
    <definedName name="CLIENTES" localSheetId="14">#REF!</definedName>
    <definedName name="CLIENTES" localSheetId="13">#REF!</definedName>
    <definedName name="CLIENTES" localSheetId="1">#REF!</definedName>
    <definedName name="CLIENTES" localSheetId="9">#REF!</definedName>
    <definedName name="CLIENTES" localSheetId="10">#REF!</definedName>
    <definedName name="CLIENTES" localSheetId="2">#REF!</definedName>
    <definedName name="CLIENTES" localSheetId="8">#REF!</definedName>
    <definedName name="CLIENTES" localSheetId="7">#REF!</definedName>
    <definedName name="CLIENTES" localSheetId="6">#REF!</definedName>
    <definedName name="CLIENTES" localSheetId="16">#REF!</definedName>
    <definedName name="CLIENTES" localSheetId="17">#REF!</definedName>
    <definedName name="CLIENTES">#REF!</definedName>
    <definedName name="CODIGO" localSheetId="15">#REF!</definedName>
    <definedName name="CODIGO" localSheetId="14">#REF!</definedName>
    <definedName name="CODIGO" localSheetId="13">#REF!</definedName>
    <definedName name="CODIGO" localSheetId="1">#REF!</definedName>
    <definedName name="CODIGO" localSheetId="9">#REF!</definedName>
    <definedName name="CODIGO" localSheetId="10">#REF!</definedName>
    <definedName name="CODIGO" localSheetId="2">#REF!</definedName>
    <definedName name="CODIGO" localSheetId="8">#REF!</definedName>
    <definedName name="CODIGO" localSheetId="6">#REF!</definedName>
    <definedName name="CODIGO" localSheetId="17">#REF!</definedName>
    <definedName name="CODIGO">#REF!</definedName>
    <definedName name="CODIGO_RIESGO" localSheetId="15">#REF!</definedName>
    <definedName name="CODIGO_RIESGO" localSheetId="14">#REF!</definedName>
    <definedName name="CODIGO_RIESGO" localSheetId="13">#REF!</definedName>
    <definedName name="CODIGO_RIESGO" localSheetId="1">#REF!</definedName>
    <definedName name="CODIGO_RIESGO" localSheetId="9">#REF!</definedName>
    <definedName name="CODIGO_RIESGO" localSheetId="10">#REF!</definedName>
    <definedName name="CODIGO_RIESGO" localSheetId="2">#REF!</definedName>
    <definedName name="CODIGO_RIESGO" localSheetId="8">#REF!</definedName>
    <definedName name="CODIGO_RIESGO" localSheetId="6">#REF!</definedName>
    <definedName name="CODIGO_RIESGO" localSheetId="17">#REF!</definedName>
    <definedName name="CODIGO_RIESGO">#REF!</definedName>
    <definedName name="CODIGO1" localSheetId="15">#REF!</definedName>
    <definedName name="CODIGO1" localSheetId="14">#REF!</definedName>
    <definedName name="CODIGO1" localSheetId="13">#REF!</definedName>
    <definedName name="CODIGO1" localSheetId="1">#REF!</definedName>
    <definedName name="CODIGO1" localSheetId="9">#REF!</definedName>
    <definedName name="CODIGO1" localSheetId="10">#REF!</definedName>
    <definedName name="CODIGO1" localSheetId="2">#REF!</definedName>
    <definedName name="CODIGO1" localSheetId="8">#REF!</definedName>
    <definedName name="CODIGO1" localSheetId="6">#REF!</definedName>
    <definedName name="CODIGO1" localSheetId="17">#REF!</definedName>
    <definedName name="CODIGO1">#REF!</definedName>
    <definedName name="COMPORTAMIENTO_HUMANO" localSheetId="15">#REF!</definedName>
    <definedName name="COMPORTAMIENTO_HUMANO" localSheetId="14">#REF!</definedName>
    <definedName name="COMPORTAMIENTO_HUMANO" localSheetId="13">#REF!</definedName>
    <definedName name="COMPORTAMIENTO_HUMANO" localSheetId="1">#REF!</definedName>
    <definedName name="COMPORTAMIENTO_HUMANO" localSheetId="9">#REF!</definedName>
    <definedName name="COMPORTAMIENTO_HUMANO" localSheetId="10">#REF!</definedName>
    <definedName name="COMPORTAMIENTO_HUMANO" localSheetId="2">#REF!</definedName>
    <definedName name="COMPORTAMIENTO_HUMANO" localSheetId="8">#REF!</definedName>
    <definedName name="COMPORTAMIENTO_HUMANO" localSheetId="6">#REF!</definedName>
    <definedName name="COMPORTAMIENTO_HUMANO" localSheetId="17">#REF!</definedName>
    <definedName name="COMPORTAMIENTO_HUMANO">#REF!</definedName>
    <definedName name="COMPORTAMIENTO_ORGANIZACIONAL" localSheetId="15">#REF!</definedName>
    <definedName name="COMPORTAMIENTO_ORGANIZACIONAL" localSheetId="14">#REF!</definedName>
    <definedName name="COMPORTAMIENTO_ORGANIZACIONAL" localSheetId="13">#REF!</definedName>
    <definedName name="COMPORTAMIENTO_ORGANIZACIONAL" localSheetId="1">#REF!</definedName>
    <definedName name="COMPORTAMIENTO_ORGANIZACIONAL" localSheetId="9">#REF!</definedName>
    <definedName name="COMPORTAMIENTO_ORGANIZACIONAL" localSheetId="10">#REF!</definedName>
    <definedName name="COMPORTAMIENTO_ORGANIZACIONAL" localSheetId="2">#REF!</definedName>
    <definedName name="COMPORTAMIENTO_ORGANIZACIONAL" localSheetId="8">#REF!</definedName>
    <definedName name="COMPORTAMIENTO_ORGANIZACIONAL" localSheetId="6">#REF!</definedName>
    <definedName name="COMPORTAMIENTO_ORGANIZACIONAL" localSheetId="17">#REF!</definedName>
    <definedName name="COMPORTAMIENTO_ORGANIZACIONAL">#REF!</definedName>
    <definedName name="CONFLICTOS_SOCIALES" localSheetId="15">#REF!</definedName>
    <definedName name="CONFLICTOS_SOCIALES" localSheetId="14">#REF!</definedName>
    <definedName name="CONFLICTOS_SOCIALES" localSheetId="13">#REF!</definedName>
    <definedName name="CONFLICTOS_SOCIALES" localSheetId="1">#REF!</definedName>
    <definedName name="CONFLICTOS_SOCIALES" localSheetId="9">#REF!</definedName>
    <definedName name="CONFLICTOS_SOCIALES" localSheetId="10">#REF!</definedName>
    <definedName name="CONFLICTOS_SOCIALES" localSheetId="2">#REF!</definedName>
    <definedName name="CONFLICTOS_SOCIALES" localSheetId="8">#REF!</definedName>
    <definedName name="CONFLICTOS_SOCIALES" localSheetId="6">#REF!</definedName>
    <definedName name="CONFLICTOS_SOCIALES" localSheetId="17">#REF!</definedName>
    <definedName name="CONFLICTOS_SOCIALES">#REF!</definedName>
    <definedName name="CONTEXTO_ECONOMICO_DE_MERCADO" localSheetId="15">#REF!</definedName>
    <definedName name="CONTEXTO_ECONOMICO_DE_MERCADO" localSheetId="14">#REF!</definedName>
    <definedName name="CONTEXTO_ECONOMICO_DE_MERCADO" localSheetId="13">#REF!</definedName>
    <definedName name="CONTEXTO_ECONOMICO_DE_MERCADO" localSheetId="1">#REF!</definedName>
    <definedName name="CONTEXTO_ECONOMICO_DE_MERCADO" localSheetId="9">#REF!</definedName>
    <definedName name="CONTEXTO_ECONOMICO_DE_MERCADO" localSheetId="10">#REF!</definedName>
    <definedName name="CONTEXTO_ECONOMICO_DE_MERCADO" localSheetId="2">#REF!</definedName>
    <definedName name="CONTEXTO_ECONOMICO_DE_MERCADO" localSheetId="8">#REF!</definedName>
    <definedName name="CONTEXTO_ECONOMICO_DE_MERCADO" localSheetId="6">#REF!</definedName>
    <definedName name="CONTEXTO_ECONOMICO_DE_MERCADO" localSheetId="17">#REF!</definedName>
    <definedName name="CONTEXTO_ECONOMICO_DE_MERCADO">#REF!</definedName>
    <definedName name="CONTEXTO_POLITICO" localSheetId="15">#REF!</definedName>
    <definedName name="CONTEXTO_POLITICO" localSheetId="14">#REF!</definedName>
    <definedName name="CONTEXTO_POLITICO" localSheetId="13">#REF!</definedName>
    <definedName name="CONTEXTO_POLITICO" localSheetId="1">#REF!</definedName>
    <definedName name="CONTEXTO_POLITICO" localSheetId="9">#REF!</definedName>
    <definedName name="CONTEXTO_POLITICO" localSheetId="10">#REF!</definedName>
    <definedName name="CONTEXTO_POLITICO" localSheetId="2">#REF!</definedName>
    <definedName name="CONTEXTO_POLITICO" localSheetId="8">#REF!</definedName>
    <definedName name="CONTEXTO_POLITICO" localSheetId="6">#REF!</definedName>
    <definedName name="CONTEXTO_POLITICO" localSheetId="17">#REF!</definedName>
    <definedName name="CONTEXTO_POLITICO">#REF!</definedName>
    <definedName name="CONTROL" localSheetId="11">'[6]NO BORRAR'!$C$41:$C$53</definedName>
    <definedName name="CONTROL" localSheetId="12">'[6]NO BORRAR'!$C$41:$C$53</definedName>
    <definedName name="CONTROL" localSheetId="8">'[6]NO BORRAR'!$C$41:$C$53</definedName>
    <definedName name="CONTROL" localSheetId="7">'[6]NO BORRAR'!$C$41:$C$53</definedName>
    <definedName name="CONTROL" localSheetId="17">'[2]NO BORRAR'!$C$41:$C$53</definedName>
    <definedName name="CONTROL">'[7]NO BORRAR'!$C$41:$C$53</definedName>
    <definedName name="CONTROLES" localSheetId="15">#REF!</definedName>
    <definedName name="CONTROLES" localSheetId="14">#REF!</definedName>
    <definedName name="CONTROLES" localSheetId="11">#REF!</definedName>
    <definedName name="CONTROLES" localSheetId="13">#REF!</definedName>
    <definedName name="CONTROLES" localSheetId="1">#REF!</definedName>
    <definedName name="CONTROLES" localSheetId="12">#REF!</definedName>
    <definedName name="CONTROLES" localSheetId="4">#REF!</definedName>
    <definedName name="CONTROLES" localSheetId="9">#REF!</definedName>
    <definedName name="CONTROLES" localSheetId="10">#REF!</definedName>
    <definedName name="CONTROLES" localSheetId="2">#REF!</definedName>
    <definedName name="CONTROLES" localSheetId="8">#REF!</definedName>
    <definedName name="CONTROLES" localSheetId="7">#REF!</definedName>
    <definedName name="CONTROLES" localSheetId="3">#REF!</definedName>
    <definedName name="CONTROLES" localSheetId="6">#REF!</definedName>
    <definedName name="CONTROLES" localSheetId="16">#REF!</definedName>
    <definedName name="CONTROLES" localSheetId="17">#REF!</definedName>
    <definedName name="CONTROLES">#REF!</definedName>
    <definedName name="COSTO_DE_ACTIVIDADES" localSheetId="15">#REF!</definedName>
    <definedName name="COSTO_DE_ACTIVIDADES" localSheetId="14">#REF!</definedName>
    <definedName name="COSTO_DE_ACTIVIDADES" localSheetId="13">#REF!</definedName>
    <definedName name="COSTO_DE_ACTIVIDADES" localSheetId="1">#REF!</definedName>
    <definedName name="COSTO_DE_ACTIVIDADES" localSheetId="9">#REF!</definedName>
    <definedName name="COSTO_DE_ACTIVIDADES" localSheetId="10">#REF!</definedName>
    <definedName name="COSTO_DE_ACTIVIDADES" localSheetId="2">#REF!</definedName>
    <definedName name="COSTO_DE_ACTIVIDADES" localSheetId="8">#REF!</definedName>
    <definedName name="COSTO_DE_ACTIVIDADES" localSheetId="7">#REF!</definedName>
    <definedName name="COSTO_DE_ACTIVIDADES" localSheetId="6">#REF!</definedName>
    <definedName name="COSTO_DE_ACTIVIDADES" localSheetId="16">#REF!</definedName>
    <definedName name="COSTO_DE_ACTIVIDADES" localSheetId="17">#REF!</definedName>
    <definedName name="COSTO_DE_ACTIVIDADES">#REF!</definedName>
    <definedName name="CRONOGRAMA_DE_ACTIVIDADES" localSheetId="15">#REF!</definedName>
    <definedName name="CRONOGRAMA_DE_ACTIVIDADES" localSheetId="14">#REF!</definedName>
    <definedName name="CRONOGRAMA_DE_ACTIVIDADES" localSheetId="13">#REF!</definedName>
    <definedName name="CRONOGRAMA_DE_ACTIVIDADES" localSheetId="1">#REF!</definedName>
    <definedName name="CRONOGRAMA_DE_ACTIVIDADES" localSheetId="9">#REF!</definedName>
    <definedName name="CRONOGRAMA_DE_ACTIVIDADES" localSheetId="10">#REF!</definedName>
    <definedName name="CRONOGRAMA_DE_ACTIVIDADES" localSheetId="2">#REF!</definedName>
    <definedName name="CRONOGRAMA_DE_ACTIVIDADES" localSheetId="8">#REF!</definedName>
    <definedName name="CRONOGRAMA_DE_ACTIVIDADES" localSheetId="7">#REF!</definedName>
    <definedName name="CRONOGRAMA_DE_ACTIVIDADES" localSheetId="6">#REF!</definedName>
    <definedName name="CRONOGRAMA_DE_ACTIVIDADES" localSheetId="16">#REF!</definedName>
    <definedName name="CRONOGRAMA_DE_ACTIVIDADES" localSheetId="17">#REF!</definedName>
    <definedName name="CRONOGRAMA_DE_ACTIVIDADES">#REF!</definedName>
    <definedName name="Cual_serà_el_nombre_del_procedimiento?" localSheetId="15">#REF!</definedName>
    <definedName name="Cual_serà_el_nombre_del_procedimiento?" localSheetId="14">#REF!</definedName>
    <definedName name="Cual_serà_el_nombre_del_procedimiento?" localSheetId="13">#REF!</definedName>
    <definedName name="Cual_serà_el_nombre_del_procedimiento?" localSheetId="1">#REF!</definedName>
    <definedName name="Cual_serà_el_nombre_del_procedimiento?" localSheetId="9">#REF!</definedName>
    <definedName name="Cual_serà_el_nombre_del_procedimiento?" localSheetId="10">#REF!</definedName>
    <definedName name="Cual_serà_el_nombre_del_procedimiento?" localSheetId="2">#REF!</definedName>
    <definedName name="Cual_serà_el_nombre_del_procedimiento?" localSheetId="8">#REF!</definedName>
    <definedName name="Cual_serà_el_nombre_del_procedimiento?" localSheetId="6">#REF!</definedName>
    <definedName name="Cual_serà_el_nombre_del_procedimiento?" localSheetId="17">#REF!</definedName>
    <definedName name="Cual_serà_el_nombre_del_procedimiento?">#REF!</definedName>
    <definedName name="DAÑOS_A_ACTIVOS" localSheetId="15">#REF!</definedName>
    <definedName name="DAÑOS_A_ACTIVOS" localSheetId="14">#REF!</definedName>
    <definedName name="DAÑOS_A_ACTIVOS" localSheetId="13">#REF!</definedName>
    <definedName name="DAÑOS_A_ACTIVOS" localSheetId="1">#REF!</definedName>
    <definedName name="DAÑOS_A_ACTIVOS" localSheetId="9">#REF!</definedName>
    <definedName name="DAÑOS_A_ACTIVOS" localSheetId="10">#REF!</definedName>
    <definedName name="DAÑOS_A_ACTIVOS" localSheetId="2">#REF!</definedName>
    <definedName name="DAÑOS_A_ACTIVOS" localSheetId="8">#REF!</definedName>
    <definedName name="DAÑOS_A_ACTIVOS" localSheetId="6">#REF!</definedName>
    <definedName name="DAÑOS_A_ACTIVOS" localSheetId="17">#REF!</definedName>
    <definedName name="DAÑOS_A_ACTIVOS">#REF!</definedName>
    <definedName name="DESEMPEÑO" localSheetId="15">#REF!</definedName>
    <definedName name="DESEMPEÑO" localSheetId="14">#REF!</definedName>
    <definedName name="DESEMPEÑO" localSheetId="13">#REF!</definedName>
    <definedName name="DESEMPEÑO" localSheetId="1">#REF!</definedName>
    <definedName name="DESEMPEÑO" localSheetId="9">#REF!</definedName>
    <definedName name="DESEMPEÑO" localSheetId="10">#REF!</definedName>
    <definedName name="DESEMPEÑO" localSheetId="2">#REF!</definedName>
    <definedName name="DESEMPEÑO" localSheetId="8">#REF!</definedName>
    <definedName name="DESEMPEÑO" localSheetId="6">#REF!</definedName>
    <definedName name="DESEMPEÑO" localSheetId="17">#REF!</definedName>
    <definedName name="DESEMPEÑO">#REF!</definedName>
    <definedName name="DIRECCION_ACTIVIDADES_MARITIMAS" localSheetId="15">#REF!</definedName>
    <definedName name="DIRECCION_ACTIVIDADES_MARITIMAS" localSheetId="14">#REF!</definedName>
    <definedName name="DIRECCION_ACTIVIDADES_MARITIMAS" localSheetId="13">#REF!</definedName>
    <definedName name="DIRECCION_ACTIVIDADES_MARITIMAS" localSheetId="1">#REF!</definedName>
    <definedName name="DIRECCION_ACTIVIDADES_MARITIMAS" localSheetId="9">#REF!</definedName>
    <definedName name="DIRECCION_ACTIVIDADES_MARITIMAS" localSheetId="10">#REF!</definedName>
    <definedName name="DIRECCION_ACTIVIDADES_MARITIMAS" localSheetId="2">#REF!</definedName>
    <definedName name="DIRECCION_ACTIVIDADES_MARITIMAS" localSheetId="8">#REF!</definedName>
    <definedName name="DIRECCION_ACTIVIDADES_MARITIMAS" localSheetId="6">#REF!</definedName>
    <definedName name="DIRECCION_ACTIVIDADES_MARITIMAS" localSheetId="17">#REF!</definedName>
    <definedName name="DIRECCION_ACTIVIDADES_MARITIMAS">#REF!</definedName>
    <definedName name="EFECTORIESGO1" localSheetId="15">#REF!</definedName>
    <definedName name="EFECTORIESGO1" localSheetId="14">#REF!</definedName>
    <definedName name="EFECTORIESGO1" localSheetId="13">#REF!</definedName>
    <definedName name="EFECTORIESGO1" localSheetId="1">#REF!</definedName>
    <definedName name="EFECTORIESGO1" localSheetId="9">#REF!</definedName>
    <definedName name="EFECTORIESGO1" localSheetId="10">#REF!</definedName>
    <definedName name="EFECTORIESGO1" localSheetId="2">#REF!</definedName>
    <definedName name="EFECTORIESGO1" localSheetId="8">#REF!</definedName>
    <definedName name="EFECTORIESGO1" localSheetId="6">#REF!</definedName>
    <definedName name="EFECTORIESGO1" localSheetId="17">#REF!</definedName>
    <definedName name="EFECTORIESGO1">#REF!</definedName>
    <definedName name="EJECUCION_Y__ADMINISTRACION_DEL_PROCESO" localSheetId="15">#REF!</definedName>
    <definedName name="EJECUCION_Y__ADMINISTRACION_DEL_PROCESO" localSheetId="14">#REF!</definedName>
    <definedName name="EJECUCION_Y__ADMINISTRACION_DEL_PROCESO" localSheetId="13">#REF!</definedName>
    <definedName name="EJECUCION_Y__ADMINISTRACION_DEL_PROCESO" localSheetId="1">#REF!</definedName>
    <definedName name="EJECUCION_Y__ADMINISTRACION_DEL_PROCESO" localSheetId="9">#REF!</definedName>
    <definedName name="EJECUCION_Y__ADMINISTRACION_DEL_PROCESO" localSheetId="10">#REF!</definedName>
    <definedName name="EJECUCION_Y__ADMINISTRACION_DEL_PROCESO" localSheetId="2">#REF!</definedName>
    <definedName name="EJECUCION_Y__ADMINISTRACION_DEL_PROCESO" localSheetId="8">#REF!</definedName>
    <definedName name="EJECUCION_Y__ADMINISTRACION_DEL_PROCESO" localSheetId="6">#REF!</definedName>
    <definedName name="EJECUCION_Y__ADMINISTRACION_DEL_PROCESO" localSheetId="17">#REF!</definedName>
    <definedName name="EJECUCION_Y__ADMINISTRACION_DEL_PROCESO">#REF!</definedName>
    <definedName name="EJECUCION_Y_ADMINISTRACION_DEL_PROCESO" localSheetId="15">#REF!</definedName>
    <definedName name="EJECUCION_Y_ADMINISTRACION_DEL_PROCESO" localSheetId="14">#REF!</definedName>
    <definedName name="EJECUCION_Y_ADMINISTRACION_DEL_PROCESO" localSheetId="13">#REF!</definedName>
    <definedName name="EJECUCION_Y_ADMINISTRACION_DEL_PROCESO" localSheetId="1">#REF!</definedName>
    <definedName name="EJECUCION_Y_ADMINISTRACION_DEL_PROCESO" localSheetId="9">#REF!</definedName>
    <definedName name="EJECUCION_Y_ADMINISTRACION_DEL_PROCESO" localSheetId="10">#REF!</definedName>
    <definedName name="EJECUCION_Y_ADMINISTRACION_DEL_PROCESO" localSheetId="2">#REF!</definedName>
    <definedName name="EJECUCION_Y_ADMINISTRACION_DEL_PROCESO" localSheetId="8">#REF!</definedName>
    <definedName name="EJECUCION_Y_ADMINISTRACION_DEL_PROCESO" localSheetId="6">#REF!</definedName>
    <definedName name="EJECUCION_Y_ADMINISTRACION_DEL_PROCESO" localSheetId="17">#REF!</definedName>
    <definedName name="EJECUCION_Y_ADMINISTRACION_DEL_PROCESO">#REF!</definedName>
    <definedName name="ENTORNO" localSheetId="15">#REF!</definedName>
    <definedName name="ENTORNO" localSheetId="14">#REF!</definedName>
    <definedName name="ENTORNO" localSheetId="13">#REF!</definedName>
    <definedName name="ENTORNO" localSheetId="1">#REF!</definedName>
    <definedName name="ENTORNO" localSheetId="9">#REF!</definedName>
    <definedName name="ENTORNO" localSheetId="10">#REF!</definedName>
    <definedName name="ENTORNO" localSheetId="2">#REF!</definedName>
    <definedName name="ENTORNO" localSheetId="8">#REF!</definedName>
    <definedName name="ENTORNO" localSheetId="6">#REF!</definedName>
    <definedName name="ENTORNO" localSheetId="17">#REF!</definedName>
    <definedName name="ENTORNO">#REF!</definedName>
    <definedName name="ESTABILIDAD_POLITICA" localSheetId="15">#REF!</definedName>
    <definedName name="ESTABILIDAD_POLITICA" localSheetId="14">#REF!</definedName>
    <definedName name="ESTABILIDAD_POLITICA" localSheetId="13">#REF!</definedName>
    <definedName name="ESTABILIDAD_POLITICA" localSheetId="1">#REF!</definedName>
    <definedName name="ESTABILIDAD_POLITICA" localSheetId="9">#REF!</definedName>
    <definedName name="ESTABILIDAD_POLITICA" localSheetId="10">#REF!</definedName>
    <definedName name="ESTABILIDAD_POLITICA" localSheetId="2">#REF!</definedName>
    <definedName name="ESTABILIDAD_POLITICA" localSheetId="8">#REF!</definedName>
    <definedName name="ESTABILIDAD_POLITICA" localSheetId="6">#REF!</definedName>
    <definedName name="ESTABILIDAD_POLITICA" localSheetId="17">#REF!</definedName>
    <definedName name="ESTABILIDAD_POLITICA">#REF!</definedName>
    <definedName name="EVENTOS" localSheetId="15">#REF!</definedName>
    <definedName name="EVENTOS" localSheetId="14">#REF!</definedName>
    <definedName name="EVENTOS" localSheetId="13">#REF!</definedName>
    <definedName name="EVENTOS" localSheetId="1">#REF!</definedName>
    <definedName name="EVENTOS" localSheetId="9">#REF!</definedName>
    <definedName name="EVENTOS" localSheetId="10">#REF!</definedName>
    <definedName name="EVENTOS" localSheetId="2">#REF!</definedName>
    <definedName name="EVENTOS" localSheetId="8">#REF!</definedName>
    <definedName name="EVENTOS" localSheetId="6">#REF!</definedName>
    <definedName name="EVENTOS" localSheetId="17">#REF!</definedName>
    <definedName name="EVENTOS">#REF!</definedName>
    <definedName name="EVENTOS_NATUALES" localSheetId="15">#REF!</definedName>
    <definedName name="EVENTOS_NATUALES" localSheetId="14">#REF!</definedName>
    <definedName name="EVENTOS_NATUALES" localSheetId="13">#REF!</definedName>
    <definedName name="EVENTOS_NATUALES" localSheetId="1">#REF!</definedName>
    <definedName name="EVENTOS_NATUALES" localSheetId="9">#REF!</definedName>
    <definedName name="EVENTOS_NATUALES" localSheetId="10">#REF!</definedName>
    <definedName name="EVENTOS_NATUALES" localSheetId="2">#REF!</definedName>
    <definedName name="EVENTOS_NATUALES" localSheetId="8">#REF!</definedName>
    <definedName name="EVENTOS_NATUALES" localSheetId="6">#REF!</definedName>
    <definedName name="EVENTOS_NATUALES" localSheetId="17">#REF!</definedName>
    <definedName name="EVENTOS_NATUALES">#REF!</definedName>
    <definedName name="EVENTOS_NATURALES" localSheetId="15">#REF!</definedName>
    <definedName name="EVENTOS_NATURALES" localSheetId="14">#REF!</definedName>
    <definedName name="EVENTOS_NATURALES" localSheetId="13">#REF!</definedName>
    <definedName name="EVENTOS_NATURALES" localSheetId="1">#REF!</definedName>
    <definedName name="EVENTOS_NATURALES" localSheetId="9">#REF!</definedName>
    <definedName name="EVENTOS_NATURALES" localSheetId="10">#REF!</definedName>
    <definedName name="EVENTOS_NATURALES" localSheetId="2">#REF!</definedName>
    <definedName name="EVENTOS_NATURALES" localSheetId="8">#REF!</definedName>
    <definedName name="EVENTOS_NATURALES" localSheetId="6">#REF!</definedName>
    <definedName name="EVENTOS_NATURALES" localSheetId="17">#REF!</definedName>
    <definedName name="EVENTOS_NATURALES">#REF!</definedName>
    <definedName name="EVENTOS_NATURALES_" localSheetId="15">#REF!</definedName>
    <definedName name="EVENTOS_NATURALES_" localSheetId="14">#REF!</definedName>
    <definedName name="EVENTOS_NATURALES_" localSheetId="13">#REF!</definedName>
    <definedName name="EVENTOS_NATURALES_" localSheetId="1">#REF!</definedName>
    <definedName name="EVENTOS_NATURALES_" localSheetId="9">#REF!</definedName>
    <definedName name="EVENTOS_NATURALES_" localSheetId="10">#REF!</definedName>
    <definedName name="EVENTOS_NATURALES_" localSheetId="2">#REF!</definedName>
    <definedName name="EVENTOS_NATURALES_" localSheetId="8">#REF!</definedName>
    <definedName name="EVENTOS_NATURALES_" localSheetId="6">#REF!</definedName>
    <definedName name="EVENTOS_NATURALES_" localSheetId="17">#REF!</definedName>
    <definedName name="EVENTOS_NATURALES_">#REF!</definedName>
    <definedName name="FACTOR" localSheetId="11">[4]DATOS!$A$16:$E$16</definedName>
    <definedName name="FACTOR" localSheetId="12">[4]DATOS!$A$16:$E$16</definedName>
    <definedName name="FACTOR" localSheetId="8">[4]DATOS!$A$16:$E$16</definedName>
    <definedName name="FACTOR" localSheetId="7">[4]DATOS!$A$16:$E$16</definedName>
    <definedName name="FACTOR" localSheetId="17">[2]DATOS!$A$16:$E$16</definedName>
    <definedName name="FACTOR">[5]DATOS!$A$16:$E$16</definedName>
    <definedName name="FACTOR_DEL_RIESGO" localSheetId="11">[8]FUENTES!$A$2:$A$10</definedName>
    <definedName name="FACTOR_DEL_RIESGO" localSheetId="12">[8]FUENTES!$A$2:$A$10</definedName>
    <definedName name="FACTOR_DEL_RIESGO" localSheetId="8">[8]FUENTES!$A$2:$A$10</definedName>
    <definedName name="FACTOR_DEL_RIESGO" localSheetId="7">[8]FUENTES!$A$2:$A$10</definedName>
    <definedName name="FACTOR_DEL_RIESGO" localSheetId="17">[2]FUENTES!$A$2:$A$10</definedName>
    <definedName name="FACTOR_DEL_RIESGO">[9]FUENTES!$A$2:$A$10</definedName>
    <definedName name="FACTORES" localSheetId="15">#REF!</definedName>
    <definedName name="FACTORES" localSheetId="14">#REF!</definedName>
    <definedName name="FACTORES" localSheetId="11">#REF!</definedName>
    <definedName name="FACTORES" localSheetId="13">#REF!</definedName>
    <definedName name="FACTORES" localSheetId="1">#REF!</definedName>
    <definedName name="FACTORES" localSheetId="12">#REF!</definedName>
    <definedName name="FACTORES" localSheetId="4">#REF!</definedName>
    <definedName name="FACTORES" localSheetId="9">#REF!</definedName>
    <definedName name="FACTORES" localSheetId="10">#REF!</definedName>
    <definedName name="FACTORES" localSheetId="2">#REF!</definedName>
    <definedName name="FACTORES" localSheetId="8">#REF!</definedName>
    <definedName name="FACTORES" localSheetId="7">#REF!</definedName>
    <definedName name="FACTORES" localSheetId="3">#REF!</definedName>
    <definedName name="FACTORES" localSheetId="6">#REF!</definedName>
    <definedName name="FACTORES" localSheetId="16">#REF!</definedName>
    <definedName name="FACTORES" localSheetId="17">#REF!</definedName>
    <definedName name="FACTORES">#REF!</definedName>
    <definedName name="FALLAS_TECNOLOGICAS" localSheetId="15">#REF!</definedName>
    <definedName name="FALLAS_TECNOLOGICAS" localSheetId="14">#REF!</definedName>
    <definedName name="FALLAS_TECNOLOGICAS" localSheetId="13">#REF!</definedName>
    <definedName name="FALLAS_TECNOLOGICAS" localSheetId="1">#REF!</definedName>
    <definedName name="FALLAS_TECNOLOGICAS" localSheetId="9">#REF!</definedName>
    <definedName name="FALLAS_TECNOLOGICAS" localSheetId="10">#REF!</definedName>
    <definedName name="FALLAS_TECNOLOGICAS" localSheetId="2">#REF!</definedName>
    <definedName name="FALLAS_TECNOLOGICAS" localSheetId="8">#REF!</definedName>
    <definedName name="FALLAS_TECNOLOGICAS" localSheetId="7">#REF!</definedName>
    <definedName name="FALLAS_TECNOLOGICAS" localSheetId="6">#REF!</definedName>
    <definedName name="FALLAS_TECNOLOGICAS" localSheetId="16">#REF!</definedName>
    <definedName name="FALLAS_TECNOLOGICAS" localSheetId="17">#REF!</definedName>
    <definedName name="FALLAS_TECNOLOGICAS">#REF!</definedName>
    <definedName name="FRAUD_EXTERNO" localSheetId="15">#REF!</definedName>
    <definedName name="FRAUD_EXTERNO" localSheetId="14">#REF!</definedName>
    <definedName name="FRAUD_EXTERNO" localSheetId="13">#REF!</definedName>
    <definedName name="FRAUD_EXTERNO" localSheetId="1">#REF!</definedName>
    <definedName name="FRAUD_EXTERNO" localSheetId="9">#REF!</definedName>
    <definedName name="FRAUD_EXTERNO" localSheetId="10">#REF!</definedName>
    <definedName name="FRAUD_EXTERNO" localSheetId="2">#REF!</definedName>
    <definedName name="FRAUD_EXTERNO" localSheetId="8">#REF!</definedName>
    <definedName name="FRAUD_EXTERNO" localSheetId="7">#REF!</definedName>
    <definedName name="FRAUD_EXTERNO" localSheetId="6">#REF!</definedName>
    <definedName name="FRAUD_EXTERNO" localSheetId="16">#REF!</definedName>
    <definedName name="FRAUD_EXTERNO" localSheetId="17">#REF!</definedName>
    <definedName name="FRAUD_EXTERNO">#REF!</definedName>
    <definedName name="FRAUDE_EXTERNO" localSheetId="15">#REF!</definedName>
    <definedName name="FRAUDE_EXTERNO" localSheetId="14">#REF!</definedName>
    <definedName name="FRAUDE_EXTERNO" localSheetId="13">#REF!</definedName>
    <definedName name="FRAUDE_EXTERNO" localSheetId="1">#REF!</definedName>
    <definedName name="FRAUDE_EXTERNO" localSheetId="9">#REF!</definedName>
    <definedName name="FRAUDE_EXTERNO" localSheetId="10">#REF!</definedName>
    <definedName name="FRAUDE_EXTERNO" localSheetId="2">#REF!</definedName>
    <definedName name="FRAUDE_EXTERNO" localSheetId="8">#REF!</definedName>
    <definedName name="FRAUDE_EXTERNO" localSheetId="6">#REF!</definedName>
    <definedName name="FRAUDE_EXTERNO" localSheetId="17">#REF!</definedName>
    <definedName name="FRAUDE_EXTERNO">#REF!</definedName>
    <definedName name="FRAUDE_INTERNO" localSheetId="15">#REF!</definedName>
    <definedName name="FRAUDE_INTERNO" localSheetId="14">#REF!</definedName>
    <definedName name="FRAUDE_INTERNO" localSheetId="13">#REF!</definedName>
    <definedName name="FRAUDE_INTERNO" localSheetId="1">#REF!</definedName>
    <definedName name="FRAUDE_INTERNO" localSheetId="9">#REF!</definedName>
    <definedName name="FRAUDE_INTERNO" localSheetId="10">#REF!</definedName>
    <definedName name="FRAUDE_INTERNO" localSheetId="2">#REF!</definedName>
    <definedName name="FRAUDE_INTERNO" localSheetId="8">#REF!</definedName>
    <definedName name="FRAUDE_INTERNO" localSheetId="6">#REF!</definedName>
    <definedName name="FRAUDE_INTERNO" localSheetId="17">#REF!</definedName>
    <definedName name="FRAUDE_INTERNO">#REF!</definedName>
    <definedName name="FRECUENCIA" localSheetId="15">#REF!</definedName>
    <definedName name="FRECUENCIA" localSheetId="14">#REF!</definedName>
    <definedName name="FRECUENCIA" localSheetId="13">#REF!</definedName>
    <definedName name="FRECUENCIA" localSheetId="1">#REF!</definedName>
    <definedName name="FRECUENCIA" localSheetId="9">#REF!</definedName>
    <definedName name="FRECUENCIA" localSheetId="10">#REF!</definedName>
    <definedName name="FRECUENCIA" localSheetId="2">#REF!</definedName>
    <definedName name="FRECUENCIA" localSheetId="8">#REF!</definedName>
    <definedName name="FRECUENCIA" localSheetId="6">#REF!</definedName>
    <definedName name="FRECUENCIA" localSheetId="17">#REF!</definedName>
    <definedName name="FRECUENCIA">#REF!</definedName>
    <definedName name="FUENTE" localSheetId="15">#REF!</definedName>
    <definedName name="FUENTE" localSheetId="14">#REF!</definedName>
    <definedName name="FUENTE" localSheetId="13">#REF!</definedName>
    <definedName name="FUENTE" localSheetId="1">#REF!</definedName>
    <definedName name="FUENTE" localSheetId="9">#REF!</definedName>
    <definedName name="FUENTE" localSheetId="10">#REF!</definedName>
    <definedName name="FUENTE" localSheetId="2">#REF!</definedName>
    <definedName name="FUENTE" localSheetId="8">#REF!</definedName>
    <definedName name="FUENTE" localSheetId="6">#REF!</definedName>
    <definedName name="FUENTE" localSheetId="17">#REF!</definedName>
    <definedName name="FUENTE">#REF!</definedName>
    <definedName name="FUENTES_DE_RIESGO" localSheetId="15">#REF!</definedName>
    <definedName name="FUENTES_DE_RIESGO" localSheetId="14">#REF!</definedName>
    <definedName name="FUENTES_DE_RIESGO" localSheetId="13">#REF!</definedName>
    <definedName name="FUENTES_DE_RIESGO" localSheetId="1">#REF!</definedName>
    <definedName name="FUENTES_DE_RIESGO" localSheetId="9">#REF!</definedName>
    <definedName name="FUENTES_DE_RIESGO" localSheetId="10">#REF!</definedName>
    <definedName name="FUENTES_DE_RIESGO" localSheetId="2">#REF!</definedName>
    <definedName name="FUENTES_DE_RIESGO" localSheetId="8">#REF!</definedName>
    <definedName name="FUENTES_DE_RIESGO" localSheetId="6">#REF!</definedName>
    <definedName name="FUENTES_DE_RIESGO" localSheetId="17">#REF!</definedName>
    <definedName name="FUENTES_DE_RIESGO">#REF!</definedName>
    <definedName name="FUENTES_RIESGO" localSheetId="15">#REF!</definedName>
    <definedName name="FUENTES_RIESGO" localSheetId="14">#REF!</definedName>
    <definedName name="FUENTES_RIESGO" localSheetId="13">#REF!</definedName>
    <definedName name="FUENTES_RIESGO" localSheetId="1">#REF!</definedName>
    <definedName name="FUENTES_RIESGO" localSheetId="9">#REF!</definedName>
    <definedName name="FUENTES_RIESGO" localSheetId="10">#REF!</definedName>
    <definedName name="FUENTES_RIESGO" localSheetId="2">#REF!</definedName>
    <definedName name="FUENTES_RIESGO" localSheetId="8">#REF!</definedName>
    <definedName name="FUENTES_RIESGO" localSheetId="6">#REF!</definedName>
    <definedName name="FUENTES_RIESGO" localSheetId="17">#REF!</definedName>
    <definedName name="FUENTES_RIESGO">#REF!</definedName>
    <definedName name="GENTE" localSheetId="15">#REF!</definedName>
    <definedName name="GENTE" localSheetId="14">#REF!</definedName>
    <definedName name="GENTE" localSheetId="13">#REF!</definedName>
    <definedName name="GENTE" localSheetId="1">#REF!</definedName>
    <definedName name="GENTE" localSheetId="9">#REF!</definedName>
    <definedName name="GENTE" localSheetId="10">#REF!</definedName>
    <definedName name="GENTE" localSheetId="2">#REF!</definedName>
    <definedName name="GENTE" localSheetId="8">#REF!</definedName>
    <definedName name="GENTE" localSheetId="6">#REF!</definedName>
    <definedName name="GENTE" localSheetId="17">#REF!</definedName>
    <definedName name="GENTE">#REF!</definedName>
    <definedName name="GESTION" localSheetId="15">#REF!</definedName>
    <definedName name="GESTION" localSheetId="14">#REF!</definedName>
    <definedName name="GESTION" localSheetId="13">#REF!</definedName>
    <definedName name="GESTION" localSheetId="1">#REF!</definedName>
    <definedName name="GESTION" localSheetId="9">#REF!</definedName>
    <definedName name="GESTION" localSheetId="10">#REF!</definedName>
    <definedName name="GESTION" localSheetId="2">#REF!</definedName>
    <definedName name="GESTION" localSheetId="8">#REF!</definedName>
    <definedName name="GESTION" localSheetId="6">#REF!</definedName>
    <definedName name="GESTION" localSheetId="17">#REF!</definedName>
    <definedName name="GESTION">#REF!</definedName>
    <definedName name="GESTION_CONTROL" localSheetId="15">#REF!</definedName>
    <definedName name="GESTION_CONTROL" localSheetId="14">#REF!</definedName>
    <definedName name="GESTION_CONTROL" localSheetId="13">#REF!</definedName>
    <definedName name="GESTION_CONTROL" localSheetId="1">#REF!</definedName>
    <definedName name="GESTION_CONTROL" localSheetId="9">#REF!</definedName>
    <definedName name="GESTION_CONTROL" localSheetId="10">#REF!</definedName>
    <definedName name="GESTION_CONTROL" localSheetId="2">#REF!</definedName>
    <definedName name="GESTION_CONTROL" localSheetId="8">#REF!</definedName>
    <definedName name="GESTION_CONTROL" localSheetId="6">#REF!</definedName>
    <definedName name="GESTION_CONTROL" localSheetId="17">#REF!</definedName>
    <definedName name="GESTION_CONTROL">#REF!</definedName>
    <definedName name="GESTION_TECNICA" localSheetId="15">#REF!</definedName>
    <definedName name="GESTION_TECNICA" localSheetId="14">#REF!</definedName>
    <definedName name="GESTION_TECNICA" localSheetId="13">#REF!</definedName>
    <definedName name="GESTION_TECNICA" localSheetId="1">#REF!</definedName>
    <definedName name="GESTION_TECNICA" localSheetId="9">#REF!</definedName>
    <definedName name="GESTION_TECNICA" localSheetId="10">#REF!</definedName>
    <definedName name="GESTION_TECNICA" localSheetId="2">#REF!</definedName>
    <definedName name="GESTION_TECNICA" localSheetId="8">#REF!</definedName>
    <definedName name="GESTION_TECNICA" localSheetId="6">#REF!</definedName>
    <definedName name="GESTION_TECNICA" localSheetId="17">#REF!</definedName>
    <definedName name="GESTION_TECNICA">#REF!</definedName>
    <definedName name="GRAVEDAD" localSheetId="15">#REF!</definedName>
    <definedName name="GRAVEDAD" localSheetId="14">#REF!</definedName>
    <definedName name="GRAVEDAD" localSheetId="13">#REF!</definedName>
    <definedName name="GRAVEDAD" localSheetId="1">#REF!</definedName>
    <definedName name="GRAVEDAD" localSheetId="9">#REF!</definedName>
    <definedName name="GRAVEDAD" localSheetId="10">#REF!</definedName>
    <definedName name="GRAVEDAD" localSheetId="2">#REF!</definedName>
    <definedName name="GRAVEDAD" localSheetId="8">#REF!</definedName>
    <definedName name="GRAVEDAD" localSheetId="6">#REF!</definedName>
    <definedName name="GRAVEDAD" localSheetId="17">#REF!</definedName>
    <definedName name="GRAVEDAD">#REF!</definedName>
    <definedName name="IMPACTO" localSheetId="15">#REF!</definedName>
    <definedName name="IMPACTO" localSheetId="14">#REF!</definedName>
    <definedName name="IMPACTO" localSheetId="13">#REF!</definedName>
    <definedName name="IMPACTO" localSheetId="1">#REF!</definedName>
    <definedName name="IMPACTO" localSheetId="9">#REF!</definedName>
    <definedName name="IMPACTO" localSheetId="10">#REF!</definedName>
    <definedName name="IMPACTO" localSheetId="2">#REF!</definedName>
    <definedName name="IMPACTO" localSheetId="8">#REF!</definedName>
    <definedName name="IMPACTO" localSheetId="6">#REF!</definedName>
    <definedName name="IMPACTO" localSheetId="17">#REF!</definedName>
    <definedName name="IMPACTO">#REF!</definedName>
    <definedName name="IMPACTORIESGO" localSheetId="15">#REF!</definedName>
    <definedName name="IMPACTORIESGO" localSheetId="14">#REF!</definedName>
    <definedName name="IMPACTORIESGO" localSheetId="13">#REF!</definedName>
    <definedName name="IMPACTORIESGO" localSheetId="1">#REF!</definedName>
    <definedName name="IMPACTORIESGO" localSheetId="9">#REF!</definedName>
    <definedName name="IMPACTORIESGO" localSheetId="10">#REF!</definedName>
    <definedName name="IMPACTORIESGO" localSheetId="2">#REF!</definedName>
    <definedName name="IMPACTORIESGO" localSheetId="8">#REF!</definedName>
    <definedName name="IMPACTORIESGO" localSheetId="6">#REF!</definedName>
    <definedName name="IMPACTORIESGO" localSheetId="17">#REF!</definedName>
    <definedName name="IMPACTORIESGO">#REF!</definedName>
    <definedName name="INGRESOS_Y_DERECHOS" localSheetId="15">#REF!</definedName>
    <definedName name="INGRESOS_Y_DERECHOS" localSheetId="14">#REF!</definedName>
    <definedName name="INGRESOS_Y_DERECHOS" localSheetId="13">#REF!</definedName>
    <definedName name="INGRESOS_Y_DERECHOS" localSheetId="1">#REF!</definedName>
    <definedName name="INGRESOS_Y_DERECHOS" localSheetId="9">#REF!</definedName>
    <definedName name="INGRESOS_Y_DERECHOS" localSheetId="10">#REF!</definedName>
    <definedName name="INGRESOS_Y_DERECHOS" localSheetId="2">#REF!</definedName>
    <definedName name="INGRESOS_Y_DERECHOS" localSheetId="8">#REF!</definedName>
    <definedName name="INGRESOS_Y_DERECHOS" localSheetId="6">#REF!</definedName>
    <definedName name="INGRESOS_Y_DERECHOS" localSheetId="17">#REF!</definedName>
    <definedName name="INGRESOS_Y_DERECHOS">#REF!</definedName>
    <definedName name="INSTALACIONES" localSheetId="15">#REF!</definedName>
    <definedName name="INSTALACIONES" localSheetId="14">#REF!</definedName>
    <definedName name="INSTALACIONES" localSheetId="13">#REF!</definedName>
    <definedName name="INSTALACIONES" localSheetId="1">#REF!</definedName>
    <definedName name="INSTALACIONES" localSheetId="9">#REF!</definedName>
    <definedName name="INSTALACIONES" localSheetId="10">#REF!</definedName>
    <definedName name="INSTALACIONES" localSheetId="2">#REF!</definedName>
    <definedName name="INSTALACIONES" localSheetId="8">#REF!</definedName>
    <definedName name="INSTALACIONES" localSheetId="6">#REF!</definedName>
    <definedName name="INSTALACIONES" localSheetId="17">#REF!</definedName>
    <definedName name="INSTALACIONES">#REF!</definedName>
    <definedName name="INSTALACIONES_" localSheetId="15">#REF!</definedName>
    <definedName name="INSTALACIONES_" localSheetId="14">#REF!</definedName>
    <definedName name="INSTALACIONES_" localSheetId="13">#REF!</definedName>
    <definedName name="INSTALACIONES_" localSheetId="1">#REF!</definedName>
    <definedName name="INSTALACIONES_" localSheetId="9">#REF!</definedName>
    <definedName name="INSTALACIONES_" localSheetId="10">#REF!</definedName>
    <definedName name="INSTALACIONES_" localSheetId="2">#REF!</definedName>
    <definedName name="INSTALACIONES_" localSheetId="8">#REF!</definedName>
    <definedName name="INSTALACIONES_" localSheetId="6">#REF!</definedName>
    <definedName name="INSTALACIONES_" localSheetId="17">#REF!</definedName>
    <definedName name="INSTALACIONES_">#REF!</definedName>
    <definedName name="INTANGIBLES" localSheetId="15">#REF!</definedName>
    <definedName name="INTANGIBLES" localSheetId="14">#REF!</definedName>
    <definedName name="INTANGIBLES" localSheetId="13">#REF!</definedName>
    <definedName name="INTANGIBLES" localSheetId="1">#REF!</definedName>
    <definedName name="INTANGIBLES" localSheetId="9">#REF!</definedName>
    <definedName name="INTANGIBLES" localSheetId="10">#REF!</definedName>
    <definedName name="INTANGIBLES" localSheetId="2">#REF!</definedName>
    <definedName name="INTANGIBLES" localSheetId="8">#REF!</definedName>
    <definedName name="INTANGIBLES" localSheetId="6">#REF!</definedName>
    <definedName name="INTANGIBLES" localSheetId="17">#REF!</definedName>
    <definedName name="INTANGIBLES">#REF!</definedName>
    <definedName name="LEGAL" localSheetId="15">#REF!</definedName>
    <definedName name="LEGAL" localSheetId="14">#REF!</definedName>
    <definedName name="LEGAL" localSheetId="13">#REF!</definedName>
    <definedName name="LEGAL" localSheetId="1">#REF!</definedName>
    <definedName name="LEGAL" localSheetId="9">#REF!</definedName>
    <definedName name="LEGAL" localSheetId="10">#REF!</definedName>
    <definedName name="LEGAL" localSheetId="2">#REF!</definedName>
    <definedName name="LEGAL" localSheetId="8">#REF!</definedName>
    <definedName name="LEGAL" localSheetId="6">#REF!</definedName>
    <definedName name="LEGAL" localSheetId="17">#REF!</definedName>
    <definedName name="LEGAL">#REF!</definedName>
    <definedName name="LET" localSheetId="15">#REF!</definedName>
    <definedName name="LET" localSheetId="14">#REF!</definedName>
    <definedName name="LET" localSheetId="13">#REF!</definedName>
    <definedName name="LET" localSheetId="1">#REF!</definedName>
    <definedName name="LET" localSheetId="9">#REF!</definedName>
    <definedName name="LET" localSheetId="10">#REF!</definedName>
    <definedName name="LET" localSheetId="2">#REF!</definedName>
    <definedName name="LET" localSheetId="8">#REF!</definedName>
    <definedName name="LET" localSheetId="6">#REF!</definedName>
    <definedName name="LET" localSheetId="17">#REF!</definedName>
    <definedName name="LET">#REF!</definedName>
    <definedName name="MACROPROCESO" localSheetId="15">#REF!</definedName>
    <definedName name="MACROPROCESO" localSheetId="14">#REF!</definedName>
    <definedName name="MACROPROCESO" localSheetId="13">#REF!</definedName>
    <definedName name="MACROPROCESO" localSheetId="1">#REF!</definedName>
    <definedName name="MACROPROCESO" localSheetId="9">#REF!</definedName>
    <definedName name="MACROPROCESO" localSheetId="10">#REF!</definedName>
    <definedName name="MACROPROCESO" localSheetId="2">#REF!</definedName>
    <definedName name="MACROPROCESO" localSheetId="8">#REF!</definedName>
    <definedName name="MACROPROCESO" localSheetId="6">#REF!</definedName>
    <definedName name="MACROPROCESO" localSheetId="17">#REF!</definedName>
    <definedName name="MACROPROCESO">#REF!</definedName>
    <definedName name="MERCADO" localSheetId="15">#REF!</definedName>
    <definedName name="MERCADO" localSheetId="14">#REF!</definedName>
    <definedName name="MERCADO" localSheetId="13">#REF!</definedName>
    <definedName name="MERCADO" localSheetId="1">#REF!</definedName>
    <definedName name="MERCADO" localSheetId="9">#REF!</definedName>
    <definedName name="MERCADO" localSheetId="10">#REF!</definedName>
    <definedName name="MERCADO" localSheetId="2">#REF!</definedName>
    <definedName name="MERCADO" localSheetId="8">#REF!</definedName>
    <definedName name="MERCADO" localSheetId="6">#REF!</definedName>
    <definedName name="MERCADO" localSheetId="17">#REF!</definedName>
    <definedName name="MERCADO">#REF!</definedName>
    <definedName name="NN" localSheetId="15">#REF!</definedName>
    <definedName name="NN" localSheetId="14">#REF!</definedName>
    <definedName name="NN" localSheetId="13">#REF!</definedName>
    <definedName name="NN" localSheetId="1">#REF!</definedName>
    <definedName name="NN" localSheetId="9">#REF!</definedName>
    <definedName name="NN" localSheetId="10">#REF!</definedName>
    <definedName name="NN" localSheetId="2">#REF!</definedName>
    <definedName name="NN" localSheetId="8">#REF!</definedName>
    <definedName name="NN" localSheetId="6">#REF!</definedName>
    <definedName name="NN" localSheetId="17">#REF!</definedName>
    <definedName name="NN">#REF!</definedName>
    <definedName name="NOMBRE_RIESGO" localSheetId="15">#REF!</definedName>
    <definedName name="NOMBRE_RIESGO" localSheetId="14">#REF!</definedName>
    <definedName name="NOMBRE_RIESGO" localSheetId="13">#REF!</definedName>
    <definedName name="NOMBRE_RIESGO" localSheetId="1">#REF!</definedName>
    <definedName name="NOMBRE_RIESGO" localSheetId="9">#REF!</definedName>
    <definedName name="NOMBRE_RIESGO" localSheetId="10">#REF!</definedName>
    <definedName name="NOMBRE_RIESGO" localSheetId="2">#REF!</definedName>
    <definedName name="NOMBRE_RIESGO" localSheetId="8">#REF!</definedName>
    <definedName name="NOMBRE_RIESGO" localSheetId="6">#REF!</definedName>
    <definedName name="NOMBRE_RIESGO" localSheetId="17">#REF!</definedName>
    <definedName name="NOMBRE_RIESGO">#REF!</definedName>
    <definedName name="NUM" localSheetId="15">#REF!</definedName>
    <definedName name="NUM" localSheetId="14">#REF!</definedName>
    <definedName name="NUM" localSheetId="13">#REF!</definedName>
    <definedName name="NUM" localSheetId="1">#REF!</definedName>
    <definedName name="NUM" localSheetId="9">#REF!</definedName>
    <definedName name="NUM" localSheetId="10">#REF!</definedName>
    <definedName name="NUM" localSheetId="2">#REF!</definedName>
    <definedName name="NUM" localSheetId="8">#REF!</definedName>
    <definedName name="NUM" localSheetId="6">#REF!</definedName>
    <definedName name="NUM" localSheetId="17">#REF!</definedName>
    <definedName name="NUM">#REF!</definedName>
    <definedName name="OBJETIVOS" localSheetId="15">#REF!</definedName>
    <definedName name="OBJETIVOS" localSheetId="14">#REF!</definedName>
    <definedName name="OBJETIVOS" localSheetId="13">#REF!</definedName>
    <definedName name="OBJETIVOS" localSheetId="1">#REF!</definedName>
    <definedName name="OBJETIVOS" localSheetId="9">#REF!</definedName>
    <definedName name="OBJETIVOS" localSheetId="10">#REF!</definedName>
    <definedName name="OBJETIVOS" localSheetId="2">#REF!</definedName>
    <definedName name="OBJETIVOS" localSheetId="8">#REF!</definedName>
    <definedName name="OBJETIVOS" localSheetId="6">#REF!</definedName>
    <definedName name="OBJETIVOS" localSheetId="17">#REF!</definedName>
    <definedName name="OBJETIVOS">#REF!</definedName>
    <definedName name="OPERACIÓN" localSheetId="11">[4]DATOS!$E$16:$E$27</definedName>
    <definedName name="OPERACIÓN" localSheetId="12">[4]DATOS!$E$16:$E$27</definedName>
    <definedName name="OPERACIÓN" localSheetId="8">[4]DATOS!$E$16:$E$27</definedName>
    <definedName name="OPERACIÓN" localSheetId="7">[4]DATOS!$E$16:$E$27</definedName>
    <definedName name="OPERACIÓN" localSheetId="17">[2]DATOS!$E$16:$E$27</definedName>
    <definedName name="OPERACIÓN">[5]DATOS!$E$16:$E$27</definedName>
    <definedName name="OTROS" localSheetId="15">#REF!</definedName>
    <definedName name="OTROS" localSheetId="14">#REF!</definedName>
    <definedName name="OTROS" localSheetId="11">#REF!</definedName>
    <definedName name="OTROS" localSheetId="13">#REF!</definedName>
    <definedName name="OTROS" localSheetId="1">#REF!</definedName>
    <definedName name="OTROS" localSheetId="12">#REF!</definedName>
    <definedName name="OTROS" localSheetId="4">#REF!</definedName>
    <definedName name="OTROS" localSheetId="9">#REF!</definedName>
    <definedName name="OTROS" localSheetId="10">#REF!</definedName>
    <definedName name="OTROS" localSheetId="2">#REF!</definedName>
    <definedName name="OTROS" localSheetId="8">#REF!</definedName>
    <definedName name="OTROS" localSheetId="7">#REF!</definedName>
    <definedName name="OTROS" localSheetId="3">#REF!</definedName>
    <definedName name="OTROS" localSheetId="6">#REF!</definedName>
    <definedName name="OTROS" localSheetId="16">#REF!</definedName>
    <definedName name="OTROS" localSheetId="17">#REF!</definedName>
    <definedName name="OTROS">#REF!</definedName>
    <definedName name="PERSONA" localSheetId="15">#REF!</definedName>
    <definedName name="PERSONA" localSheetId="14">#REF!</definedName>
    <definedName name="PERSONA" localSheetId="13">#REF!</definedName>
    <definedName name="PERSONA" localSheetId="1">#REF!</definedName>
    <definedName name="PERSONA" localSheetId="9">#REF!</definedName>
    <definedName name="PERSONA" localSheetId="10">#REF!</definedName>
    <definedName name="PERSONA" localSheetId="2">#REF!</definedName>
    <definedName name="PERSONA" localSheetId="8">#REF!</definedName>
    <definedName name="PERSONA" localSheetId="7">#REF!</definedName>
    <definedName name="PERSONA" localSheetId="6">#REF!</definedName>
    <definedName name="PERSONA" localSheetId="16">#REF!</definedName>
    <definedName name="PERSONA" localSheetId="17">#REF!</definedName>
    <definedName name="PERSONA">#REF!</definedName>
    <definedName name="PERSONAS" localSheetId="15">#REF!</definedName>
    <definedName name="PERSONAS" localSheetId="14">#REF!</definedName>
    <definedName name="PERSONAS" localSheetId="13">#REF!</definedName>
    <definedName name="PERSONAS" localSheetId="1">#REF!</definedName>
    <definedName name="PERSONAS" localSheetId="9">#REF!</definedName>
    <definedName name="PERSONAS" localSheetId="10">#REF!</definedName>
    <definedName name="PERSONAS" localSheetId="2">#REF!</definedName>
    <definedName name="PERSONAS" localSheetId="8">#REF!</definedName>
    <definedName name="PERSONAS" localSheetId="7">#REF!</definedName>
    <definedName name="PERSONAS" localSheetId="6">#REF!</definedName>
    <definedName name="PERSONAS" localSheetId="16">#REF!</definedName>
    <definedName name="PERSONAS" localSheetId="17">#REF!</definedName>
    <definedName name="PERSONAS">#REF!</definedName>
    <definedName name="PESO" localSheetId="15">#REF!</definedName>
    <definedName name="PESO" localSheetId="14">#REF!</definedName>
    <definedName name="PESO" localSheetId="13">#REF!</definedName>
    <definedName name="PESO" localSheetId="1">#REF!</definedName>
    <definedName name="PESO" localSheetId="9">#REF!</definedName>
    <definedName name="PESO" localSheetId="10">#REF!</definedName>
    <definedName name="PESO" localSheetId="2">#REF!</definedName>
    <definedName name="PESO" localSheetId="8">#REF!</definedName>
    <definedName name="PESO" localSheetId="6">#REF!</definedName>
    <definedName name="PESO" localSheetId="17">#REF!</definedName>
    <definedName name="PESO">#REF!</definedName>
    <definedName name="POLITICA" localSheetId="11">'[6]NO BORRAR'!$C$3:$C$17</definedName>
    <definedName name="POLITICA" localSheetId="12">'[6]NO BORRAR'!$C$3:$C$17</definedName>
    <definedName name="POLITICA" localSheetId="8">'[6]NO BORRAR'!$C$3:$C$17</definedName>
    <definedName name="POLITICA" localSheetId="7">'[6]NO BORRAR'!$C$3:$C$17</definedName>
    <definedName name="POLITICA" localSheetId="17">'[2]NO BORRAR'!$C$3:$C$17</definedName>
    <definedName name="POLITICA">'[7]NO BORRAR'!$C$3:$C$17</definedName>
    <definedName name="POLITICAS_GUBERNAMENTALES" localSheetId="15">#REF!</definedName>
    <definedName name="POLITICAS_GUBERNAMENTALES" localSheetId="14">#REF!</definedName>
    <definedName name="POLITICAS_GUBERNAMENTALES" localSheetId="11">#REF!</definedName>
    <definedName name="POLITICAS_GUBERNAMENTALES" localSheetId="13">#REF!</definedName>
    <definedName name="POLITICAS_GUBERNAMENTALES" localSheetId="1">#REF!</definedName>
    <definedName name="POLITICAS_GUBERNAMENTALES" localSheetId="12">#REF!</definedName>
    <definedName name="POLITICAS_GUBERNAMENTALES" localSheetId="4">#REF!</definedName>
    <definedName name="POLITICAS_GUBERNAMENTALES" localSheetId="9">#REF!</definedName>
    <definedName name="POLITICAS_GUBERNAMENTALES" localSheetId="10">#REF!</definedName>
    <definedName name="POLITICAS_GUBERNAMENTALES" localSheetId="2">#REF!</definedName>
    <definedName name="POLITICAS_GUBERNAMENTALES" localSheetId="8">#REF!</definedName>
    <definedName name="POLITICAS_GUBERNAMENTALES" localSheetId="7">#REF!</definedName>
    <definedName name="POLITICAS_GUBERNAMENTALES" localSheetId="3">#REF!</definedName>
    <definedName name="POLITICAS_GUBERNAMENTALES" localSheetId="6">#REF!</definedName>
    <definedName name="POLITICAS_GUBERNAMENTALES" localSheetId="16">#REF!</definedName>
    <definedName name="POLITICAS_GUBERNAMENTALES" localSheetId="17">#REF!</definedName>
    <definedName name="POLITICAS_GUBERNAMENTALES">#REF!</definedName>
    <definedName name="PROCEDIMIENTO" localSheetId="15">#REF!</definedName>
    <definedName name="PROCEDIMIENTO" localSheetId="14">#REF!</definedName>
    <definedName name="PROCEDIMIENTO" localSheetId="13">#REF!</definedName>
    <definedName name="PROCEDIMIENTO" localSheetId="1">#REF!</definedName>
    <definedName name="PROCEDIMIENTO" localSheetId="9">#REF!</definedName>
    <definedName name="PROCEDIMIENTO" localSheetId="10">#REF!</definedName>
    <definedName name="PROCEDIMIENTO" localSheetId="2">#REF!</definedName>
    <definedName name="PROCEDIMIENTO" localSheetId="8">#REF!</definedName>
    <definedName name="PROCEDIMIENTO" localSheetId="7">#REF!</definedName>
    <definedName name="PROCEDIMIENTO" localSheetId="6">#REF!</definedName>
    <definedName name="PROCEDIMIENTO" localSheetId="16">#REF!</definedName>
    <definedName name="PROCEDIMIENTO" localSheetId="17">#REF!</definedName>
    <definedName name="PROCEDIMIENTO">#REF!</definedName>
    <definedName name="PROCESO" localSheetId="15">#REF!</definedName>
    <definedName name="PROCESO" localSheetId="14">#REF!</definedName>
    <definedName name="PROCESO" localSheetId="13">#REF!</definedName>
    <definedName name="PROCESO" localSheetId="1">#REF!</definedName>
    <definedName name="PROCESO" localSheetId="9">#REF!</definedName>
    <definedName name="PROCESO" localSheetId="10">#REF!</definedName>
    <definedName name="PROCESO" localSheetId="2">#REF!</definedName>
    <definedName name="PROCESO" localSheetId="8">#REF!</definedName>
    <definedName name="PROCESO" localSheetId="7">#REF!</definedName>
    <definedName name="PROCESO" localSheetId="6">#REF!</definedName>
    <definedName name="PROCESO" localSheetId="16">#REF!</definedName>
    <definedName name="PROCESO" localSheetId="17">#REF!</definedName>
    <definedName name="PROCESO">#REF!</definedName>
    <definedName name="PROCESOS" localSheetId="11">[4]DATOS!$A$4:$A$7</definedName>
    <definedName name="PROCESOS" localSheetId="12">[4]DATOS!$A$4:$A$7</definedName>
    <definedName name="PROCESOS" localSheetId="8">[4]DATOS!$A$4:$A$7</definedName>
    <definedName name="PROCESOS" localSheetId="7">[4]DATOS!$A$4:$A$7</definedName>
    <definedName name="PROCESOS" localSheetId="17">[2]DATOS!$A$4:$A$7</definedName>
    <definedName name="PROCESOS">[5]DATOS!$A$4:$A$7</definedName>
    <definedName name="PRODUCTO" localSheetId="11">[4]DATOS!$D$16:$D$27</definedName>
    <definedName name="PRODUCTO" localSheetId="12">[4]DATOS!$D$16:$D$27</definedName>
    <definedName name="PRODUCTO" localSheetId="8">[4]DATOS!$D$16:$D$27</definedName>
    <definedName name="PRODUCTO" localSheetId="7">[4]DATOS!$D$16:$D$27</definedName>
    <definedName name="PRODUCTO" localSheetId="17">[2]DATOS!$D$16:$D$27</definedName>
    <definedName name="PRODUCTO">[5]DATOS!$D$16:$D$27</definedName>
    <definedName name="PUNTAJE" localSheetId="15">#REF!</definedName>
    <definedName name="PUNTAJE" localSheetId="14">#REF!</definedName>
    <definedName name="PUNTAJE" localSheetId="11">#REF!</definedName>
    <definedName name="PUNTAJE" localSheetId="13">#REF!</definedName>
    <definedName name="PUNTAJE" localSheetId="1">#REF!</definedName>
    <definedName name="PUNTAJE" localSheetId="12">#REF!</definedName>
    <definedName name="PUNTAJE" localSheetId="4">#REF!</definedName>
    <definedName name="PUNTAJE" localSheetId="9">#REF!</definedName>
    <definedName name="PUNTAJE" localSheetId="10">#REF!</definedName>
    <definedName name="PUNTAJE" localSheetId="2">#REF!</definedName>
    <definedName name="PUNTAJE" localSheetId="8">#REF!</definedName>
    <definedName name="PUNTAJE" localSheetId="7">#REF!</definedName>
    <definedName name="PUNTAJE" localSheetId="3">#REF!</definedName>
    <definedName name="PUNTAJE" localSheetId="6">#REF!</definedName>
    <definedName name="PUNTAJE" localSheetId="16">#REF!</definedName>
    <definedName name="PUNTAJE" localSheetId="17">#REF!</definedName>
    <definedName name="PUNTAJE">#REF!</definedName>
    <definedName name="PUNTAJEF" localSheetId="15">#REF!</definedName>
    <definedName name="PUNTAJEF" localSheetId="14">#REF!</definedName>
    <definedName name="PUNTAJEF" localSheetId="13">#REF!</definedName>
    <definedName name="PUNTAJEF" localSheetId="1">#REF!</definedName>
    <definedName name="PUNTAJEF" localSheetId="9">#REF!</definedName>
    <definedName name="PUNTAJEF" localSheetId="10">#REF!</definedName>
    <definedName name="PUNTAJEF" localSheetId="2">#REF!</definedName>
    <definedName name="PUNTAJEF" localSheetId="8">#REF!</definedName>
    <definedName name="PUNTAJEF" localSheetId="7">#REF!</definedName>
    <definedName name="PUNTAJEF" localSheetId="6">#REF!</definedName>
    <definedName name="PUNTAJEF" localSheetId="16">#REF!</definedName>
    <definedName name="PUNTAJEF" localSheetId="17">#REF!</definedName>
    <definedName name="PUNTAJEF">#REF!</definedName>
    <definedName name="PUNTAJEG" localSheetId="15">#REF!</definedName>
    <definedName name="PUNTAJEG" localSheetId="14">#REF!</definedName>
    <definedName name="PUNTAJEG" localSheetId="13">#REF!</definedName>
    <definedName name="PUNTAJEG" localSheetId="1">#REF!</definedName>
    <definedName name="PUNTAJEG" localSheetId="9">#REF!</definedName>
    <definedName name="PUNTAJEG" localSheetId="10">#REF!</definedName>
    <definedName name="PUNTAJEG" localSheetId="2">#REF!</definedName>
    <definedName name="PUNTAJEG" localSheetId="8">#REF!</definedName>
    <definedName name="PUNTAJEG" localSheetId="7">#REF!</definedName>
    <definedName name="PUNTAJEG" localSheetId="6">#REF!</definedName>
    <definedName name="PUNTAJEG" localSheetId="16">#REF!</definedName>
    <definedName name="PUNTAJEG" localSheetId="17">#REF!</definedName>
    <definedName name="PUNTAJEG">#REF!</definedName>
    <definedName name="q" localSheetId="15">#REF!</definedName>
    <definedName name="q" localSheetId="14">#REF!</definedName>
    <definedName name="q" localSheetId="13">#REF!</definedName>
    <definedName name="q" localSheetId="1">#REF!</definedName>
    <definedName name="q" localSheetId="9">#REF!</definedName>
    <definedName name="q" localSheetId="10">#REF!</definedName>
    <definedName name="q" localSheetId="2">#REF!</definedName>
    <definedName name="q" localSheetId="8">#REF!</definedName>
    <definedName name="q" localSheetId="6">#REF!</definedName>
    <definedName name="q" localSheetId="17">#REF!</definedName>
    <definedName name="q">#REF!</definedName>
    <definedName name="RELACIONADO" localSheetId="15">#REF!</definedName>
    <definedName name="RELACIONADO" localSheetId="14">#REF!</definedName>
    <definedName name="RELACIONADO" localSheetId="13">#REF!</definedName>
    <definedName name="RELACIONADO" localSheetId="1">#REF!</definedName>
    <definedName name="RELACIONADO" localSheetId="9">#REF!</definedName>
    <definedName name="RELACIONADO" localSheetId="10">#REF!</definedName>
    <definedName name="RELACIONADO" localSheetId="2">#REF!</definedName>
    <definedName name="RELACIONADO" localSheetId="8">#REF!</definedName>
    <definedName name="RELACIONADO" localSheetId="6">#REF!</definedName>
    <definedName name="RELACIONADO" localSheetId="17">#REF!</definedName>
    <definedName name="RELACIONADO">#REF!</definedName>
    <definedName name="RELACIONADOCON" localSheetId="15">#REF!</definedName>
    <definedName name="RELACIONADOCON" localSheetId="14">#REF!</definedName>
    <definedName name="RELACIONADOCON" localSheetId="13">#REF!</definedName>
    <definedName name="RELACIONADOCON" localSheetId="1">#REF!</definedName>
    <definedName name="RELACIONADOCON" localSheetId="9">#REF!</definedName>
    <definedName name="RELACIONADOCON" localSheetId="10">#REF!</definedName>
    <definedName name="RELACIONADOCON" localSheetId="2">#REF!</definedName>
    <definedName name="RELACIONADOCON" localSheetId="8">#REF!</definedName>
    <definedName name="RELACIONADOCON" localSheetId="6">#REF!</definedName>
    <definedName name="RELACIONADOCON" localSheetId="17">#REF!</definedName>
    <definedName name="RELACIONADOCON">#REF!</definedName>
    <definedName name="RELACIONADOS_INSTALACIONES" localSheetId="15">#REF!</definedName>
    <definedName name="RELACIONADOS_INSTALACIONES" localSheetId="14">#REF!</definedName>
    <definedName name="RELACIONADOS_INSTALACIONES" localSheetId="13">#REF!</definedName>
    <definedName name="RELACIONADOS_INSTALACIONES" localSheetId="1">#REF!</definedName>
    <definedName name="RELACIONADOS_INSTALACIONES" localSheetId="9">#REF!</definedName>
    <definedName name="RELACIONADOS_INSTALACIONES" localSheetId="10">#REF!</definedName>
    <definedName name="RELACIONADOS_INSTALACIONES" localSheetId="2">#REF!</definedName>
    <definedName name="RELACIONADOS_INSTALACIONES" localSheetId="8">#REF!</definedName>
    <definedName name="RELACIONADOS_INSTALACIONES" localSheetId="6">#REF!</definedName>
    <definedName name="RELACIONADOS_INSTALACIONES" localSheetId="17">#REF!</definedName>
    <definedName name="RELACIONADOS_INSTALACIONES">#REF!</definedName>
    <definedName name="RELACIONES_CON_EL_CLIENTE" localSheetId="15">#REF!</definedName>
    <definedName name="RELACIONES_CON_EL_CLIENTE" localSheetId="14">#REF!</definedName>
    <definedName name="RELACIONES_CON_EL_CLIENTE" localSheetId="13">#REF!</definedName>
    <definedName name="RELACIONES_CON_EL_CLIENTE" localSheetId="1">#REF!</definedName>
    <definedName name="RELACIONES_CON_EL_CLIENTE" localSheetId="9">#REF!</definedName>
    <definedName name="RELACIONES_CON_EL_CLIENTE" localSheetId="10">#REF!</definedName>
    <definedName name="RELACIONES_CON_EL_CLIENTE" localSheetId="2">#REF!</definedName>
    <definedName name="RELACIONES_CON_EL_CLIENTE" localSheetId="8">#REF!</definedName>
    <definedName name="RELACIONES_CON_EL_CLIENTE" localSheetId="6">#REF!</definedName>
    <definedName name="RELACIONES_CON_EL_CLIENTE" localSheetId="17">#REF!</definedName>
    <definedName name="RELACIONES_CON_EL_CLIENTE">#REF!</definedName>
    <definedName name="RELACIONES_CON_EL_USUARIO" localSheetId="15">#REF!</definedName>
    <definedName name="RELACIONES_CON_EL_USUARIO" localSheetId="14">#REF!</definedName>
    <definedName name="RELACIONES_CON_EL_USUARIO" localSheetId="13">#REF!</definedName>
    <definedName name="RELACIONES_CON_EL_USUARIO" localSheetId="1">#REF!</definedName>
    <definedName name="RELACIONES_CON_EL_USUARIO" localSheetId="9">#REF!</definedName>
    <definedName name="RELACIONES_CON_EL_USUARIO" localSheetId="10">#REF!</definedName>
    <definedName name="RELACIONES_CON_EL_USUARIO" localSheetId="2">#REF!</definedName>
    <definedName name="RELACIONES_CON_EL_USUARIO" localSheetId="8">#REF!</definedName>
    <definedName name="RELACIONES_CON_EL_USUARIO" localSheetId="6">#REF!</definedName>
    <definedName name="RELACIONES_CON_EL_USUARIO" localSheetId="17">#REF!</definedName>
    <definedName name="RELACIONES_CON_EL_USUARIO">#REF!</definedName>
    <definedName name="RELACIONES_CON_EL_USUSARIO" localSheetId="15">#REF!</definedName>
    <definedName name="RELACIONES_CON_EL_USUSARIO" localSheetId="14">#REF!</definedName>
    <definedName name="RELACIONES_CON_EL_USUSARIO" localSheetId="13">#REF!</definedName>
    <definedName name="RELACIONES_CON_EL_USUSARIO" localSheetId="1">#REF!</definedName>
    <definedName name="RELACIONES_CON_EL_USUSARIO" localSheetId="9">#REF!</definedName>
    <definedName name="RELACIONES_CON_EL_USUSARIO" localSheetId="10">#REF!</definedName>
    <definedName name="RELACIONES_CON_EL_USUSARIO" localSheetId="2">#REF!</definedName>
    <definedName name="RELACIONES_CON_EL_USUSARIO" localSheetId="8">#REF!</definedName>
    <definedName name="RELACIONES_CON_EL_USUSARIO" localSheetId="6">#REF!</definedName>
    <definedName name="RELACIONES_CON_EL_USUSARIO" localSheetId="17">#REF!</definedName>
    <definedName name="RELACIONES_CON_EL_USUSARIO">#REF!</definedName>
    <definedName name="RELACIONES_CON_USUARIO" localSheetId="15">#REF!</definedName>
    <definedName name="RELACIONES_CON_USUARIO" localSheetId="14">#REF!</definedName>
    <definedName name="RELACIONES_CON_USUARIO" localSheetId="13">#REF!</definedName>
    <definedName name="RELACIONES_CON_USUARIO" localSheetId="1">#REF!</definedName>
    <definedName name="RELACIONES_CON_USUARIO" localSheetId="9">#REF!</definedName>
    <definedName name="RELACIONES_CON_USUARIO" localSheetId="10">#REF!</definedName>
    <definedName name="RELACIONES_CON_USUARIO" localSheetId="2">#REF!</definedName>
    <definedName name="RELACIONES_CON_USUARIO" localSheetId="8">#REF!</definedName>
    <definedName name="RELACIONES_CON_USUARIO" localSheetId="6">#REF!</definedName>
    <definedName name="RELACIONES_CON_USUARIO" localSheetId="17">#REF!</definedName>
    <definedName name="RELACIONES_CON_USUARIO">#REF!</definedName>
    <definedName name="RELACIONES_LABORALES" localSheetId="15">#REF!</definedName>
    <definedName name="RELACIONES_LABORALES" localSheetId="14">#REF!</definedName>
    <definedName name="RELACIONES_LABORALES" localSheetId="13">#REF!</definedName>
    <definedName name="RELACIONES_LABORALES" localSheetId="1">#REF!</definedName>
    <definedName name="RELACIONES_LABORALES" localSheetId="9">#REF!</definedName>
    <definedName name="RELACIONES_LABORALES" localSheetId="10">#REF!</definedName>
    <definedName name="RELACIONES_LABORALES" localSheetId="2">#REF!</definedName>
    <definedName name="RELACIONES_LABORALES" localSheetId="8">#REF!</definedName>
    <definedName name="RELACIONES_LABORALES" localSheetId="6">#REF!</definedName>
    <definedName name="RELACIONES_LABORALES" localSheetId="17">#REF!</definedName>
    <definedName name="RELACIONES_LABORALES">#REF!</definedName>
    <definedName name="RESPUESTA" localSheetId="11">'[6]NO BORRAR'!$G$1:$G$5</definedName>
    <definedName name="RESPUESTA" localSheetId="12">'[6]NO BORRAR'!$G$1:$G$5</definedName>
    <definedName name="RESPUESTA" localSheetId="8">'[6]NO BORRAR'!$G$1:$G$5</definedName>
    <definedName name="RESPUESTA" localSheetId="7">'[6]NO BORRAR'!$G$1:$G$5</definedName>
    <definedName name="RESPUESTA" localSheetId="17">'[2]NO BORRAR'!$G$1:$G$5</definedName>
    <definedName name="RESPUESTA">'[7]NO BORRAR'!$G$1:$G$5</definedName>
    <definedName name="RIESGO_ASOCIADO" localSheetId="15">#REF!</definedName>
    <definedName name="RIESGO_ASOCIADO" localSheetId="14">#REF!</definedName>
    <definedName name="RIESGO_ASOCIADO" localSheetId="11">#REF!</definedName>
    <definedName name="RIESGO_ASOCIADO" localSheetId="13">#REF!</definedName>
    <definedName name="RIESGO_ASOCIADO" localSheetId="1">#REF!</definedName>
    <definedName name="RIESGO_ASOCIADO" localSheetId="12">#REF!</definedName>
    <definedName name="RIESGO_ASOCIADO" localSheetId="4">#REF!</definedName>
    <definedName name="RIESGO_ASOCIADO" localSheetId="9">#REF!</definedName>
    <definedName name="RIESGO_ASOCIADO" localSheetId="10">#REF!</definedName>
    <definedName name="RIESGO_ASOCIADO" localSheetId="2">#REF!</definedName>
    <definedName name="RIESGO_ASOCIADO" localSheetId="8">#REF!</definedName>
    <definedName name="RIESGO_ASOCIADO" localSheetId="7">#REF!</definedName>
    <definedName name="RIESGO_ASOCIADO" localSheetId="3">#REF!</definedName>
    <definedName name="RIESGO_ASOCIADO" localSheetId="6">#REF!</definedName>
    <definedName name="RIESGO_ASOCIADO" localSheetId="16">#REF!</definedName>
    <definedName name="RIESGO_ASOCIADO" localSheetId="17">#REF!</definedName>
    <definedName name="RIESGO_ASOCIADO">#REF!</definedName>
    <definedName name="RIESGO_ASOCIADO_POR_CAUSA" localSheetId="11">[8]FUENTES!$A$11:$A$15</definedName>
    <definedName name="RIESGO_ASOCIADO_POR_CAUSA" localSheetId="12">[8]FUENTES!$A$11:$A$15</definedName>
    <definedName name="RIESGO_ASOCIADO_POR_CAUSA" localSheetId="8">[8]FUENTES!$A$11:$A$15</definedName>
    <definedName name="RIESGO_ASOCIADO_POR_CAUSA" localSheetId="7">[8]FUENTES!$A$11:$A$15</definedName>
    <definedName name="RIESGO_ASOCIADO_POR_CAUSA" localSheetId="17">[2]FUENTES!$A$11:$A$15</definedName>
    <definedName name="RIESGO_ASOCIADO_POR_CAUSA">[9]FUENTES!$A$11:$A$15</definedName>
    <definedName name="RIESGO_ASOCIADO_POR_IMPACTO" localSheetId="11">[8]FUENTES!$A$17:$A$22</definedName>
    <definedName name="RIESGO_ASOCIADO_POR_IMPACTO" localSheetId="12">[8]FUENTES!$A$17:$A$22</definedName>
    <definedName name="RIESGO_ASOCIADO_POR_IMPACTO" localSheetId="8">[8]FUENTES!$A$17:$A$22</definedName>
    <definedName name="RIESGO_ASOCIADO_POR_IMPACTO" localSheetId="7">[8]FUENTES!$A$17:$A$22</definedName>
    <definedName name="RIESGO_ASOCIADO_POR_IMPACTO" localSheetId="17">[2]FUENTES!$A$17:$A$22</definedName>
    <definedName name="RIESGO_ASOCIADO_POR_IMPACTO">[9]FUENTES!$A$17:$A$22</definedName>
    <definedName name="RIESGOESPECIFICO" localSheetId="15">#REF!</definedName>
    <definedName name="RIESGOESPECIFICO" localSheetId="14">#REF!</definedName>
    <definedName name="RIESGOESPECIFICO" localSheetId="11">#REF!</definedName>
    <definedName name="RIESGOESPECIFICO" localSheetId="13">#REF!</definedName>
    <definedName name="RIESGOESPECIFICO" localSheetId="1">#REF!</definedName>
    <definedName name="RIESGOESPECIFICO" localSheetId="12">#REF!</definedName>
    <definedName name="RIESGOESPECIFICO" localSheetId="4">#REF!</definedName>
    <definedName name="RIESGOESPECIFICO" localSheetId="9">#REF!</definedName>
    <definedName name="RIESGOESPECIFICO" localSheetId="10">#REF!</definedName>
    <definedName name="RIESGOESPECIFICO" localSheetId="2">#REF!</definedName>
    <definedName name="RIESGOESPECIFICO" localSheetId="8">#REF!</definedName>
    <definedName name="RIESGOESPECIFICO" localSheetId="7">#REF!</definedName>
    <definedName name="RIESGOESPECIFICO" localSheetId="3">#REF!</definedName>
    <definedName name="RIESGOESPECIFICO" localSheetId="6">#REF!</definedName>
    <definedName name="RIESGOESPECIFICO" localSheetId="16">#REF!</definedName>
    <definedName name="RIESGOESPECIFICO" localSheetId="17">#REF!</definedName>
    <definedName name="RIESGOESPECIFICO">#REF!</definedName>
    <definedName name="RIESGOESPECIFICO2" localSheetId="15">#REF!</definedName>
    <definedName name="RIESGOESPECIFICO2" localSheetId="14">#REF!</definedName>
    <definedName name="RIESGOESPECIFICO2" localSheetId="13">#REF!</definedName>
    <definedName name="RIESGOESPECIFICO2" localSheetId="1">#REF!</definedName>
    <definedName name="RIESGOESPECIFICO2" localSheetId="9">#REF!</definedName>
    <definedName name="RIESGOESPECIFICO2" localSheetId="10">#REF!</definedName>
    <definedName name="RIESGOESPECIFICO2" localSheetId="2">#REF!</definedName>
    <definedName name="RIESGOESPECIFICO2" localSheetId="8">#REF!</definedName>
    <definedName name="RIESGOESPECIFICO2" localSheetId="7">#REF!</definedName>
    <definedName name="RIESGOESPECIFICO2" localSheetId="6">#REF!</definedName>
    <definedName name="RIESGOESPECIFICO2" localSheetId="16">#REF!</definedName>
    <definedName name="RIESGOESPECIFICO2" localSheetId="17">#REF!</definedName>
    <definedName name="RIESGOESPECIFICO2">#REF!</definedName>
    <definedName name="RIESGOS" localSheetId="15">#REF!</definedName>
    <definedName name="RIESGOS" localSheetId="14">#REF!</definedName>
    <definedName name="RIESGOS" localSheetId="13">#REF!</definedName>
    <definedName name="RIESGOS" localSheetId="1">#REF!</definedName>
    <definedName name="RIESGOS" localSheetId="9">#REF!</definedName>
    <definedName name="RIESGOS" localSheetId="10">#REF!</definedName>
    <definedName name="RIESGOS" localSheetId="2">#REF!</definedName>
    <definedName name="RIESGOS" localSheetId="8">#REF!</definedName>
    <definedName name="RIESGOS" localSheetId="7">#REF!</definedName>
    <definedName name="RIESGOS" localSheetId="6">#REF!</definedName>
    <definedName name="RIESGOS" localSheetId="16">#REF!</definedName>
    <definedName name="RIESGOS" localSheetId="17">#REF!</definedName>
    <definedName name="RIESGOS">#REF!</definedName>
    <definedName name="SE" localSheetId="15">#REF!</definedName>
    <definedName name="SE" localSheetId="14">#REF!</definedName>
    <definedName name="SE" localSheetId="13">#REF!</definedName>
    <definedName name="SE" localSheetId="1">#REF!</definedName>
    <definedName name="SE" localSheetId="9">#REF!</definedName>
    <definedName name="SE" localSheetId="10">#REF!</definedName>
    <definedName name="SE" localSheetId="2">#REF!</definedName>
    <definedName name="SE" localSheetId="8">#REF!</definedName>
    <definedName name="SE" localSheetId="6">#REF!</definedName>
    <definedName name="SE" localSheetId="17">#REF!</definedName>
    <definedName name="SE">#REF!</definedName>
    <definedName name="SI_NO" localSheetId="11">'[10]NO BORRAR'!$F$1:$F$2</definedName>
    <definedName name="SI_NO" localSheetId="12">'[10]NO BORRAR'!$F$1:$F$2</definedName>
    <definedName name="SI_NO" localSheetId="8">'[10]NO BORRAR'!$F$1:$F$2</definedName>
    <definedName name="SI_NO" localSheetId="7">'[10]NO BORRAR'!$F$1:$F$2</definedName>
    <definedName name="SI_NO" localSheetId="17">'[2]NO BORRAR'!$F$1:$F$2</definedName>
    <definedName name="SI_NO">'[11]NO BORRAR'!$F$1:$F$2</definedName>
    <definedName name="SINO" localSheetId="15">#REF!</definedName>
    <definedName name="SINO" localSheetId="14">#REF!</definedName>
    <definedName name="SINO" localSheetId="11">#REF!</definedName>
    <definedName name="SINO" localSheetId="13">#REF!</definedName>
    <definedName name="SINO" localSheetId="1">#REF!</definedName>
    <definedName name="SINO" localSheetId="12">#REF!</definedName>
    <definedName name="SINO" localSheetId="4">#REF!</definedName>
    <definedName name="SINO" localSheetId="9">#REF!</definedName>
    <definedName name="SINO" localSheetId="10">#REF!</definedName>
    <definedName name="SINO" localSheetId="2">#REF!</definedName>
    <definedName name="SINO" localSheetId="8">#REF!</definedName>
    <definedName name="SINO" localSheetId="7">#REF!</definedName>
    <definedName name="SINO" localSheetId="3">#REF!</definedName>
    <definedName name="SINO" localSheetId="6">#REF!</definedName>
    <definedName name="SINO" localSheetId="16">#REF!</definedName>
    <definedName name="SINO" localSheetId="17">#REF!</definedName>
    <definedName name="SINO">#REF!</definedName>
    <definedName name="SISTEMAS" localSheetId="15">#REF!</definedName>
    <definedName name="SISTEMAS" localSheetId="14">#REF!</definedName>
    <definedName name="SISTEMAS" localSheetId="13">#REF!</definedName>
    <definedName name="SISTEMAS" localSheetId="1">#REF!</definedName>
    <definedName name="SISTEMAS" localSheetId="9">#REF!</definedName>
    <definedName name="SISTEMAS" localSheetId="10">#REF!</definedName>
    <definedName name="SISTEMAS" localSheetId="2">#REF!</definedName>
    <definedName name="SISTEMAS" localSheetId="8">#REF!</definedName>
    <definedName name="SISTEMAS" localSheetId="7">#REF!</definedName>
    <definedName name="SISTEMAS" localSheetId="6">#REF!</definedName>
    <definedName name="SISTEMAS" localSheetId="16">#REF!</definedName>
    <definedName name="SISTEMAS" localSheetId="17">#REF!</definedName>
    <definedName name="SISTEMAS">#REF!</definedName>
    <definedName name="SISTEMAS_DE_INFORMACION" localSheetId="15">#REF!</definedName>
    <definedName name="SISTEMAS_DE_INFORMACION" localSheetId="14">#REF!</definedName>
    <definedName name="SISTEMAS_DE_INFORMACION" localSheetId="13">#REF!</definedName>
    <definedName name="SISTEMAS_DE_INFORMACION" localSheetId="1">#REF!</definedName>
    <definedName name="SISTEMAS_DE_INFORMACION" localSheetId="9">#REF!</definedName>
    <definedName name="SISTEMAS_DE_INFORMACION" localSheetId="10">#REF!</definedName>
    <definedName name="SISTEMAS_DE_INFORMACION" localSheetId="2">#REF!</definedName>
    <definedName name="SISTEMAS_DE_INFORMACION" localSheetId="8">#REF!</definedName>
    <definedName name="SISTEMAS_DE_INFORMACION" localSheetId="7">#REF!</definedName>
    <definedName name="SISTEMAS_DE_INFORMACION" localSheetId="6">#REF!</definedName>
    <definedName name="SISTEMAS_DE_INFORMACION" localSheetId="16">#REF!</definedName>
    <definedName name="SISTEMAS_DE_INFORMACION" localSheetId="17">#REF!</definedName>
    <definedName name="SISTEMAS_DE_INFORMACION">#REF!</definedName>
    <definedName name="TECNOLOGIA" localSheetId="15">#REF!</definedName>
    <definedName name="TECNOLOGIA" localSheetId="14">#REF!</definedName>
    <definedName name="TECNOLOGIA" localSheetId="13">#REF!</definedName>
    <definedName name="TECNOLOGIA" localSheetId="1">#REF!</definedName>
    <definedName name="TECNOLOGIA" localSheetId="9">#REF!</definedName>
    <definedName name="TECNOLOGIA" localSheetId="10">#REF!</definedName>
    <definedName name="TECNOLOGIA" localSheetId="2">#REF!</definedName>
    <definedName name="TECNOLOGIA" localSheetId="8">#REF!</definedName>
    <definedName name="TECNOLOGIA" localSheetId="6">#REF!</definedName>
    <definedName name="TECNOLOGIA" localSheetId="17">#REF!</definedName>
    <definedName name="TECNOLOGIA">#REF!</definedName>
    <definedName name="TECNOLOGIA_" localSheetId="15">#REF!</definedName>
    <definedName name="TECNOLOGIA_" localSheetId="14">#REF!</definedName>
    <definedName name="TECNOLOGIA_" localSheetId="13">#REF!</definedName>
    <definedName name="TECNOLOGIA_" localSheetId="1">#REF!</definedName>
    <definedName name="TECNOLOGIA_" localSheetId="9">#REF!</definedName>
    <definedName name="TECNOLOGIA_" localSheetId="10">#REF!</definedName>
    <definedName name="TECNOLOGIA_" localSheetId="2">#REF!</definedName>
    <definedName name="TECNOLOGIA_" localSheetId="8">#REF!</definedName>
    <definedName name="TECNOLOGIA_" localSheetId="6">#REF!</definedName>
    <definedName name="TECNOLOGIA_" localSheetId="17">#REF!</definedName>
    <definedName name="TECNOLOGIA_">#REF!</definedName>
    <definedName name="TIPOACCION" localSheetId="11">'[6]NO BORRAR'!$I$1:$I$9</definedName>
    <definedName name="TIPOACCION" localSheetId="12">'[6]NO BORRAR'!$I$1:$I$9</definedName>
    <definedName name="TIPOACCION" localSheetId="8">'[6]NO BORRAR'!$I$1:$I$9</definedName>
    <definedName name="TIPOACCION" localSheetId="7">'[6]NO BORRAR'!$I$1:$I$9</definedName>
    <definedName name="TIPOACCION" localSheetId="17">'[2]NO BORRAR'!$I$1:$I$9</definedName>
    <definedName name="TIPOACCION">'[7]NO BORRAR'!$I$1:$I$9</definedName>
    <definedName name="_xlnm.Print_Titles" localSheetId="9">FIN!#REF!</definedName>
    <definedName name="TOTAL_PUNTAJE_RIESGO" localSheetId="15">#REF!</definedName>
    <definedName name="TOTAL_PUNTAJE_RIESGO" localSheetId="14">#REF!</definedName>
    <definedName name="TOTAL_PUNTAJE_RIESGO" localSheetId="11">#REF!</definedName>
    <definedName name="TOTAL_PUNTAJE_RIESGO" localSheetId="13">#REF!</definedName>
    <definedName name="TOTAL_PUNTAJE_RIESGO" localSheetId="1">#REF!</definedName>
    <definedName name="TOTAL_PUNTAJE_RIESGO" localSheetId="12">#REF!</definedName>
    <definedName name="TOTAL_PUNTAJE_RIESGO" localSheetId="4">#REF!</definedName>
    <definedName name="TOTAL_PUNTAJE_RIESGO" localSheetId="9">#REF!</definedName>
    <definedName name="TOTAL_PUNTAJE_RIESGO" localSheetId="10">#REF!</definedName>
    <definedName name="TOTAL_PUNTAJE_RIESGO" localSheetId="2">#REF!</definedName>
    <definedName name="TOTAL_PUNTAJE_RIESGO" localSheetId="8">#REF!</definedName>
    <definedName name="TOTAL_PUNTAJE_RIESGO" localSheetId="7">#REF!</definedName>
    <definedName name="TOTAL_PUNTAJE_RIESGO" localSheetId="3">#REF!</definedName>
    <definedName name="TOTAL_PUNTAJE_RIESGO" localSheetId="6">#REF!</definedName>
    <definedName name="TOTAL_PUNTAJE_RIESGO" localSheetId="16">#REF!</definedName>
    <definedName name="TOTAL_PUNTAJE_RIESGO" localSheetId="17">#REF!</definedName>
    <definedName name="TOTAL_PUNTAJE_RIESGO">#REF!</definedName>
    <definedName name="TRATAMIENTO" localSheetId="15">#REF!</definedName>
    <definedName name="TRATAMIENTO" localSheetId="14">#REF!</definedName>
    <definedName name="TRATAMIENTO" localSheetId="13">#REF!</definedName>
    <definedName name="TRATAMIENTO" localSheetId="1">#REF!</definedName>
    <definedName name="TRATAMIENTO" localSheetId="9">#REF!</definedName>
    <definedName name="TRATAMIENTO" localSheetId="10">#REF!</definedName>
    <definedName name="TRATAMIENTO" localSheetId="2">#REF!</definedName>
    <definedName name="TRATAMIENTO" localSheetId="8">#REF!</definedName>
    <definedName name="TRATAMIENTO" localSheetId="7">#REF!</definedName>
    <definedName name="TRATAMIENTO" localSheetId="6">#REF!</definedName>
    <definedName name="TRATAMIENTO" localSheetId="16">#REF!</definedName>
    <definedName name="TRATAMIENTO" localSheetId="17">#REF!</definedName>
    <definedName name="TRATAMIENTO">#REF!</definedName>
    <definedName name="TRATAMIENTO_RIESGO" localSheetId="11">'[10]NO BORRAR'!$G$1:$G$5</definedName>
    <definedName name="TRATAMIENTO_RIESGO" localSheetId="12">'[10]NO BORRAR'!$G$1:$G$5</definedName>
    <definedName name="TRATAMIENTO_RIESGO" localSheetId="8">'[10]NO BORRAR'!$G$1:$G$5</definedName>
    <definedName name="TRATAMIENTO_RIESGO" localSheetId="7">'[10]NO BORRAR'!$G$1:$G$5</definedName>
    <definedName name="TRATAMIENTO_RIESGO" localSheetId="17">'[2]NO BORRAR'!$G$1:$G$5</definedName>
    <definedName name="TRATAMIENTO_RIESGO">'[11]NO BORRAR'!$G$1:$G$5</definedName>
    <definedName name="USUARIO" localSheetId="15">#REF!</definedName>
    <definedName name="USUARIO" localSheetId="14">#REF!</definedName>
    <definedName name="USUARIO" localSheetId="11">#REF!</definedName>
    <definedName name="USUARIO" localSheetId="13">#REF!</definedName>
    <definedName name="USUARIO" localSheetId="1">#REF!</definedName>
    <definedName name="USUARIO" localSheetId="12">#REF!</definedName>
    <definedName name="USUARIO" localSheetId="4">#REF!</definedName>
    <definedName name="USUARIO" localSheetId="9">#REF!</definedName>
    <definedName name="USUARIO" localSheetId="10">#REF!</definedName>
    <definedName name="USUARIO" localSheetId="2">#REF!</definedName>
    <definedName name="USUARIO" localSheetId="8">#REF!</definedName>
    <definedName name="USUARIO" localSheetId="7">#REF!</definedName>
    <definedName name="USUARIO" localSheetId="3">#REF!</definedName>
    <definedName name="USUARIO" localSheetId="6">#REF!</definedName>
    <definedName name="USUARIO" localSheetId="16">#REF!</definedName>
    <definedName name="USUARIO" localSheetId="17">#REF!</definedName>
    <definedName name="USUARIO">#REF!</definedName>
    <definedName name="VALORES_ETICOS" localSheetId="15">#REF!</definedName>
    <definedName name="VALORES_ETICOS" localSheetId="14">#REF!</definedName>
    <definedName name="VALORES_ETICOS" localSheetId="13">#REF!</definedName>
    <definedName name="VALORES_ETICOS" localSheetId="1">#REF!</definedName>
    <definedName name="VALORES_ETICOS" localSheetId="9">#REF!</definedName>
    <definedName name="VALORES_ETICOS" localSheetId="10">#REF!</definedName>
    <definedName name="VALORES_ETICOS" localSheetId="2">#REF!</definedName>
    <definedName name="VALORES_ETICOS" localSheetId="8">#REF!</definedName>
    <definedName name="VALORES_ETICOS" localSheetId="7">#REF!</definedName>
    <definedName name="VALORES_ETICOS" localSheetId="6">#REF!</definedName>
    <definedName name="VALORES_ETICOS" localSheetId="16">#REF!</definedName>
    <definedName name="VALORES_ETICOS" localSheetId="17">#REF!</definedName>
    <definedName name="VALORES_ETICOS">#REF!</definedName>
    <definedName name="X" localSheetId="15">#REF!</definedName>
    <definedName name="X" localSheetId="14">#REF!</definedName>
    <definedName name="X" localSheetId="13">#REF!</definedName>
    <definedName name="X" localSheetId="1">#REF!</definedName>
    <definedName name="X" localSheetId="9">#REF!</definedName>
    <definedName name="X" localSheetId="10">#REF!</definedName>
    <definedName name="X" localSheetId="2">#REF!</definedName>
    <definedName name="X" localSheetId="8">#REF!</definedName>
    <definedName name="X" localSheetId="7">#REF!</definedName>
    <definedName name="X" localSheetId="6">#REF!</definedName>
    <definedName name="X" localSheetId="16">#REF!</definedName>
    <definedName name="X" localSheetId="17">#REF!</definedName>
    <definedName name="X">#REF!</definedName>
    <definedName name="Y" localSheetId="15">#REF!</definedName>
    <definedName name="Y" localSheetId="14">#REF!</definedName>
    <definedName name="Y" localSheetId="13">#REF!</definedName>
    <definedName name="Y" localSheetId="1">#REF!</definedName>
    <definedName name="Y" localSheetId="9">#REF!</definedName>
    <definedName name="Y" localSheetId="10">#REF!</definedName>
    <definedName name="Y" localSheetId="2">#REF!</definedName>
    <definedName name="Y" localSheetId="8">#REF!</definedName>
    <definedName name="Y" localSheetId="6">#REF!</definedName>
    <definedName name="Y" localSheetId="17">#REF!</definedName>
    <definedName name="Y">#REF!</definedName>
    <definedName name="Z" localSheetId="15">#REF!</definedName>
    <definedName name="Z" localSheetId="14">#REF!</definedName>
    <definedName name="Z" localSheetId="13">#REF!</definedName>
    <definedName name="Z" localSheetId="1">#REF!</definedName>
    <definedName name="Z" localSheetId="9">#REF!</definedName>
    <definedName name="Z" localSheetId="10">#REF!</definedName>
    <definedName name="Z" localSheetId="2">#REF!</definedName>
    <definedName name="Z" localSheetId="8">#REF!</definedName>
    <definedName name="Z" localSheetId="6">#REF!</definedName>
    <definedName name="Z" localSheetId="17">#REF!</definedName>
    <definedName name="Z">#REF!</definedName>
    <definedName name="zona" localSheetId="15">#REF!</definedName>
    <definedName name="zona" localSheetId="14">#REF!</definedName>
    <definedName name="zona" localSheetId="13">#REF!</definedName>
    <definedName name="zona" localSheetId="1">#REF!</definedName>
    <definedName name="zona" localSheetId="9">#REF!</definedName>
    <definedName name="zona" localSheetId="10">#REF!</definedName>
    <definedName name="zona" localSheetId="2">#REF!</definedName>
    <definedName name="zona" localSheetId="8">#REF!</definedName>
    <definedName name="zona" localSheetId="6">#REF!</definedName>
    <definedName name="zona" localSheetId="17">#REF!</definedName>
    <definedName name="z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20" l="1"/>
  <c r="E52" i="3" l="1"/>
  <c r="O52" i="3" l="1"/>
  <c r="K88" i="15"/>
  <c r="K87" i="15"/>
  <c r="K86" i="15"/>
  <c r="K85" i="15"/>
  <c r="K84" i="15"/>
  <c r="K83" i="15"/>
  <c r="B83" i="15"/>
  <c r="B89" i="15" s="1"/>
  <c r="F31" i="22"/>
  <c r="C31" i="22"/>
  <c r="F30" i="22"/>
  <c r="F32" i="22" s="1"/>
  <c r="C30" i="22"/>
  <c r="C32" i="22" s="1"/>
  <c r="F26" i="22"/>
  <c r="C26" i="22"/>
  <c r="F25" i="22"/>
  <c r="C25" i="22"/>
  <c r="F24" i="22"/>
  <c r="C24" i="22"/>
  <c r="F23" i="22"/>
  <c r="C23" i="22"/>
  <c r="F22" i="22"/>
  <c r="C22" i="22"/>
  <c r="F21" i="22"/>
  <c r="F27" i="22" s="1"/>
  <c r="C21" i="22"/>
  <c r="C27" i="22" s="1"/>
  <c r="B65" i="17" l="1"/>
  <c r="B74" i="17"/>
  <c r="I75" i="17"/>
  <c r="I74" i="17"/>
  <c r="I70" i="17"/>
  <c r="I69" i="17"/>
  <c r="I68" i="17"/>
  <c r="I67" i="17"/>
  <c r="I66" i="17"/>
  <c r="I65" i="17"/>
  <c r="I76" i="17" l="1"/>
  <c r="I71" i="17"/>
  <c r="I40" i="20" l="1"/>
  <c r="F40" i="20"/>
  <c r="I39" i="20"/>
  <c r="I41" i="20" s="1"/>
  <c r="F39" i="20"/>
  <c r="F41" i="20" s="1"/>
  <c r="I35" i="20"/>
  <c r="F35" i="20"/>
  <c r="I34" i="20"/>
  <c r="F34" i="20"/>
  <c r="I33" i="20"/>
  <c r="F33" i="20"/>
  <c r="I32" i="20"/>
  <c r="F32" i="20"/>
  <c r="I31" i="20"/>
  <c r="F31" i="20"/>
  <c r="I30" i="20"/>
  <c r="I36" i="20" s="1"/>
  <c r="F30" i="20"/>
  <c r="F62" i="19"/>
  <c r="F63" i="19" s="1"/>
  <c r="C62" i="19"/>
  <c r="C63" i="19" s="1"/>
  <c r="F61" i="19"/>
  <c r="C61" i="19"/>
  <c r="F57" i="19"/>
  <c r="C57" i="19"/>
  <c r="F56" i="19"/>
  <c r="C56" i="19"/>
  <c r="F55" i="19"/>
  <c r="C55" i="19"/>
  <c r="F54" i="19"/>
  <c r="C54" i="19"/>
  <c r="F53" i="19"/>
  <c r="C53" i="19"/>
  <c r="F52" i="19"/>
  <c r="F58" i="19" s="1"/>
  <c r="C52" i="19"/>
  <c r="C58" i="19" s="1"/>
  <c r="F25" i="18"/>
  <c r="C25" i="18"/>
  <c r="F24" i="18"/>
  <c r="F26" i="18" s="1"/>
  <c r="C24" i="18"/>
  <c r="C26" i="18" s="1"/>
  <c r="F20" i="18"/>
  <c r="C20" i="18"/>
  <c r="F19" i="18"/>
  <c r="C19" i="18"/>
  <c r="F18" i="18"/>
  <c r="C18" i="18"/>
  <c r="F17" i="18"/>
  <c r="C17" i="18"/>
  <c r="F16" i="18"/>
  <c r="C16" i="18"/>
  <c r="F15" i="18"/>
  <c r="F21" i="18" s="1"/>
  <c r="C15" i="18"/>
  <c r="C21" i="18" s="1"/>
  <c r="G75" i="17"/>
  <c r="E75" i="17"/>
  <c r="B75" i="17"/>
  <c r="G74" i="17"/>
  <c r="G76" i="17" s="1"/>
  <c r="E74" i="17"/>
  <c r="E76" i="17" s="1"/>
  <c r="B76" i="17"/>
  <c r="G70" i="17"/>
  <c r="E70" i="17"/>
  <c r="B70" i="17"/>
  <c r="G69" i="17"/>
  <c r="E69" i="17"/>
  <c r="B69" i="17"/>
  <c r="G68" i="17"/>
  <c r="E68" i="17"/>
  <c r="B68" i="17"/>
  <c r="G67" i="17"/>
  <c r="E67" i="17"/>
  <c r="B67" i="17"/>
  <c r="G66" i="17"/>
  <c r="E66" i="17"/>
  <c r="B66" i="17"/>
  <c r="G65" i="17"/>
  <c r="E65" i="17"/>
  <c r="AA27" i="17"/>
  <c r="G123" i="16"/>
  <c r="E123" i="16"/>
  <c r="B123" i="16"/>
  <c r="I122" i="16"/>
  <c r="I123" i="16" s="1"/>
  <c r="G122" i="16"/>
  <c r="E122" i="16"/>
  <c r="B122" i="16"/>
  <c r="I121" i="16"/>
  <c r="G121" i="16"/>
  <c r="E121" i="16"/>
  <c r="B121" i="16"/>
  <c r="I117" i="16"/>
  <c r="G117" i="16"/>
  <c r="E117" i="16"/>
  <c r="B117" i="16"/>
  <c r="I116" i="16"/>
  <c r="G116" i="16"/>
  <c r="E116" i="16"/>
  <c r="B116" i="16"/>
  <c r="I115" i="16"/>
  <c r="G115" i="16"/>
  <c r="E115" i="16"/>
  <c r="B115" i="16"/>
  <c r="I114" i="16"/>
  <c r="G114" i="16"/>
  <c r="E114" i="16"/>
  <c r="B114" i="16"/>
  <c r="I113" i="16"/>
  <c r="G113" i="16"/>
  <c r="E113" i="16"/>
  <c r="B113" i="16"/>
  <c r="I112" i="16"/>
  <c r="I118" i="16" s="1"/>
  <c r="G112" i="16"/>
  <c r="G118" i="16" s="1"/>
  <c r="E112" i="16"/>
  <c r="E118" i="16" s="1"/>
  <c r="B112" i="16"/>
  <c r="B118" i="16" s="1"/>
  <c r="E83" i="15"/>
  <c r="G83" i="15"/>
  <c r="I83" i="15"/>
  <c r="K89" i="15"/>
  <c r="B84" i="15"/>
  <c r="E84" i="15"/>
  <c r="G84" i="15"/>
  <c r="I84" i="15"/>
  <c r="B85" i="15"/>
  <c r="E85" i="15"/>
  <c r="E89" i="15" s="1"/>
  <c r="G85" i="15"/>
  <c r="I85" i="15"/>
  <c r="B86" i="15"/>
  <c r="E86" i="15"/>
  <c r="G86" i="15"/>
  <c r="G89" i="15" s="1"/>
  <c r="I86" i="15"/>
  <c r="B87" i="15"/>
  <c r="E87" i="15"/>
  <c r="G87" i="15"/>
  <c r="I87" i="15"/>
  <c r="I89" i="15" s="1"/>
  <c r="B88" i="15"/>
  <c r="E88" i="15"/>
  <c r="G88" i="15"/>
  <c r="I88" i="15"/>
  <c r="B92" i="15"/>
  <c r="B94" i="15" s="1"/>
  <c r="E92" i="15"/>
  <c r="G92" i="15"/>
  <c r="I92" i="15"/>
  <c r="K92" i="15"/>
  <c r="B93" i="15"/>
  <c r="E93" i="15"/>
  <c r="E94" i="15" s="1"/>
  <c r="G93" i="15"/>
  <c r="I93" i="15"/>
  <c r="K93" i="15"/>
  <c r="G94" i="15"/>
  <c r="I94" i="15"/>
  <c r="K94" i="15"/>
  <c r="B71" i="17" l="1"/>
  <c r="G71" i="17"/>
  <c r="E71" i="17"/>
  <c r="G100" i="14"/>
  <c r="E100" i="14"/>
  <c r="B100" i="14"/>
  <c r="G99" i="14"/>
  <c r="E99" i="14"/>
  <c r="B99" i="14"/>
  <c r="G95" i="14"/>
  <c r="E95" i="14"/>
  <c r="B95" i="14"/>
  <c r="G94" i="14"/>
  <c r="E94" i="14"/>
  <c r="B94" i="14"/>
  <c r="G93" i="14"/>
  <c r="E93" i="14"/>
  <c r="B93" i="14"/>
  <c r="G92" i="14"/>
  <c r="E92" i="14"/>
  <c r="B92" i="14"/>
  <c r="G91" i="14"/>
  <c r="G96" i="14" s="1"/>
  <c r="E91" i="14"/>
  <c r="E96" i="14" s="1"/>
  <c r="B91" i="14"/>
  <c r="B96" i="14" s="1"/>
  <c r="G90" i="14"/>
  <c r="E90" i="14"/>
  <c r="B90" i="14"/>
  <c r="I98" i="13"/>
  <c r="G98" i="13"/>
  <c r="E98" i="13"/>
  <c r="B98" i="13"/>
  <c r="I97" i="13"/>
  <c r="G97" i="13"/>
  <c r="E97" i="13"/>
  <c r="B97" i="13"/>
  <c r="I93" i="13"/>
  <c r="G93" i="13"/>
  <c r="E93" i="13"/>
  <c r="B93" i="13"/>
  <c r="I92" i="13"/>
  <c r="G92" i="13"/>
  <c r="E92" i="13"/>
  <c r="B92" i="13"/>
  <c r="I91" i="13"/>
  <c r="G91" i="13"/>
  <c r="E91" i="13"/>
  <c r="B91" i="13"/>
  <c r="I90" i="13"/>
  <c r="G90" i="13"/>
  <c r="E90" i="13"/>
  <c r="B90" i="13"/>
  <c r="I89" i="13"/>
  <c r="G89" i="13"/>
  <c r="E89" i="13"/>
  <c r="B89" i="13"/>
  <c r="I88" i="13"/>
  <c r="I94" i="13" s="1"/>
  <c r="G88" i="13"/>
  <c r="G94" i="13" s="1"/>
  <c r="E88" i="13"/>
  <c r="E94" i="13" s="1"/>
  <c r="B88" i="13"/>
  <c r="B94" i="13" s="1"/>
  <c r="G66" i="11" l="1"/>
  <c r="E66" i="11"/>
  <c r="B66" i="11"/>
  <c r="G65" i="11"/>
  <c r="E65" i="11"/>
  <c r="B65" i="11"/>
  <c r="G61" i="11"/>
  <c r="E61" i="11"/>
  <c r="B61" i="11"/>
  <c r="G60" i="11"/>
  <c r="E60" i="11"/>
  <c r="B60" i="11"/>
  <c r="G59" i="11"/>
  <c r="E59" i="11"/>
  <c r="B59" i="11"/>
  <c r="G58" i="11"/>
  <c r="G62" i="11" s="1"/>
  <c r="E58" i="11"/>
  <c r="E62" i="11" s="1"/>
  <c r="B58" i="11"/>
  <c r="G57" i="11"/>
  <c r="E57" i="11"/>
  <c r="B57" i="11"/>
  <c r="B62" i="11" s="1"/>
  <c r="G56" i="11"/>
  <c r="E56" i="11"/>
  <c r="B56" i="11"/>
  <c r="E156" i="8" l="1"/>
  <c r="E155" i="8"/>
  <c r="E157" i="8" s="1"/>
  <c r="E151" i="8"/>
  <c r="E150" i="8"/>
  <c r="E149" i="8"/>
  <c r="E148" i="8"/>
  <c r="E147" i="8"/>
  <c r="E146" i="8"/>
  <c r="E152" i="8" s="1"/>
  <c r="E140" i="8"/>
  <c r="E142" i="8" s="1"/>
  <c r="B140" i="8"/>
  <c r="E136" i="8"/>
  <c r="E135" i="8"/>
  <c r="E134" i="8"/>
  <c r="E133" i="8"/>
  <c r="E132" i="8"/>
  <c r="E131" i="8"/>
  <c r="E137" i="8" s="1"/>
  <c r="E124" i="8"/>
  <c r="B139" i="8" s="1"/>
  <c r="B141" i="8" s="1"/>
  <c r="E120" i="8"/>
  <c r="B135" i="8" s="1"/>
  <c r="E119" i="8"/>
  <c r="B134" i="8" s="1"/>
  <c r="K118" i="8"/>
  <c r="E118" i="8"/>
  <c r="B133" i="8" s="1"/>
  <c r="E117" i="8"/>
  <c r="B132" i="8" s="1"/>
  <c r="E116" i="8"/>
  <c r="B131" i="8" s="1"/>
  <c r="E115" i="8"/>
  <c r="B130" i="8" s="1"/>
  <c r="G55" i="7"/>
  <c r="E55" i="7"/>
  <c r="B55" i="7"/>
  <c r="G54" i="7"/>
  <c r="G56" i="7" s="1"/>
  <c r="E54" i="7"/>
  <c r="E56" i="7" s="1"/>
  <c r="B54" i="7"/>
  <c r="B56" i="7" s="1"/>
  <c r="G50" i="7"/>
  <c r="E50" i="7"/>
  <c r="B50" i="7"/>
  <c r="G49" i="7"/>
  <c r="E49" i="7"/>
  <c r="B49" i="7"/>
  <c r="G48" i="7"/>
  <c r="E48" i="7"/>
  <c r="B48" i="7"/>
  <c r="G47" i="7"/>
  <c r="G51" i="7" s="1"/>
  <c r="E47" i="7"/>
  <c r="E51" i="7" s="1"/>
  <c r="B47" i="7"/>
  <c r="B51" i="7" s="1"/>
  <c r="G46" i="7"/>
  <c r="E46" i="7"/>
  <c r="B46" i="7"/>
  <c r="G45" i="7"/>
  <c r="E45" i="7"/>
  <c r="B45" i="7"/>
  <c r="G83" i="6"/>
  <c r="G84" i="6" s="1"/>
  <c r="E83" i="6"/>
  <c r="E84" i="6" s="1"/>
  <c r="B83" i="6"/>
  <c r="B84" i="6" s="1"/>
  <c r="G82" i="6"/>
  <c r="E82" i="6"/>
  <c r="B82" i="6"/>
  <c r="G78" i="6"/>
  <c r="E78" i="6"/>
  <c r="B78" i="6"/>
  <c r="G77" i="6"/>
  <c r="E77" i="6"/>
  <c r="B77" i="6"/>
  <c r="G76" i="6"/>
  <c r="E76" i="6"/>
  <c r="B76" i="6"/>
  <c r="G75" i="6"/>
  <c r="E75" i="6"/>
  <c r="B75" i="6"/>
  <c r="G74" i="6"/>
  <c r="E74" i="6"/>
  <c r="B74" i="6"/>
  <c r="G73" i="6"/>
  <c r="G79" i="6" s="1"/>
  <c r="E73" i="6"/>
  <c r="E79" i="6" s="1"/>
  <c r="B73" i="6"/>
  <c r="B79" i="6" s="1"/>
  <c r="B136" i="8" l="1"/>
  <c r="E121" i="8"/>
  <c r="E126" i="8"/>
  <c r="E40" i="1"/>
  <c r="L49" i="3" s="1"/>
  <c r="D66" i="4"/>
  <c r="D65" i="4"/>
  <c r="D61" i="4"/>
  <c r="D60" i="4"/>
  <c r="D59" i="4"/>
  <c r="D58" i="4"/>
  <c r="D57" i="4"/>
  <c r="D56" i="4"/>
  <c r="P53" i="4"/>
  <c r="D62" i="4" l="1"/>
  <c r="D67" i="4"/>
  <c r="E50" i="1"/>
  <c r="E49" i="1"/>
  <c r="G50" i="1"/>
  <c r="M50" i="3" s="1"/>
  <c r="G49" i="1"/>
  <c r="N50" i="3" s="1"/>
  <c r="G45" i="1"/>
  <c r="J50" i="3" s="1"/>
  <c r="G44" i="1"/>
  <c r="K50" i="3" s="1"/>
  <c r="G43" i="1"/>
  <c r="I50" i="3" s="1"/>
  <c r="G42" i="1"/>
  <c r="H50" i="3" s="1"/>
  <c r="G41" i="1"/>
  <c r="G50" i="3" s="1"/>
  <c r="G40" i="1"/>
  <c r="L50" i="3" s="1"/>
  <c r="L52" i="3" s="1"/>
  <c r="E44" i="1"/>
  <c r="K49" i="3" s="1"/>
  <c r="E43" i="1"/>
  <c r="I49" i="3" s="1"/>
  <c r="E42" i="1"/>
  <c r="H49" i="3" s="1"/>
  <c r="E41" i="1"/>
  <c r="G49" i="3" s="1"/>
  <c r="G52" i="3" l="1"/>
  <c r="K52" i="3"/>
  <c r="H52" i="3"/>
  <c r="I52" i="3"/>
  <c r="B49" i="1"/>
  <c r="N49" i="3"/>
  <c r="N52" i="3" s="1"/>
  <c r="B50" i="1"/>
  <c r="M49" i="3"/>
  <c r="M52" i="3" l="1"/>
  <c r="B51" i="1"/>
  <c r="E45" i="1"/>
  <c r="J49" i="3" s="1"/>
  <c r="J52" i="3" s="1"/>
  <c r="B45" i="1"/>
  <c r="B40" i="1"/>
  <c r="E51" i="1" l="1"/>
  <c r="E46" i="1"/>
  <c r="F49" i="3" s="1"/>
  <c r="B41" i="1"/>
  <c r="B42" i="1"/>
  <c r="B44" i="1"/>
  <c r="G46" i="1"/>
  <c r="F50" i="3" s="1"/>
  <c r="G51" i="1"/>
  <c r="F52" i="3" l="1"/>
  <c r="B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Q68" authorId="0" shapeId="0" xr:uid="{20C3BFA5-E662-4C73-B9BE-6EC4087A1C82}">
      <text>
        <r>
          <rPr>
            <b/>
            <sz val="14"/>
            <color indexed="81"/>
            <rFont val="Tahoma"/>
            <family val="2"/>
          </rPr>
          <t>Autor:</t>
        </r>
        <r>
          <rPr>
            <sz val="14"/>
            <color indexed="81"/>
            <rFont val="Tahoma"/>
            <family val="2"/>
          </rPr>
          <t xml:space="preserve">
Cómo corroboramos el acompañamiento a las diferentes dependencias?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4" authorId="0" shapeId="0" xr:uid="{00000000-0006-0000-0700-000001000000}">
      <text>
        <r>
          <rPr>
            <b/>
            <sz val="9"/>
            <color indexed="81"/>
            <rFont val="Tahoma"/>
            <family val="2"/>
          </rPr>
          <t>día-mes-año de la realización del seguimiento.</t>
        </r>
      </text>
    </comment>
    <comment ref="M4" authorId="0" shapeId="0" xr:uid="{00000000-0006-0000-0700-000002000000}">
      <text>
        <r>
          <rPr>
            <b/>
            <sz val="9"/>
            <color indexed="81"/>
            <rFont val="Tahoma"/>
            <family val="2"/>
          </rPr>
          <t>Nombre y apellido del servidor que realizó el seguimiento de la acción.</t>
        </r>
        <r>
          <rPr>
            <sz val="9"/>
            <color indexed="81"/>
            <rFont val="Tahoma"/>
            <family val="2"/>
          </rPr>
          <t xml:space="preserve">
</t>
        </r>
      </text>
    </comment>
    <comment ref="N4" authorId="0" shapeId="0" xr:uid="{00000000-0006-0000-0700-000003000000}">
      <text>
        <r>
          <rPr>
            <b/>
            <sz val="9"/>
            <color indexed="81"/>
            <rFont val="Tahoma"/>
            <family val="2"/>
          </rPr>
          <t>Descripción del resultado de la eficiencia y eficacia de la acción.</t>
        </r>
      </text>
    </comment>
    <comment ref="O4" authorId="0" shapeId="0" xr:uid="{00000000-0006-0000-0700-000004000000}">
      <text>
        <r>
          <rPr>
            <b/>
            <sz val="9"/>
            <color indexed="81"/>
            <rFont val="Tahoma"/>
            <family val="2"/>
          </rPr>
          <t>Porcentaje de cumplimiento de la acción con respecto a la meta establecida.</t>
        </r>
      </text>
    </comment>
    <comment ref="Q4" authorId="0" shapeId="0" xr:uid="{00000000-0006-0000-0700-000005000000}">
      <text>
        <r>
          <rPr>
            <b/>
            <sz val="9"/>
            <color indexed="81"/>
            <rFont val="Tahoma"/>
            <family val="2"/>
          </rPr>
          <t>Descripción de las novedades encontradas y concepto de la Oficina de Control Interno.</t>
        </r>
      </text>
    </comment>
    <comment ref="R4" authorId="0" shapeId="0" xr:uid="{00000000-0006-0000-0700-000006000000}">
      <text>
        <r>
          <rPr>
            <b/>
            <sz val="9"/>
            <color indexed="81"/>
            <rFont val="Tahoma"/>
            <family val="2"/>
          </rPr>
          <t>Abierto o Cerrado</t>
        </r>
      </text>
    </comment>
    <comment ref="L29" authorId="0" shapeId="0" xr:uid="{00000000-0006-0000-0700-000007000000}">
      <text>
        <r>
          <rPr>
            <b/>
            <sz val="9"/>
            <color indexed="81"/>
            <rFont val="Tahoma"/>
            <family val="2"/>
          </rPr>
          <t>día-mes-año de la realización del seguimiento.</t>
        </r>
      </text>
    </comment>
    <comment ref="M29" authorId="0" shapeId="0" xr:uid="{00000000-0006-0000-0700-000008000000}">
      <text>
        <r>
          <rPr>
            <b/>
            <sz val="9"/>
            <color indexed="81"/>
            <rFont val="Tahoma"/>
            <family val="2"/>
          </rPr>
          <t>Nombre y apellido del servidor que realizó el seguimiento de la acción.</t>
        </r>
        <r>
          <rPr>
            <sz val="9"/>
            <color indexed="81"/>
            <rFont val="Tahoma"/>
            <family val="2"/>
          </rPr>
          <t xml:space="preserve">
</t>
        </r>
      </text>
    </comment>
    <comment ref="N29" authorId="0" shapeId="0" xr:uid="{00000000-0006-0000-0700-000009000000}">
      <text>
        <r>
          <rPr>
            <b/>
            <sz val="9"/>
            <color indexed="81"/>
            <rFont val="Tahoma"/>
            <family val="2"/>
          </rPr>
          <t>Descripción del resultado de la eficiencia y eficacia de la acción.</t>
        </r>
      </text>
    </comment>
    <comment ref="O29" authorId="0" shapeId="0" xr:uid="{00000000-0006-0000-0700-00000A000000}">
      <text>
        <r>
          <rPr>
            <b/>
            <sz val="9"/>
            <color indexed="81"/>
            <rFont val="Tahoma"/>
            <family val="2"/>
          </rPr>
          <t>Porcentaje de cumplimiento de la acción con respecto a la meta establecida.</t>
        </r>
      </text>
    </comment>
    <comment ref="Q29" authorId="0" shapeId="0" xr:uid="{00000000-0006-0000-0700-00000B000000}">
      <text>
        <r>
          <rPr>
            <b/>
            <sz val="9"/>
            <color indexed="81"/>
            <rFont val="Tahoma"/>
            <family val="2"/>
          </rPr>
          <t>Descripción de las novedades encontradas y concepto de la Oficina de Control Interno.</t>
        </r>
      </text>
    </comment>
    <comment ref="R29" authorId="0" shapeId="0" xr:uid="{00000000-0006-0000-0700-00000C000000}">
      <text>
        <r>
          <rPr>
            <b/>
            <sz val="9"/>
            <color indexed="81"/>
            <rFont val="Tahoma"/>
            <family val="2"/>
          </rPr>
          <t>Abierto o Cerrado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4" authorId="0" shapeId="0" xr:uid="{00000000-0006-0000-0900-000001000000}">
      <text>
        <r>
          <rPr>
            <b/>
            <sz val="9"/>
            <color indexed="81"/>
            <rFont val="Tahoma"/>
            <family val="2"/>
          </rPr>
          <t>día-mes-año de la realización del seguimiento.</t>
        </r>
      </text>
    </comment>
    <comment ref="M4" authorId="0" shapeId="0" xr:uid="{00000000-0006-0000-0900-000002000000}">
      <text>
        <r>
          <rPr>
            <b/>
            <sz val="9"/>
            <color indexed="81"/>
            <rFont val="Tahoma"/>
            <family val="2"/>
          </rPr>
          <t>Nombre y apellido del servidor que realizó el seguimiento de la acción.</t>
        </r>
        <r>
          <rPr>
            <sz val="9"/>
            <color indexed="81"/>
            <rFont val="Tahoma"/>
            <family val="2"/>
          </rPr>
          <t xml:space="preserve">
</t>
        </r>
      </text>
    </comment>
    <comment ref="N4" authorId="0" shapeId="0" xr:uid="{00000000-0006-0000-0900-000003000000}">
      <text>
        <r>
          <rPr>
            <b/>
            <sz val="9"/>
            <color indexed="81"/>
            <rFont val="Tahoma"/>
            <family val="2"/>
          </rPr>
          <t>Descripción del resultado de la eficiencia y eficacia de la acción.</t>
        </r>
      </text>
    </comment>
    <comment ref="O4" authorId="0" shapeId="0" xr:uid="{00000000-0006-0000-0900-000004000000}">
      <text>
        <r>
          <rPr>
            <b/>
            <sz val="9"/>
            <color indexed="81"/>
            <rFont val="Tahoma"/>
            <family val="2"/>
          </rPr>
          <t>Porcentaje de cumplimiento de la acción con respecto a la meta establecida.</t>
        </r>
      </text>
    </comment>
    <comment ref="Q4" authorId="0" shapeId="0" xr:uid="{00000000-0006-0000-0900-000005000000}">
      <text>
        <r>
          <rPr>
            <b/>
            <sz val="9"/>
            <color indexed="81"/>
            <rFont val="Tahoma"/>
            <family val="2"/>
          </rPr>
          <t>Descripción de las novedades encontradas y concepto de la Oficina de Control Interno.</t>
        </r>
      </text>
    </comment>
    <comment ref="R4" authorId="0" shapeId="0" xr:uid="{00000000-0006-0000-0900-000006000000}">
      <text>
        <r>
          <rPr>
            <b/>
            <sz val="9"/>
            <color indexed="81"/>
            <rFont val="Tahoma"/>
            <family val="2"/>
          </rPr>
          <t>Abierto o Cerrado</t>
        </r>
      </text>
    </comment>
  </commentList>
</comments>
</file>

<file path=xl/sharedStrings.xml><?xml version="1.0" encoding="utf-8"?>
<sst xmlns="http://schemas.openxmlformats.org/spreadsheetml/2006/main" count="7375" uniqueCount="3191">
  <si>
    <t>ABIERTA</t>
  </si>
  <si>
    <t>ABIERTO</t>
  </si>
  <si>
    <t>CUMPLIDA - EFECTIVA</t>
  </si>
  <si>
    <t>CERRADO</t>
  </si>
  <si>
    <t>INCUMPLIDA - VENCIDA</t>
  </si>
  <si>
    <t>CUMPLIDA - PENDIENTE EFECTIVIDAD</t>
  </si>
  <si>
    <t>CUMPLIDA - INEFECTIVA</t>
  </si>
  <si>
    <t>INCALIFICABLE</t>
  </si>
  <si>
    <t>PLAN DE MEJORAMIENTO</t>
  </si>
  <si>
    <t>N° 
INFORME DE AUDITORIA</t>
  </si>
  <si>
    <t>UNIDAD AUDITADA</t>
  </si>
  <si>
    <t>N° DEL HALLAZGO</t>
  </si>
  <si>
    <t>TITULO Y DESCRIPCIÓN DEL HALLAZGO</t>
  </si>
  <si>
    <t>CAUSA(S)</t>
  </si>
  <si>
    <t>ACCIÓN(ES) PROPUESTA(S)</t>
  </si>
  <si>
    <t>META(S)</t>
  </si>
  <si>
    <t>TIPO DE ACCIÓN</t>
  </si>
  <si>
    <t>RESPONSABLE(S)</t>
  </si>
  <si>
    <t>FECHA INICIAL</t>
  </si>
  <si>
    <t>FECHA FINAL</t>
  </si>
  <si>
    <t>RESULTADOS DEL ANÁLISIS REALIZADO POR LA OFICINA DE CONTROL INTERNO</t>
  </si>
  <si>
    <t>FECHA</t>
  </si>
  <si>
    <t>AUDITOR</t>
  </si>
  <si>
    <t>AVANCE CUALITATIVO EVIDENCIADO POR EL AUDITOR</t>
  </si>
  <si>
    <t>ESTADO DE LA ACCIÓN</t>
  </si>
  <si>
    <t>OBSERVACION(ES) Y/O CONCLUSIÓN(ES)</t>
  </si>
  <si>
    <t>ESTADO DEL HALLAZGO</t>
  </si>
  <si>
    <t>OCI-2020-036</t>
  </si>
  <si>
    <t>UTT 8 IBAGUE</t>
  </si>
  <si>
    <t xml:space="preserve">Cesar Sanchez </t>
  </si>
  <si>
    <t>Este hallazgo no fue aceptado por la UTT y no remitieron evidencias que demuestren que han implementado acción alguna para subsanar este hallazgo.</t>
  </si>
  <si>
    <t xml:space="preserve">Obras de mantenimiento y conexiones Ilegales en Distrito de Adecuación de Tierras sin seguimiento.	
</t>
  </si>
  <si>
    <t>Insuficiente asesoría y acompañamiento a la Asociación de usuarios, Registro General de Usuarios (RGU) y Plan Agropecuario desactualizado y Derechos de Petición sin resolver.</t>
  </si>
  <si>
    <t>NO ACEPTADO. Una vez analizados los argumentos de la Dirección de Adecuación de Tierras, esta Oficina de Control Interno considera que no aceptables, en virtud de lo siguiente:
a.	Insuficiente asesoría y acompañamiento a la Asociación de Usuarios. Dentro de la Información suministrada mediante correo del 1 y 3 de diciembre de 2020 por la Dirección de Adecuación de Tierras - DAT y en los documentos adjuntos en la respuesta del presente hallazgo, se evidenciaron 2 comunicados al Presidente de la Asociación UTRITOL, sobre las gestiones que se llevaban a cabo con la ANLA para solicitar la operación temprana del distrito, las solicitudes que se le hacen a UTRITOL sobre la actualización del RGU y el plan de trabajo establecido para la operación temprana. También se evidencia respuesta a UTRITOL sobre la solicitud para la reforma de estatutos; sin embargo, no se logra evidenciar actas de reunión o de mesas de trabajo sobre las asesorías, acompañamientos o seguimiento realizado por algún profesional adscrito a la UTT N° 8 de Ibagué durante la vigencia 2019 y lo corrido del año 2020. También se observa que, en el correo del 1 de diciembre de 2020 se menciona que se apoyó en la consecución del certificado de existencia y representación legal, pero en la justificación se indica que la Asociación hace más de año y medio no se reúne para lograr su actualización; sin embargo, no se presenta evidencia sobre el apoyo o acompañamiento realizado a UTRITOL para su obtención durante los años 2019 y 2020 (en otras palabras, la última gestión aludida corresponde al año 2018). Dado que el procedimiento expresa que se debe prestar asesoría y acompañamiento en temas jurídicos y administrativos, y que al parecer la Asociación no tiene los recursos necesarios para realizar los trámites pertinentes para actualizar todos estos temas administrativos, se hace necesario fortalecer el apoyo de la ADR en cabeza de la UTT y la DAT. Ahora bien, algunos de los asistentes a la reunión del 11 de noviembre de 2020 y con quienes se tuvo oportunidad de efectuar indagaciones, manifestaron que las reuniones de UTRITOL no recogen la representación ni el sentir de la comunidad. Presuntamente, se alude una conformación politizada que, contrario a lo que indica la DAT, no es plural, sino posiblemente sesgada, por lo que, se hace necesario intervenir para dar orden a las sesiones y compromisos de UTRITOL, de otra manera, será recurrente el factor de queja del proyecto, pues la información que se maneja en la comunidad es parcializada. Finalmente, si la ADR conceptúa que no existe un interés legítimo de UTRITOL para continuar con sus labores, se debe analizar la posibilidad de cambiar la Asociación, lo que exige desde luego la adecuada socialización con todos los usuarios, para que se tomen las medidas pertinentes en las circunstancias.
b.	Registro General de Usuarios (RGU) desactualizado. Ha de tenerse en cuenta el argumento previo esgrimido por la DAT, acerca de que UTRITOL no cuenta con una Junta Directiva en firme, por lo que, no se establece una directriz organizacional que permita avanzar en los frentes de trabajo administrativos, como en este caso, la actualización del RGU. En este sentido, teniendo en cuenta que el Proyecto se encuentra actualmente bajo la Administración, Operación y Conservación - AOC de la ADR, y además, según lo que indica el manual de la UPRA y el procedimiento PR- ADT-004 de AOC de los distritos de adecuación de tierras, es el Organismo Ejecutor quien debe actualizar el RGU en la etapa de inversión, se concluye razonablemente que la labor debería estar adelantándose por parte de la ADR. Llama la atención que no se acepte el hallazgo asociado, en el entendido de que la DAT, en la respuesta a las indagaciones de esta Oficina de Control Interno, afirmó que éste no se encuentra actualizado desde el año 2018, sin perjuicio de las responsabilidades de quien deba ejecutar el rol de actualización correspondiente. Ahora bien, la ADR debe evaluar si UTRITOL es la organización idónea, capaz y suficiente para asumir en el futuro la AOM del Triángulo del Tolima, dado que las deficiencias y presunto desinterés reportado debería dar lugar a replantear su actuación en el proyecto.
c.	Falta de actualización del Plan Agropecuario del proyecto. Si bien la DAT menciona los antecedentes, retos y gestiones actuales sobre el Plan Agropecuario, se admite de entrada que el documento está desactualizado y requiere ser puesto al día, por lo que no se desvirtuó el hallazgo. Ahora bien, en el entendido de que aún está pendiente de ejecutar la fase III del proyecto, es importante que la ADR planee adecuadamente las actividades relacionadas, considerando las asignaciones presupuestales del Gobierno Nacional. Así las cosas, es necesario priorizar las actividades del componente de Administración que propicie un adecuado manejo de los suelos en el proyecto, lo cual demanda desde luego una divulgación con toda la comunidad interesada en el mismo.
d.	Derechos de petición realizados por la comunidad del Proyecto sin resolver. Aunque es razonable el planteamiento de la DAT acerca de las coyunturas del proyecto en el cambio de contratos que dieron lugar a que quedaran posibles peticiones de la comunidad sin resolver, se advierte que de cara a la normativa legal es inadmisible que no se conteste la totalidad de solicitudes de los ciudadanos, más cuando de Derechos de Petición se trata (Derecho amparado constitucionalmente), por lo que, a pesar de parecer inmaterial la cantidad de 2 entre muchos, refleja incumplimiento de la ley. Ahora bien, teniendo en cuenta que los derechos de petición CADRTOL-2020-070 y CR-CADRTOL-2020-082 son de julio y agosto de 2020 respectivamente, y que el contrato del CONSORCIO ADR finalizó el 15 de octubre de 2020, se prevé que se hubiera podido dar respuesta dentro de los 15 días hábiles contemplados, por lo cual, se considera que la justificación dada no desvirtúa el incumplimiento por parte del contratista.
Dado lo anterior, la Oficina de Control Interno precisa que también aplica la Nota 2 incluida al final del Hallazgo N° 1 de este informe (página 22).</t>
  </si>
  <si>
    <t>Incumplimiento obligaciones derivadas del Contrato de Interventoría N° 444 de 2019 con Consorcio INTERTRIÁNGULO.</t>
  </si>
  <si>
    <t>Incumplimiento procedimental en la socialización de los PIDAR y deficiencias en sesiones de los Comités Técnicos de Gestión.</t>
  </si>
  <si>
    <t>Desconocimiento del procedimiento por parte de los funcionarios encargados de la implementación de los PIDAR.</t>
  </si>
  <si>
    <t>Realizar jornada de socialización del procedimiento de Implementación de los PIDAR al equipo de la UTT 8 encargado de este proceso.</t>
  </si>
  <si>
    <t>1 acta de socialización o grabación, listado de asistencia.</t>
  </si>
  <si>
    <t>PREVENTIVA</t>
  </si>
  <si>
    <t>Equipo Humano VIP</t>
  </si>
  <si>
    <t>No se establecieron filtros para verificar el cumplimiento de cada una de las actividades a realizar en la Implementación de los PIDAR.</t>
  </si>
  <si>
    <t>Asignar los roles para la implementación de los PIDAR, revisión de las actividades y cargue de formatos e información en el aplicativo</t>
  </si>
  <si>
    <t xml:space="preserve">
1 memorando interno con asignación de roles.</t>
  </si>
  <si>
    <t>Equipo Humano UTT</t>
  </si>
  <si>
    <t>Deficiencias en la entrega de bienes, insumos y/o servicios de los PIDAR.</t>
  </si>
  <si>
    <t>Equipo Humano UTT 8</t>
  </si>
  <si>
    <t xml:space="preserve">
1-ene-2021</t>
  </si>
  <si>
    <t>Se desconoció lo contemplado en el procedimiento con relación a las entregas.</t>
  </si>
  <si>
    <t>Antes de cada entrega se debe revisar el plan de inversión y definir el Kit correspondiente realizar la programación de la entrega con el debido tiempo para convocar a los beneficiarios, y socializar a la dirección de la UTT.</t>
  </si>
  <si>
    <t>1 acta de reunión.</t>
  </si>
  <si>
    <t>No se ha realizado el debido seguimiento a las alertas.</t>
  </si>
  <si>
    <t>Designar 1 funcionario de la UTT, para que realice el seguimiento a las alertas generadas durante la implementación.</t>
  </si>
  <si>
    <t>1 memorando de designación para seguimiento a alertas de PIDAR.</t>
  </si>
  <si>
    <t>Incumplimiento en elaboración y presentación de informes de seguimiento mensual e imprecisiones en su contenido.</t>
  </si>
  <si>
    <t>Desconocimiento de los funcionarios sobre el diligenciamiento del formato F-IMP-006.</t>
  </si>
  <si>
    <t>Solicitar capacitación de la VIP para el diligenciamiento del formato F-IMP-006..</t>
  </si>
  <si>
    <t>1 correo electrónico.</t>
  </si>
  <si>
    <t>Inobservancia de lineamientos para implementación y cierre de Proyecto productivo del INCODER y falta de integridad del expediente documental.</t>
  </si>
  <si>
    <t>CORRECTIVA</t>
  </si>
  <si>
    <t>No se han anexado todos los documentos al expediente.</t>
  </si>
  <si>
    <t>Anexar al expediente los actos administrativos y delegaciones para la ejecución de los proyectos INCODER.</t>
  </si>
  <si>
    <t>Actos Administrativos y delegaciones de los Proyectos INCODER indexados al expediente</t>
  </si>
  <si>
    <t xml:space="preserve">Inexistencia del predio donde se construirá la planta, por lo que no se ha iniciado la ejecución del proyecto.
</t>
  </si>
  <si>
    <t>Brindar el acompañamiento a la organización para la adquisición del predio a donde se construirá la obra.</t>
  </si>
  <si>
    <t>Reuniones / llamadas telefónicas necesarias.</t>
  </si>
  <si>
    <t>Falta de actualización de las firmas para el manejo de la cuenta del proyecto.</t>
  </si>
  <si>
    <t>Citar al representante del proyecto para actualizar la información requerida por el banco.</t>
  </si>
  <si>
    <t>1 oficio de citación.</t>
  </si>
  <si>
    <t>Inconsistencias en la revisión de los requisitos técnicos, financieros, y/o habilitantes de los PIDAR.</t>
  </si>
  <si>
    <t>No se verificaron los requisitos habilitantes y el diligenciamiento de los formatos de estructuración del proyecto.</t>
  </si>
  <si>
    <t>Solicitar capacitación para Los funcionarios y contratistas encargados de la estructuración de proyectos.</t>
  </si>
  <si>
    <t>1 memorando a la VIP</t>
  </si>
  <si>
    <t>Iniciativas de PIDAR radicadas en la Unidad Técnica Territorial sin inscripción en el aplicativo Banco de Proyectos.</t>
  </si>
  <si>
    <t>Deficiencias en soportes, niveles de avance y en planteamiento de indicadores del Plan Operativo de la UTT (vigencia 2020).</t>
  </si>
  <si>
    <t>Controles con resultados de diseño e implementación deficientes en los procesos desarrollados por la UTT.</t>
  </si>
  <si>
    <t>INFORME 2022 (OCI-2022-014)</t>
  </si>
  <si>
    <t>FECHA  DE REALIZACIÓN DE SEGUIMIENTO</t>
  </si>
  <si>
    <t>OCI-2022-014</t>
  </si>
  <si>
    <t>Auditoría Interna a la Unidad Técnica Territorial N° 8 Ibague</t>
  </si>
  <si>
    <t>Inobservancia de las actividades de asesoría y acompañamiento a las asociaciones de usuarios de acuerdo con lo establecido en la función 15 del decreto 2364 de 2015 relacionadas con el proceso de Adecuación de tierras.</t>
  </si>
  <si>
    <t>Preventiva</t>
  </si>
  <si>
    <t>Falta de seguimiento y control de las PQRSD radicadas en la UTT</t>
  </si>
  <si>
    <t>Desconocimiento del procedimiento y monitoreo a los PQRS</t>
  </si>
  <si>
    <t>Realizar monitoreo en el sistema de ORFEO, con el recibido y atención de las PQRS, de tal manera que se asegure el cumplimiento de la normatividad vigente en cuento a la atención dentro de los términos establecidos.</t>
  </si>
  <si>
    <t>Correctiva</t>
  </si>
  <si>
    <t>Realizar capacitación a los funcionarios y contratistas sobre la importancia de la atención oportuna de las PQRSD, con el fin de dar cumplimiento a lo establecido en la normatividad</t>
  </si>
  <si>
    <t>Acta, listado de asistencia</t>
  </si>
  <si>
    <t>Contratistas 
Margaret Homez y Luis Evelio Herrera</t>
  </si>
  <si>
    <t>31/06/2022</t>
  </si>
  <si>
    <t>Omisión en el cumplimiento de las funciones N° 2 y N°9 del decreto 2364 de 2015 relacionadas con el proceso de Promoción y Apoyo a la Asociatividad.</t>
  </si>
  <si>
    <t>NO ACEPTADO.
 Una vez analizados los argumentos de la UTT, esta Oficina de Control Interno no los acepta, por los siguientes motivos:
	Este hallazgo está considerando las respuestas que entregó la UTT a la matriz de controles que se entregó al inicio de la auditoría, y que contiene las desviaciones por ella declaradas, por lo que, no necesariamente se refiere a los temas abordados en este informe en los demás hallazgos.
	De otra parte, esta Oficina de Control Interno identifica que la UTT se está refiriendo únicamente al tema de INCODER, más el cuadro detallado que se entregó en el hallazgo da cuenta de los otros procesos misionales indicados al principio.
	En todo caso, el control asociado a proyectos productivos entregados por el extinto INCODER a la ADR a que se hizo referencia no corresponde a las visitas a los mismos, sino al inventario de contratos derivados de ellos.
En virtud de lo expuesto, este hallazgo continuará abierto y la Oficina de Control Interno analizará su posible cierre cuando la UTT establezca acciones de mejoramiento para subsanar las situaciones descritas en este hallazgo y que no fueron aceptadas, estableciendo las causas que lo generaron, y los responsables formulen y ejecuten las acciones correctivas o preventivas pertinentes, para que los riesgos identificados y asociados sean gestionados para evitar su materialización.</t>
  </si>
  <si>
    <t>NO ACEPTADO.  Una vez analizados los argumentos de la Dirección de Adecuación de Tierras, esta Oficina de Control Interno no acepta parte de los mismos, como se reseña enseguida:
a.	Falta de cronogramas de actividades detalladas para las obras de mantenimiento, ausencia de seguimiento a los mismos y de las respectivas actas. Tal como se mencionó en el hallazgo, a través de las Actas de seguimiento y de reunión se observó la realización de monitoreo a las actividades de mantenimiento del proyecto del Triángulo del Tolima; sin embargo, se reitera que no se evidenció dentro de las mismas un cronograma establecido con las actividades detalladas de las obras de mantenimiento, y tampoco se logró evidenciar el seguimiento semanal por parte de la Interventoría sobre las actividades de mantenimiento aprobadas por el comité de compras. Lo que se relaciona en el hallazgo es un requerimiento especifico del Anexo Técnico del contrato de Interventoría 444 de 2019, por lo que, al no contar con dicho cronograma se configura un incumplimiento a lo establecido en el contrato. Por otra parte, según la respuesta dada por la Dirección de Adecuación de Tierras el 2 de diciembre de 2020, se mencionó que las actividades de mantenimiento del proyecto Triángulo del Tolima han quedado apenas definidas hasta el Comité de Compras N° 1 del contrato AOM 7282020, lo que indica que durante el Contrato de AOM 440 de 2019, se realizaron actividades de mantenimiento al Distrito, pero no estaban definidas previamente con el objetivo de hacer seguimiento y control.
b.	Errores en el Ingreso Base de Cotización (IBC) calculado para el pago de aportes de seguridad social y falta de seguimiento a dichos pagos por parte de la interventoría. Teniendo en cuenta que la prima de localización es un pago habitual que se entrega al Trabajador por un valor de $1.210.640, y lo que menciona el artículo 130 del código sustantivo del trabajo, “1. Los viáticos permanentes constituyen salario en aquella parte destinada a proporcionar al trabajador manutención y alojamiento; pero no en lo que sólo tenga por finalidad proporcionar los medios de transporte o los gastos de representación”, y lo que menciona el concepto tributario 71735 de 2000 de la DIAN, que expresa, “Los ocasionales [Viáticos], en cuanto constituyan reembolso de gastos por concepto de manutención, alojamiento y transporte en que haya incurrido el trabajador para desempeño de sus funciones, no constituyen ingresos cuando se entreguen al pagador las facturas y demás pruebas documentales que sustenten el reembolso para que el pagador las pueda tomar como gastos propios de la empresa.
En el evento en que lo recibido no corresponda a reembolso de gastos constituye ingreso. Los viáticos permanentes por constituir un ingreso regular del trabajador se considera salario”, al considerarse un pago recurrente se considera salario, en caso tal, para no ser clasificado como pago no constitutivo de salario, previo al contrato se debe acordar entre el empleador y el trabajador que el pago no constituye salario y este debe cumplir con los siguientes criterios:
	El pago no debe retribuir el trabajo del trabajador: Cualquier pago que tenga como objetivo remunerar al trabajador no puede ser calificado como ingreso no constitutivo de salario.
	No debe cambiar la naturaleza de un pago: Un pago que por su propia naturaleza es salarial, lo será no importa lo que las partes acuerden, ni cómo sean denominados en el contrato de trabajo.
	Deben ser específicos: Cuando se acuerde un pago no salarial, ese pago debe ser claro, preciso, expreso, de manera que se pueda identificar claramente su origen y destinación. Sobre este particular, la sala laboral de la Corte Suprema de Justicia en sentencia 68303 del 14 de noviembre de 2018 señaló: "«Además de lo anterior, esta Corte ha sostenido que estos acuerdos en tanto son una excepción a la generalidad salarial que se reputa de los pagos realizados en el marco de una relación de trabajo, deben ser expresos, claros, precisos y detallados de los rubros cobijados en él, pues no es posible el establecimiento de cláusulas globales o genéricas, como tampoco vía interpretación o lectura extensiva, incorporar pagos que no fueron objeto de pacto. Por ello, la duda de si determinado emolumento está o no incluido en este tipo de acuerdos, debe resolverse en favor de la regla general, esto es, que para todos los efectos es retributivo»”.
	Debe tener una destinación específica: Si se realiza un pago no constitutivo de salario para que el trabajador adquiera un beneficio, en este caso la habitación donde se hospeda, se debe garantizar que el beneficio sea adquirido y que los recursos se hallan destinado para el fin del que fueron dispuestos. Para este caso, resulta procedente plantear por analogía la doctrina de la Sala Laboral de la Corte Suprema de Justicia, que en la sentencia precitada indicó: "«En primer lugar, tanto el auxilio de gastos médicos y la pensión voluntaria eran entregados en dinero a la trabajadora para que ella dispusiera inmediatamente de esos recursos. Por esta vía, la demandante podía emplear esos dineros en la satisfacción de las necesidades que usualmente se colman mediante el salario, tales como vivienda, salud, educación, alimentación, recreación, entre otros. Es decir, la supuesta destinación específica alegada por la empresa se derrumba con el hecho de que esos auxilios eran traducidos en dinero para que la trabajadora dispusiera de ellos como a bien tuviera.»”
Adicional a lo anterior, la Corte Suprema de Justicia, en la sentencia referida previamente, indica lo que por regla general son pagos que no constituyen salario: "«Atrás se explicó que es salario toda ventaja patrimonial que recibe el trabajador como consecuencia del servicio prestado u ofrecido. Es decir, todo lo que retribuya su trabajo. Por tanto, no son salario las sumas que entrega el empleador por causa distinta a la puesta a disposición de la capacidad de trabajo. De esta forma, no son tal, (i) las sumas recibidas por el trabajador en dinero o en especie, no para su beneficio personal o enriquecer su patrimonio sino para desempeñar a cabalidad sus funciones, tales como gastos de representación, medios de transporte, elementos de trabajo y otros semejantes; (ii) las prestaciones sociales; (iii) el subsidio familiar, las indemnizaciones, los viáticos accidentales y permanentes, estos últimos en la parte destinada al transporte y representación; (iv) las sumas ocasionales y entregadas por mera liberalidad del empleador que, desde luego, no oculten o disimulen un propósito retributivo del trabajo.»”
En este orden de ideas, se insta a que la ADR verifique si efectivamente se cumplen los criterios y se ha realizado un acuerdo entre las partes para determinar que este pago se considera como no constitutivo de salario. En todo caso, si persiste la inquietud, esta Oficina de Control Interno recomienda que el asunto sea escalado con la Oficina Jurídica o la Vicepresidencia de Gestión Contractual, para que un abogado laboralista defina la naturaleza del pago y su procedencia en la inclusión para los aportes de seguridad social del Residente de Obra.
c.	Ausencia de cronograma de desarrollo de la obra en el Acta de Inicio. Tal como se Indicó en la situación observada, el Instructivo de Ejecución Contractual indica que el acta de inicio debe contener el cronograma de desarrollo de la obra y los hitos de control en su ejecución (negrita fuera de texto), y durante el proceso de auditoria la Oficina de Control Interno se basó en la documentación cargada en el SECOP II, por lo que, al no evidenciar este documento se concluyó razonablemente sobre el incumplimiento. Ahora bien, se recuerda que dentro de los deberes de publicidad de contratos se encuentra la de cargar toda la documentación asociada a los mismos en la plataforma referida. En su respuesta, igualmente la Dirección de Adecuación de Tierras no adjuntó evidencias que dieran cuenta del surtimiento del requisito aludido, por lo que, esta Oficina de Control Interno no halla fundamentos que desvirtúen el hallazgo.
Dado lo anterior, la Oficina de Control Interno precisa que también aplica la Nota 2 incluida al final del Hallazgo N° 1 de este informe (página 22).</t>
  </si>
  <si>
    <t>Deficiencias en los soportes documentales y en el Plan de Adquisiciones frente a las entregas de bienes, insumos y/o servicios realizados a los beneficiarios de los PIDAR</t>
  </si>
  <si>
    <t>En conjunto con la Dirección de seguimiento y control se realizarán mesas de verificación mensuales, a través de las cuales se validarán los avances en la ejecución de los PIDAR, buscando con ello identificar alertas frente inconsistencias o desviaciones para el tratamiento oportuno</t>
  </si>
  <si>
    <t>Listado y/o Acta de reunión y/o informe de seguimiento</t>
  </si>
  <si>
    <t>Desconocimiento de los lineamientos asociados al proceso de estructuración de proyectos</t>
  </si>
  <si>
    <t>Acta de reunión o listado de asistencia o grabación de la capacitación</t>
  </si>
  <si>
    <t>Omisión del cumplimiento de los lineamientos establecidos en la normatividad vigente.</t>
  </si>
  <si>
    <t>Realizar anualmente visitas a las asociaciones que administran distritos de pequeña escala en la jurisdicción de la territorial, para capacitar en temas relacionados con la Administración, Operación y Conservación de los distritos</t>
  </si>
  <si>
    <t>1 visita anual a los tres (3) distritos de ADT de pequeña escala propiedad de la ADR ubicados en la zona de influencia de la UTT 8</t>
  </si>
  <si>
    <t>Maicol Stiven Zipamocha</t>
  </si>
  <si>
    <t>Plan operativo de la UTT para la vigencia 2024 y soportes de ejecución</t>
  </si>
  <si>
    <t xml:space="preserve">Deficiencias en el diseño, planeación y/o establecimiento de indicadores y su correlación con subactividades, metas y evidencias, así como roles de la UTT.
</t>
  </si>
  <si>
    <t>Directora UTT 8</t>
  </si>
  <si>
    <t>Ausencia de controles en el monitoreo a los PQRS</t>
  </si>
  <si>
    <t>Soportes del reporte de PQRSD pendiente de trámite (correo o comunicado)</t>
  </si>
  <si>
    <t>Contratista - UTT 8</t>
  </si>
  <si>
    <t>Incumplimiento de las disposiciones para el reporte de información de inventarios de instancias de participación que operan en las regiones.</t>
  </si>
  <si>
    <t>Dar cumplimiento al Acuerdo de nivel de servicios entre la Vicepresidencia de Integración Productiva y la Vicepresidencia de Proyectos, en lo que respecta a la elaboración y reporte de los inventarios de CDMR, CONSEAS y OSCPR</t>
  </si>
  <si>
    <t>Correos electrónicos de reportes de información a la Dirección de Participación y Asociatividad</t>
  </si>
  <si>
    <t>A partir de lo evidenciado por parte de la Oficina de Control Interno frente al cumplimiento de la acción, se puede concluir lo siguiente:
El personal adscrito a la UTT realizó un proceso de capacitación con el fin de dar a conocer los lineamientos vigentes frente al proceso de implementación de los PIDAR, haciendo enfásis en los informes de seguimiento mensual, siendo estos los que dieron origen al hallazgo.
De otra parte, y como medida preventiva, se han implementado y ejecutado las mesas de trabajo de control con la Dirección de Seguimiento y Control, en las cuales se realiza un monitoreo frente al cumplimiento de las diferentes disposiciones de reglamento y procedimentales que rigen la implementación de los PIDAR, considerando esto como un control que busca alertar de manera oportuna sobre incumplimientos o hechos que requieren correctivos, procurando mitigar desviaciones asociadas a los PIDAR.
Dado lo anterior, la Oficina de Control Interno considera procedente el cierre del hallazgo, sugiriendo a la territorial crear controles interno respecto a la verificación de la información consiganada en los informes mensuales de avance a la ejecución, previendo errores en su diligenciamiento, así como contemplar la creación de un repositorio adicional para conservar toda la documentación derivada de la gestión de la UTT.</t>
  </si>
  <si>
    <t>Debilidades en la construcción y/o conservación de los expedientes</t>
  </si>
  <si>
    <t>Llevar a cabo la construcción, alimentación y digitalización del expediente del proyecto PT15-TOL-008 heredado del extinto INCODER</t>
  </si>
  <si>
    <t>Proyecto PT15-TOL-008 digitalizado</t>
  </si>
  <si>
    <r>
      <t>Falta de seguimiento e incumplimiento de gestiones ambientales</t>
    </r>
    <r>
      <rPr>
        <sz val="11"/>
        <color rgb="FF000000"/>
        <rFont val="Arial"/>
        <family val="2"/>
      </rPr>
      <t xml:space="preserve"> del Proyecto de Adecuación de Tierras Triángulo del Tolima</t>
    </r>
    <r>
      <rPr>
        <sz val="11"/>
        <color theme="1"/>
        <rFont val="Arial"/>
        <family val="2"/>
      </rPr>
      <t>.</t>
    </r>
  </si>
  <si>
    <r>
      <t xml:space="preserve">AVANCE CUANTITATIVO
</t>
    </r>
    <r>
      <rPr>
        <b/>
        <i/>
        <sz val="12"/>
        <rFont val="Arial"/>
        <family val="2"/>
      </rPr>
      <t>(Porcentaje de Avance)</t>
    </r>
  </si>
  <si>
    <t>Mediante memorando N° 20243580084823 del 7 de octubre de 2024, la Unidad Técnica Territorial manifestó la necesidad de trasladar la responsabilidad del trámite del presente hallazgo a la Dirección de Adecuación de Tierras, dado que la supervisión de los contratos de AOM del proyecto estratégico Triángulo Tolima ha recaido sobre dicha área, situación por la cual no existen fundamentos que permitan gestionar y soportar la subsanación del presente hallazgo.</t>
  </si>
  <si>
    <t>Mediante memorando N° 20243580084823 del 7 de octubre de 2024, la Unidad Técnica Territorial manifestó la necesidad de trasladar la responsabilidad del trámite del presente hallazgo a la Dirección de Adecuación de Tierras, dado que la supervisión de los contratos de AOM del proyecto estratégico Triángulo Tolima ha recaido sobre dicha área, situación por la cual no existen fundamentos que permitan gestionar y soportar la subsanación del presente hallazgo.
Dado lo anterior, desde la Oficina de Control Interno se omitirá el presente hallazgo de la matriz de plan de mejoramiento a cargo de la UTT N° 8, y se procederá a dar traslado formal a la Dirección de Adecuación de Tierras para su trámite.</t>
  </si>
  <si>
    <t>Una vez analizados los argumentos de la Dirección de Adecuación de Tierras (en adelante, la DAT), esta Oficina de Control Interno considera que no son aceptables, en virtud de lo siguiente:
a.	Sin perjuicio de que la DAT haya logrado con sus esfuerzos persuadir a la Vicepresidencia de Gestión Contractual de la necesidad de contar con una persona con rol ambiental dentro del equipo de interventoría, ello no desvirtúa el hecho de que previo al contrato precitado (el de Interventoría N° 7262020) no se contaba con dicho recurso. Adicionalmente, tampoco se desvirtuó el hecho de que el seguimiento ambiental que debió haber realizado el contratista de interventoría atendiendo a lo requerido en el anexo técnico del contrato 444 de 2019 para cubrir las obligaciones establecidas en las licencias ambientales y al Plan de Manejo Ambiental (PMA) del proyecto no haya podido ser evidenciado durante al proceso de auditoría.
b.	Ahora bien, la situación descrita por la DAT correspondiente a la etapa pre-contractual, en donde se advierten o anticipan restricciones de recursos para contratar, dejan ver que no se atendieron los principios de la contratación pública, en especial, el referido a la Planeación, que "Impone que la decisión de contratar no sea el resultado de la imprevisión, la improvisación o la discrecionalidad de las autoridades, sino que obedezca a reales necesidades de la comunidad, cuya solución ha sido estudiada, planeada y presupuestada por el Estado con la debida antelación, con la única finalidad de cumplir los cometidos estatales. Los contratos del Estado deben siempre corresponder a negocios debidamente diseñados, pensados, conforme a las necesidades y prioridades que demanda el interés público (...)" (definición tomada de https://sintesis.colombiacompra.gov.co/sintesis/1-etapa-precontractual- principios-de-la-contrataci%C3%B3n-estatal) - negritas fuera de texto. Así las cosas, considerando los requerimientos de las Licencias Ambientales y el Plan de Manejo Ambiental, esta Oficina de Control Interno no encuentra razonable que la magnitud de las obras de un Proyecto clasificado como Estratégico Nacional (como en este caso, el Triángulo del Tolima) no haya tenido en cuenta la gestión ambiental como un componente imprescindible. No obstante, se insta a continuar con las gestiones que se vienen adelantando con el Grupo Ambiental de la DAT y evaluar con la Vicepresidencia de Gestión Contractual si los requerimientos taxativos de las Licencias Ambientales no transgreden su exégesis interpretativa.
c.	Con respecto a la obligación de la Licencia Ambiental 1222 de 1195 de contratar una interventoría ambiental para hacer seguimiento al proyecto, y lo establecido en la Licencia de la ANLA 2710 de 2006 sobre las comunicaciones de las fechas de la etapa constructiva y operativa, no se presentan argumentos que desvirtúen las situaciones encontradas.
Nota 2: Dado que los argumentos suministrados por la Dirección de Adecuación de Tierras no desvirtuaron las situaciones descritas en este hallazgo, la Oficina de Control Interno insta a dicha dependencia a que establezca acciones de mejoramiento para subsanar las situaciones descritas y que no fueron aceptadas, para que los riesgos identificados y asociados sean gestionados para evitar su materialización en otras circunstancias. En consecuencia, este hallazgo quedará abierto y la Oficina de Control Interno analizará su posible cierre cuando los responsables identifiquen las causas que lo generaron, y los mismos formulen y ejecuten las acciones correctivas o preventivas pertinentes.</t>
  </si>
  <si>
    <t>Una vez analizados los argumentos de la Dirección de Adecuación de Tierras (en adelante, la DAT), esta Oficina de Control Interno no los encuentra de recibo, por tanto, no los acepta considerando el siguiente racional:
a). 	En ningún momento la Oficina de Control Interno ha emitido juicios apresurados sobre el tema de las tomas y conexiones ilegales, sino que por el contrario, en su disertación, indicó: "(...) es necesario continuar y fortalecer el seguimiento por parte de la ADR sobre este tema en particular (...)" y que "(...) es imperioso que la Oficina Jurídica de la ADR apalanque la gestión y trámite de Resolución de las querellas y demás denuncias que se encuentran en curso, y proyecte las nuevas que resulten del ejercicio de identificación de nuevas tomas ilegales", por lo que no se está desconociendo la gestión que, como indica la DAT se ha venido adelantando por parte de la ADR. Ahora bien, lo que no esgrimió la DAT fue la falta de reporte frecuente y continuo del inventario y estado de las tomas y conexiones ilegales que demanda el contrato de interventoría, sobre el cual se citó textualmente su falta de actualización desde noviembre de 2019 en el informe N° 13 presentado por el Consorcio Intertriángulo, que señala que, por parte del contratista de turno CONSORCIO ADR no se han llevado a cabo actividades de identificación de nuevas tomas ilegales y gestiones pertinentes sobre el particular, lo cual denota incumplimiento a una de las obligaciones contractuales asociadas con el tema. En este orden de ideas, se identifica que no se desvirtuó este argumento, eje central de la observación aludida.
b). 	Durante el proceso de auditoría, mediante correo enviado el 17 de noviembre de 2020 se solicitó el cronograma y/o Programación de actividades de AOM en canales e infraestructura, con el objetivo de evidenciar cuáles eran las actividades programadas y verificar su cumplimiento por parte del contratista de AOM; sin embargo, estas evidencias no fueron suministradas, por lo que durante la revisión de la Información no se pudo verificar si las actividades de mantenimiento del canal 4 y canal 2 se tenían previstas dentro del contrato 440 de 2019, o si estaban rezagadas, o si definitivamente entrarían a ser parte del nuevo contratista de AOM. Se observa, por los argumentos de la Dirección de Adecuación de Tierras, que ya se tiene contemplado el mantenimiento del sistema fotovoltaico en el contrato que va desde el 16 de octubre al 31 de diciembre de 2020; también se menciona que se ejecutaron mantenimientos periódicos del sistema fotovoltaico por el Consorcio ADR; sin embargo, como se citó en el hallazgo, en el informe de interventoría N° 13, apartado 23 "Comentarios y Conclusiones" se mencionó: “A pesar de la solicitud reiterada de esta interventoría, el contratista no ha realizado el mantenimiento de los paneles del sistema fotovoltaico” (negritas fuera de texto), lo que indica que en efecto se presentó incumplimiento por parte del contratista. Ahora bien, se le recuerda a la DAT que los procedimientos planeados por esta Oficina de Control Interno están basados en riesgos y dentro de éstos, se consideran las constantes quejas de la comunidad aledaña al proyecto sobre deficiencias y temas no atendidos por la ADR en las labores de AOM, de los cuales consta el registro fotográfico de los daños de rejillas y canales y, que la misma área reconoce estar atendiendo recientemente a partir del contrato N° 7282020 desde el 25 de noviembre de 2020, por lo que no se desvirtúa el hecho de haber encontrado daños en los componentes citados en el hallazgo previo a la realización de dicho Comité (se recuerda que la visita de esta Oficina de Control Interno se efectuó entre el 11 y 12 de noviembre de 2020). Adicionalmente, sobre lo que se indica acerca de que la Oficina de Control Interno no tuvo en cuenta las actividades de mantenimiento de los canales 1, 2 y 3, y solamente las obras pendientes del canal 4, se informa que el equipo auditor realizó un recorrido por las principales obras del Distrito, desconociendo cuáles eran los canales intervenidos y cuáles los pendientes por mantenimiento; se reitera que sin una programación establecida de las actividades de mantenimiento, no se puede determinar qué obras de mantenimiento se tenían que haber realizado y cuáles no. Sin perjuicio de esto, se insta a continuar con el desarrollo de las obras y actividades planeadas, siempre teniendo presente su priorización y recomendando a la Supervisión de los contratos por parte de la ADR, tener disponible y debidamente almacenada, la evidencia que da cuenta de los cronogramas y obras a ejecutar, de tal manera que cuando un ente de control los solicite, se le puedan entregar para corroborar avances, dificultades o rezagos.
c).	Con respecto al tema de la socialización, durante la reunión que se llevó a cabo el 11 de noviembre de 2020 en las instalaciones del Contratista de AOM, en las indagaciones sobre la metodología de socialización con la comunidad, estuvo presente parte del equipo del CONSORCIO ADR, entre ellos, un ingeniero, quien fue la persona que confirmó lo manifestado en este hallazgo, derivado, igualmente de la revisión de los últimos informes del contratista de AOM, donde se observó que los canales de socialización utilizados fueron solamente las cuñas radiales, y no se presentaron evidencias de las reuniones de socialización de las obras de mantenimiento con la comunidad; las únicas reuniones de las que se obtuvo evidencia fueron las relacionadas con las solicitudes a UTRITOL para informar sobre los comunicados de la ADR, por lo que, no se desvirtúa el incumplimiento sobre la divulgación del proyecto con la comunidad. (Ver Informes N° 10 al 14 del Consorcio ADR, apartado Ficha PMA- GS-7. Programa Información y Divulgación del Proyecto). Ahora bien, se recuerda a la DAT y a la UTT 8 que, en la fase de planeación de la auditoria, esta Oficina de Control Interno indicó los objetivos de la visita al proyecto, en donde señaló la necesidad de hablar con personal clave de las obras, entre ellos, ingenieros y/o residentes de obra, pero no le fue suministrada información particular de dichos contactos. Sólo hasta el final de la auditoria, la DAT entregó información de los contactos clave en la ADR y de los contratistas (como la Profesional Social que se enunció en los argumentos), por lo que, no hubo una entrega oportuna de evidencia.
d).	Teniendo en cuenta que los potenciales beneficiarios del proyecto son alrededor de
7.540 usuarios, es virtualmente imposible que, con los recursos de tiempo asignado y personal de la Oficina de Control Interno, se pueda siquiera dar una cobertura razonable a una muestra representativa de ellos para efectuar indagaciones. Así las cosas, los procedimientos de indagación aplicados se efectuaron con las personas que voluntariamente asistieron a la reunión que se llevó a cabo el 11 de noviembre de 2020 en las instalaciones del contratista de AOM (y quienes por aforo e instrucciones no comunicadas con suficiente antelación por parte del Contratista, no permitieron la continuidad de la reunión e ingreso de más personas), los cuales eran representantes de las diferentes zonas del proyecto y miembros de la Junta Directiva de UTRITOL.
Vale la pena precisar que, allí no sólo comparecieron personas de los arroceros, sino también agricultores de otros cultivos, e incluso, representante de comunidad indígena. Es aventurado que la Dirección de Adecuación de Tierras señale la asistencia de un grupo de agricultores (arroceros) cuando no designó un asistente del área para que acompañara a esta Oficina de Control Interno a la comisión realizada entre el 11 y 12 de noviembre de 2020.
e).	Finalmente, como situación particular que llamó la atención de esta Oficina de Control Interno, se observó en la revisión de los Informes que el contenido del N° 13 del Contratista de AOM y el N° 13 de la Interventoría, guarda la misma redacción en gran parte de su contenido, en especial, en el apartado “Actividades de Operación y Mantenimiento Ejecutadas”; lo mismo pasa con los informes anteriores en algunos apartados, lo que denotaría una posible falta de verificación independiente de las actividades de uno sobre el otro, dado que ambos reportes deberían contener estilos de redacción diferentes al ser igualmente contratistas diferentes, lo que genera incertidumbres sobre la calidad de las revisiones de la Interventoría.
Dado lo anterior, la Oficina de Control Interno precisa que también aplica la Nota 2 incluida al final del Hallazgo N° 1 de este informe (página 22).</t>
  </si>
  <si>
    <r>
      <rPr>
        <b/>
        <sz val="10"/>
        <color theme="1"/>
        <rFont val="Arial"/>
        <family val="2"/>
      </rPr>
      <t xml:space="preserve">Nota: </t>
    </r>
    <r>
      <rPr>
        <sz val="10"/>
        <color theme="1"/>
        <rFont val="Arial"/>
        <family val="2"/>
      </rPr>
      <t>Los hallazgos N° 1, 2, 3 y 4, relacionados con el Proyecto Estratégico Tirángulo Tolima, por parte de la UTT N° 8, mediante memorando 20243580084823, se solicitó su traslado a la Dirección de Adecuación al considerar son de su competencia dado que desde allí se ha efectuado la supervisión a los contratos de AOM. Dicho traslado se oficializó a través de memorando 202425000XXXXX3.</t>
    </r>
  </si>
  <si>
    <t>ACCIONES AGRUPADAS</t>
  </si>
  <si>
    <t>ACCIONES  INFORME OCI-2018-024</t>
  </si>
  <si>
    <t>CUMPLIDA - PENDIENTE DE EFECTIVIDAD</t>
  </si>
  <si>
    <t>CUMPLIDA INEFECTIVA</t>
  </si>
  <si>
    <t>TOTAL</t>
  </si>
  <si>
    <t>HALLAZGOS AGRUPADOS</t>
  </si>
  <si>
    <t>HALLAZGOS</t>
  </si>
  <si>
    <t>Indice Planes de Mejoramiento suscritos con la Oficina de Control Interno</t>
  </si>
  <si>
    <t>PROCESO</t>
  </si>
  <si>
    <t>INFORME</t>
  </si>
  <si>
    <t>CANTIDAD HALLAZGOS</t>
  </si>
  <si>
    <t>CANTIDAD ACCIÓN(ES)</t>
  </si>
  <si>
    <t>ESTADO ACCIONES</t>
  </si>
  <si>
    <t>ESTADO HALLAZGOS</t>
  </si>
  <si>
    <t>CUMPLIDA</t>
  </si>
  <si>
    <t>INCUMPLIDA Y VENCIDA</t>
  </si>
  <si>
    <t>ABIERTAS
VIGENTES</t>
  </si>
  <si>
    <t>EFECTIVA</t>
  </si>
  <si>
    <t>PENDIENTE DE EFECTIVIDAD</t>
  </si>
  <si>
    <t>INEFECTIVA</t>
  </si>
  <si>
    <t>Tania Valentina Peralta</t>
  </si>
  <si>
    <r>
      <rPr>
        <b/>
        <sz val="10"/>
        <rFont val="Arial"/>
        <family val="2"/>
      </rPr>
      <t xml:space="preserve">Nota: </t>
    </r>
    <r>
      <rPr>
        <u/>
        <sz val="10"/>
        <rFont val="Arial"/>
        <family val="2"/>
      </rPr>
      <t xml:space="preserve">Acción reformulada en virtud de la solicitud realizada por la UTT N° 8, mediante memorando N° 20243580084823 del 7 de octubre de 2024.
</t>
    </r>
    <r>
      <rPr>
        <sz val="10"/>
        <rFont val="Arial"/>
        <family val="2"/>
      </rPr>
      <t xml:space="preserve">
La Unidad Técnica Territorial N° 8 aportó como evidencia copia de los siguientes memorandos de asunto "Avance Planeación Participativa de Actividades Ejecución PIDAR":
20244200025393 del 18 de marzo de 2024 - Mesa del mes de febrero
20244200030363 del 10 de abril de 2024 - mesa del mes de marzo
20244200040303 del 10 de mayo de 2024 - mesa del mes de abril
20244200050133 del 17 de junio de 2024 - mesa del mes de mayo
20244200059963 del 22 de julio de 2024 - mesa del mes de junio
20244200068563 del 22 de agosto de 2024 - mesa del mes de agosto
Dichos memorandos contienen el resumen ejecutivo del seguimiento mensual que se realiza a los PIDAR en ejecución en la zona de jurisdicción de la territorial, donde se realiza lo siguiente:
- Semanalmente se realiza seguimiento semanal los días jueves a través de un instrumento denominado Semáforo.  
- Mensualmente se realiza seguimiento en la Reunión de Planeación Participativa donde se hace seguimiento a las actividades, se crean alertas y/o llamamientos de estado crítico, se les asigna una fecha de realización para subsanar el estado de critico y/o Alerta. 
- Se realizan visitas de seguimiento y verificación a los PIDARs  con el fin de hacer en campo acercamiento con los beneficiarios, determinar las lecciones aprendidas, observaciones y recomendaciones a que haya lugar. 
- Se actualizan mensualmente los POAS con las actividades de los PIDAR en ejecución. 
Se actualiza la matriz de lecciones aprendidas.
- Actualiza la matriz de consolidación de los PIDARs.
Por lo expuesto, se considera cumplida la acción.</t>
    </r>
  </si>
  <si>
    <t>La Unidad Técnica Territorial manifestó que dada la rotación de personal, anualmente se realizan capacitaciones en temas de Estrcuturación y Ejecución de Proyectos, frente a lo cual se aportó evidencias de las realizadas en la vigencia 2024, así:
- Listados de asistencia del 7 de mayo de 2024, de inducción realizada al personal de la UTT en Estrcuturación y Ejecución de PIDAR en sus diferentes modelos, producto de la cual se realizó proceso evaluativo de apropiación, de lo cual se obtuvo su respectiva evidencia.
- Acta de reunión del 25 de julio de 2024, cuyo objetivo fue "Socialización formato seguimiento a la ejecución para los PIDAR en ejecución Directa F-IMP-014"
- Acta de reunión del 9 de agosto de 2024, cuyo objetivo fue "Socialización formato seguimiento a la ejecución para los PIDAR en ejecución Directa F-IMP-014 V5 “Aclaraciones a inquietudes”".
Es de precisar, que el formato F-IMP-006 fue reemplazado por el F-IMP-014.</t>
  </si>
  <si>
    <t>La Unidad Técnica Territorial N° 8 aportó como evidencia listado de asistencia del 8 de mayo de 2024, cuyo objetivo fue capactiar al personal de la territorial en lo que refiere a la estructuración de proyectos bajo acuerdo 011 y sus modificatorios.
Dado lo expuesto, se considera que se dio cumplimiento a la acción de mejoramiento.</t>
  </si>
  <si>
    <t>La Oficina de Control Interno evidenció que se realizó capacitación en la vigencia 2024 en lo referente a la Estrcuturación de Proyectos, considerando oportuna la misma dada la rotación de persona que hubo en esta vigencia.
Aunado a lo anterior, y teniendo presente las situaciones aludidas en el hallazgo respecto a desviaciones por parte de la UTT en el proceso de estrcuturación del PIDAR 529 de 2018, se evidenció lo siguiente:
En primera medida se aportó el formato F-IMP-007 "Cierre Final - Cierre Financiero", del citado proyecto, así como acta de reunión del 4 al 7 de octubre de 2021 en la cual se realizó la socialización a los beneficiarios del informe final para el cierre financiero y administrativo del proyecto.
De otra parte, y en atención a la actualización de los lineamientos frente a la estrcuturación de proyectos desde el momento de la auditoría a la fecha del presente seguimiento, se debe mencionar que la Entidad generó correctivos en este proceso, en busca de minimizar errores, tales como:
A partir de lo dispuesto en el Acuerdo 011 de 2023 (modificado por el Acuerdo 016 de 2023), la metodología para la estructuración de proyectos cambio desde el proceso de recepción de la iniciativa, siendo en el nivel central que se determina la instancia que lleva a cabo el proceso de estructuración.
Se crean equipo multidisciplinarios desde el nivel central, en los que se involucra a las UTTs para brindar su apoyo en campo. en estos existen filtros de revisión que conllevan a minimizar errores.
Dado lo anterior, la Oficina de Control Interno considera que desde la emisión del hallazgo a la fecha del presente seguimiento, se han tomado correctivos normativos como Entidad, que buscan tener mayor control sobre los formatos y su información, así como controles de carácter preventivo a fin de que los proyectos estructurados se afiancen a las necesidades de los beneficiarios y soporten congruencia de lo esperado, por lo cual se considera viable el cierre del hallazgo.</t>
  </si>
  <si>
    <t>La Oficina de Control Interno evidenció que se realizó capacitación en la vigencia 2024 en lo referente a la Estrcuturación de Proyectos, considerando oportuna la misma dada la rotación de persona que hubo en esta vigencia.
Aunado a lo anterior, y teniendo presente las situaciones aludidas en el hallazgo respecto a desviaciones por parte de la UTT en el proceso de estrcuturación del PIDAR 529 de 2018, se evidenció lo siguiente:
En primera medida se aportó el formato F-IMP-007 "Cierre Final - Cierre Financiero", del citado proyecto, así como acta de reunión del 4 al 7 de octubre de 2021 en la cual se realizó la socialización a los beneficiarios del informe final para el cierre financiero y administrativo del proyecto.
De otra parte, y en atención a la actualización de los lineamientos frente a la estrcuturación de proyectos desde el momento de la auditoría a la fecha del presente seguimiento, se debe mencionar que la Entidad generó correctivos en este proceso, en busca de minimizar errores, tales como:
A partir de lo dispuesto en el Acuerdo 011 de 2023 (modificado por el Acuerdo 016 de 2023), la metodología para la estructuración de proyectos cambio desde el proceso de recepción de la iniciativa, siendo en el nivel central que se determina la instancia que lleva a cabo el proceso de estructuración.
Se crean equipo multidisciplinarios desde el nivel central, en los que se involucra a las UTTs para brindar su apoyo en campo. en estos existen filtros de revisión que conllevan a minimizar errores.
Ahora bien, se debe precisar que dados los reglamentos vigentes, las iniciativas de proyectos se realizan previa convocatoria, y las mismas se cargan en un aplicativo diferente al Banco de Proyectos, cuya responsabilidad es exclusiva de la Dirección de Acceso a Activos Productivos, de otra parte, en lo concerniente a la información diespuesta en el Banco de Proyectos,  actualmente esta labor se realiza únicamente por la Dirección de Evaluación, Calificación y Cofinanciación, previa aprobación del cumplimiento de requisitos.
Dado lo anterior, la Oficina de Control Interno considera que desde la emisión del hallazgo a la fecha del presente seguimiento, se han tomado correctivos normativos como Entidad para el control de la información de iniciativas y su radicación, por ende es viable el cierre del hallazgo.</t>
  </si>
  <si>
    <r>
      <t xml:space="preserve">Ajustar el diseño de planeación y/o establecimiento, de indicadores, metas y evidencias establecidas en el Plan Operativo de la UTT para el </t>
    </r>
    <r>
      <rPr>
        <b/>
        <sz val="10"/>
        <color rgb="FF000000"/>
        <rFont val="Arial"/>
        <family val="2"/>
      </rPr>
      <t>2024.</t>
    </r>
  </si>
  <si>
    <r>
      <t xml:space="preserve">Para dar cumplimiento a la presente acción, la Unidad Técnica Territorial 8 adjuntó a esta Oficina los siguientes soportes: 
- Acta de reunión del 8 de septiembre de 2024 con objetivo </t>
    </r>
    <r>
      <rPr>
        <i/>
        <sz val="10"/>
        <rFont val="Arial"/>
        <family val="2"/>
      </rPr>
      <t xml:space="preserve">"Socialización formato seguimiento a la ejecución para los PIDAR en ejecución Directa F-IMP-014 V5 "Aclaraciones a inquietudes" 
</t>
    </r>
    <r>
      <rPr>
        <sz val="10"/>
        <rFont val="Arial"/>
        <family val="2"/>
      </rPr>
      <t xml:space="preserve">-Acta de reunión del 25 de julio de 2024 con objetivo </t>
    </r>
    <r>
      <rPr>
        <i/>
        <sz val="10"/>
        <rFont val="Arial"/>
        <family val="2"/>
      </rPr>
      <t xml:space="preserve">"Socialización formato seguimeinto a la ejecución para los PIDAR en ejecución Directa F-IMP-014 v5"
</t>
    </r>
    <r>
      <rPr>
        <sz val="10"/>
        <rFont val="Arial"/>
        <family val="2"/>
      </rPr>
      <t xml:space="preserve">-F-DER-002 Listado de asistencia del 7 de mayo de 2024 con objetivo </t>
    </r>
    <r>
      <rPr>
        <i/>
        <sz val="10"/>
        <rFont val="Arial"/>
        <family val="2"/>
      </rPr>
      <t xml:space="preserve">"Capacitación inducción estructuración PIDAR - Ejecución"
</t>
    </r>
    <r>
      <rPr>
        <sz val="10"/>
        <rFont val="Arial"/>
        <family val="2"/>
      </rPr>
      <t xml:space="preserve">-Soporte de encuesta de la capacitación virtual </t>
    </r>
    <r>
      <rPr>
        <i/>
        <sz val="10"/>
        <rFont val="Arial"/>
        <family val="2"/>
      </rPr>
      <t xml:space="preserve">"Evaluación Capacitación Ejecución de PIDAR" </t>
    </r>
    <r>
      <rPr>
        <sz val="10"/>
        <rFont val="Arial"/>
        <family val="2"/>
      </rPr>
      <t xml:space="preserve">en donde se evidenció participación de la UTT 6 y UTT8. 
-Mesa de verificación a la ejecución PIDAR UTT 8 del 9 de mayo de 2024 con objetivo </t>
    </r>
    <r>
      <rPr>
        <i/>
        <sz val="10"/>
        <rFont val="Arial"/>
        <family val="2"/>
      </rPr>
      <t xml:space="preserve">"Realizar la Mesa de verificación de la ejecución del mes de mayo de 2024, para la verificación del avance técnico, administrativo y financiero de los PIDAR en ejecución en la UTT 8" 
</t>
    </r>
    <r>
      <rPr>
        <sz val="10"/>
        <rFont val="Arial"/>
        <family val="2"/>
      </rPr>
      <t xml:space="preserve">Teniendo en cuenta la acción y meta propuesta y una vez validados los soportes descritos anteriormente esta Oficina da un cumplimiento del 100% a la acción propuesta. </t>
    </r>
  </si>
  <si>
    <r>
      <t xml:space="preserve">Para dar cumplimiento a la presente acción, la Unidad Técnica Territorial 8 adjuntó a esta Oficina los siguientes soportes: 
-Memorando 20243580081903 del 26 de septiembre de 2024 con asunto </t>
    </r>
    <r>
      <rPr>
        <i/>
        <sz val="10"/>
        <rFont val="Arial"/>
        <family val="2"/>
      </rPr>
      <t xml:space="preserve">"Designación de apoyo a la supervisión PIDAR 478 de 2024". 
</t>
    </r>
    <r>
      <rPr>
        <sz val="10"/>
        <rFont val="Arial"/>
        <family val="2"/>
      </rPr>
      <t xml:space="preserve">-Memorando 20243580074523 del 4 de septiembre de 2024 con asunto </t>
    </r>
    <r>
      <rPr>
        <i/>
        <sz val="10"/>
        <rFont val="Arial"/>
        <family val="2"/>
      </rPr>
      <t>"Designación de apoyo a la supervisión PIDAR resolución 478 de 2024"</t>
    </r>
    <r>
      <rPr>
        <sz val="10"/>
        <rFont val="Arial"/>
        <family val="2"/>
      </rPr>
      <t xml:space="preserve">
-Memorando 20243580081883 del 26 de septiembre 2024 con asunto </t>
    </r>
    <r>
      <rPr>
        <i/>
        <sz val="10"/>
        <rFont val="Arial"/>
        <family val="2"/>
      </rPr>
      <t xml:space="preserve">"Designacoón de apoyo a la supervisión PIDAR resolución 067 de 2022" 
</t>
    </r>
    <r>
      <rPr>
        <sz val="10"/>
        <rFont val="Arial"/>
        <family val="2"/>
      </rPr>
      <t xml:space="preserve">-Memorando 20243580054203 del 2 de julio de 2024 con asunto </t>
    </r>
    <r>
      <rPr>
        <i/>
        <sz val="10"/>
        <rFont val="Arial"/>
        <family val="2"/>
      </rPr>
      <t xml:space="preserve">"Asignación de proyectos PIDAR en ejecución" 
</t>
    </r>
    <r>
      <rPr>
        <sz val="10"/>
        <rFont val="Arial"/>
        <family val="2"/>
      </rPr>
      <t xml:space="preserve">-Memorando 20243580042383 del 17 de mayo de 2024 con asunto </t>
    </r>
    <r>
      <rPr>
        <i/>
        <sz val="10"/>
        <rFont val="Arial"/>
        <family val="2"/>
      </rPr>
      <t xml:space="preserve">"Asignación de poryectos PIDAR en ejecución"
</t>
    </r>
    <r>
      <rPr>
        <sz val="10"/>
        <rFont val="Arial"/>
        <family val="2"/>
      </rPr>
      <t xml:space="preserve">-Memorando 20243580081913 del 26 de septiembre de 2024 con asunto </t>
    </r>
    <r>
      <rPr>
        <i/>
        <sz val="10"/>
        <rFont val="Arial"/>
        <family val="2"/>
      </rPr>
      <t xml:space="preserve">"Designación de apoyo a la supervisión PIDAR resoluación 346 de 2024" 
</t>
    </r>
    <r>
      <rPr>
        <sz val="10"/>
        <rFont val="Arial"/>
        <family val="2"/>
      </rPr>
      <t xml:space="preserve">-Memorando 20243580081893 del 26 de spetiembre de 2024 con asunto </t>
    </r>
    <r>
      <rPr>
        <i/>
        <sz val="10"/>
        <rFont val="Arial"/>
        <family val="2"/>
      </rPr>
      <t xml:space="preserve">"Designación de apoyo a la supervisión PIDAR resolución 904 de 2023."
</t>
    </r>
    <r>
      <rPr>
        <sz val="10"/>
        <rFont val="Arial"/>
        <family val="2"/>
      </rPr>
      <t xml:space="preserve">-Memorando 20243580042343 del 17 de mayo de 2024 con asunto </t>
    </r>
    <r>
      <rPr>
        <i/>
        <sz val="10"/>
        <rFont val="Arial"/>
        <family val="2"/>
      </rPr>
      <t xml:space="preserve">"Asignación de proyectos PIDAR en ejecución" 
</t>
    </r>
    <r>
      <rPr>
        <sz val="10"/>
        <rFont val="Arial"/>
        <family val="2"/>
      </rPr>
      <t xml:space="preserve">-Memorando 20243580042373 del 17 de mayo de 2024 con asunto </t>
    </r>
    <r>
      <rPr>
        <i/>
        <sz val="10"/>
        <rFont val="Arial"/>
        <family val="2"/>
      </rPr>
      <t xml:space="preserve">"Asignación de poryectos PIDAr en ejecución"
</t>
    </r>
    <r>
      <rPr>
        <sz val="10"/>
        <rFont val="Arial"/>
        <family val="2"/>
      </rPr>
      <t xml:space="preserve">-Memorando 20243580042393 del 17 de mayo de 2024 con asunto </t>
    </r>
    <r>
      <rPr>
        <i/>
        <sz val="10"/>
        <rFont val="Arial"/>
        <family val="2"/>
      </rPr>
      <t xml:space="preserve">"Asignación de proyectos PIDAR en ejecución"
</t>
    </r>
    <r>
      <rPr>
        <sz val="10"/>
        <rFont val="Arial"/>
        <family val="2"/>
      </rPr>
      <t xml:space="preserve">
Teniendo en cuenta la acción y meta propuesta y una vez validados los soportes descritos anteriormente esta Oficina da un cumplimiento del 100% a la acción propuesta.</t>
    </r>
  </si>
  <si>
    <r>
      <t xml:space="preserve">Para dar cumplimiento a la presente acción, la Unidad Técnica Territorial 8 adjuntó a esta Oficina los siguientes soportes: 
-Formato F-IMP-016 Acta de entrega y recibo a satisfacción de bienes, insumos y/o servicios PIDAR modalidad de ejecución directa del 2 de abril de 2024 para el proyecto 327 del 30 de junio de 2022. 
-Acta del Comité Técnico de Gestión Local del 25 de mayo de 2023 con objetivo </t>
    </r>
    <r>
      <rPr>
        <i/>
        <sz val="10"/>
        <rFont val="Arial"/>
        <family val="2"/>
      </rPr>
      <t xml:space="preserve">"Asistir, verificar y evidenciar la entrega del kit de equipos y elementos agricolas a los beneficiarios del proyecto denominado mejorar la cadena productiva de los cultivos de cacao (Theobroma cacao) y café (Coffea arábica) en 48 hectáreas de la asociación campesina agroecologica del oriente del Tolima de los municipios de Cunday y Villarica - Tolima" 
</t>
    </r>
    <r>
      <rPr>
        <sz val="10"/>
        <rFont val="Arial"/>
        <family val="2"/>
      </rPr>
      <t xml:space="preserve">-Formato F-IMP-016 Acta de entrega y recibo a satisfacción de bienes, insumos y/o servicios PIDAR modalidad de ejecución directa del 25 de mayo de 2023 para el proyecto 327 del 30 de junio de 2022. 
-Acta del 2 de abril de 2024 del Comité Técnico de Gestión Local con objetivo </t>
    </r>
    <r>
      <rPr>
        <i/>
        <sz val="10"/>
        <rFont val="Arial"/>
        <family val="2"/>
      </rPr>
      <t xml:space="preserve">"Asistir , verificar y evidenciar la entrega del kit de equipos y elementos agrícolas a los beneficiarios del proyecto denominado mejorar la cadena productiva de los ciltivos de cacao (theobroma cacao) y café (Coffea arábica) en 48 hectareas de la asociación campesinaagroecológica del oriente del Tolima de los municipios de Cunday y Villarrica - Tolima" 
</t>
    </r>
    <r>
      <rPr>
        <sz val="10"/>
        <rFont val="Arial"/>
        <family val="2"/>
      </rPr>
      <t>Teniendo en cuenta la acción y meta propuesta y una vez validados los soportes descritos anteriormente esta Oficina da un cumplimiento del 100% a la acción propuesta.</t>
    </r>
  </si>
  <si>
    <r>
      <t xml:space="preserve">Para dar cumplimiento a la presente acción, la Unidad Técnica Territorial 8 adjuntó a esta Oficina los siguientes soportes: 
- Memorando 20243580042373 del 17 de mayo de 2024 con asunto </t>
    </r>
    <r>
      <rPr>
        <i/>
        <sz val="10"/>
        <rFont val="Arial"/>
        <family val="2"/>
      </rPr>
      <t xml:space="preserve">"Asignación de proyectos PIDAR en ejecución", </t>
    </r>
    <r>
      <rPr>
        <sz val="10"/>
        <rFont val="Arial"/>
        <family val="2"/>
      </rPr>
      <t xml:space="preserve">en el cual se asigna el PIDAR 5873 de 2015 a Gennifer Dayanna Zuñiga para ejercer el apoyo a la supervisión del mismo.
El equipo de la  Oficina de Control Interno en visita realizada a las instalaciones de la UTT en la ciudad de Ibagué entre el 2 y el 4 de octubre observó que dicha delegación reposa en el expediente del proyecto. 
Teniendo en cuenta la rotación de personal en la UTT, se adjunta únicamente la designación realizada para la presente vigencia, dando así por cumplida la acción propuesta. </t>
    </r>
  </si>
  <si>
    <r>
      <t xml:space="preserve">Para dar cumplimiento a la presente acción, la Unidad Técnica Territorial 8 adjuntó a esta Oficina los siguientes soportes: 
-Escritura Pública 147 con fecha de otorgamiento 29 de septiembre de 2021, en la cual se describe la naturaleza de la misma como </t>
    </r>
    <r>
      <rPr>
        <i/>
        <sz val="10"/>
        <rFont val="Arial"/>
        <family val="2"/>
      </rPr>
      <t xml:space="preserve">"Compraventa parcial" </t>
    </r>
    <r>
      <rPr>
        <sz val="10"/>
        <rFont val="Arial"/>
        <family val="2"/>
      </rPr>
      <t xml:space="preserve">de inmueble rural ubicado en la vereda La Dorada, Ataco Tolima, por valor de 15 millones de pesos a la </t>
    </r>
    <r>
      <rPr>
        <b/>
        <i/>
        <sz val="10"/>
        <rFont val="Arial"/>
        <family val="2"/>
      </rPr>
      <t xml:space="preserve">Asociación Colombiana de Productores Agroindustriales (ASPROICOL) </t>
    </r>
    <r>
      <rPr>
        <sz val="10"/>
        <rFont val="Arial"/>
        <family val="2"/>
      </rPr>
      <t xml:space="preserve">identificada con NIT 900771617-6. 
Teniendo en cuenta lo anterior se evidencia que la causa descrita como </t>
    </r>
    <r>
      <rPr>
        <i/>
        <sz val="10"/>
        <rFont val="Arial"/>
        <family val="2"/>
      </rPr>
      <t xml:space="preserve">"Inexistencia del predio donde se construirá la planta, por lo que no se ha iniciado la ejecución del proyecto" </t>
    </r>
    <r>
      <rPr>
        <sz val="10"/>
        <rFont val="Arial"/>
        <family val="2"/>
      </rPr>
      <t xml:space="preserve">fue subsanada al ya contarse con la escritura de propiedad. </t>
    </r>
  </si>
  <si>
    <r>
      <t xml:space="preserve">Para dar cumplimiento a la presente acción, la Unidad Técnica Territorial 8 adjuntó a esta Oficina los siguientes soportes: 
-Carta del 26 de junio de 2023 con asunto: </t>
    </r>
    <r>
      <rPr>
        <i/>
        <sz val="10"/>
        <rFont val="Arial"/>
        <family val="2"/>
      </rPr>
      <t xml:space="preserve">"Solicitud cambio de Director Agencia de Desarrollo Rural ADR Ibagué y Condiciones de manejo" </t>
    </r>
    <r>
      <rPr>
        <sz val="10"/>
        <rFont val="Arial"/>
        <family val="2"/>
      </rPr>
      <t xml:space="preserve">
-Documento de Solicitud/Modificación /Anulación de Autorizados del Banco AV Villas del 26 de junio de 2023.
-Documento de Solicitud/Modificación /Anulación de Autorizados del Banco AV Villas del 25 de septiembre de 2024. 
Finalmente, la Oficina de Control Interno en viista realizada a la UTT del 2 al 4 de octubre de 2024 se evidenció la emisión de un cheque con la autorización de la Directora Técnica Territorial que actualmente cumple este rol. 
Teniendo en cuenta lo anterior, se observó que la causa denominada </t>
    </r>
    <r>
      <rPr>
        <i/>
        <sz val="10"/>
        <rFont val="Arial"/>
        <family val="2"/>
      </rPr>
      <t xml:space="preserve">"Falta de actualización de las firmas para el manejo de la cuenta del proyecto" </t>
    </r>
    <r>
      <rPr>
        <sz val="10"/>
        <rFont val="Arial"/>
        <family val="2"/>
      </rPr>
      <t xml:space="preserve">fue subsanada, por lo que da como cumplida la acción. </t>
    </r>
  </si>
  <si>
    <t>La UTT aportó como evidencia de la presente acción, el expediente del proyecto PT15-TOL-08, donde se observó documentación producto del seguimiento que se efectúa por parte de la territorial, unado a soportes que acreditan la corrección de los hechos observados en el hallazgo.
Aunado a lo anterior, en la visita realizada por la Oficina de Control Interno entre el 2 y 4 de octubre de 2024, se logró evidenciar la existencia del expediente físico organizado y foliado.
Por lo expuesto, se considera cumplida la acción.</t>
  </si>
  <si>
    <r>
      <t xml:space="preserve">Seguimiento 3 de octubre de 2024:
</t>
    </r>
    <r>
      <rPr>
        <sz val="10"/>
        <rFont val="Arial"/>
        <family val="2"/>
      </rPr>
      <t xml:space="preserve">Teniendo en cuenta el cumplimiento de las acciones propuestas, la Oficina de Control Interno para el proyecto adjudicado con resolución 5873 de 2015 del extinto INCODER, solicitó la documentación que demuestra las actividades de control que ha implementado la Unidad Técnica Territorial Número 8 para el seguimiento y fortalecimiento del mismo: 
-Acta de visita de seguimiento a la ejecución y avance de la obra del 29 de agosto de 2024. 
-Acta de reunión del equipo técnico de vigilancia de la inversión del 1 de marzo de 2022, con objetivo </t>
    </r>
    <r>
      <rPr>
        <i/>
        <sz val="10"/>
        <rFont val="Arial"/>
        <family val="2"/>
      </rPr>
      <t xml:space="preserve">"Reunión del equipo técnico de vigilancia a la inversión del Proyecto PT15-TOL-08, para definir la viabilidad de continuar con la ejecución del proyecto o si procede la devolución de los recursos al Tesoro Nacional", </t>
    </r>
    <r>
      <rPr>
        <sz val="10"/>
        <rFont val="Arial"/>
        <family val="2"/>
      </rPr>
      <t xml:space="preserve">en la cual se concluye con compromisos por parte de la asociación y la UTT. 
-Acta de Comité Técnico de Gestión Local del 2 de mayo de 2023 con objetivo </t>
    </r>
    <r>
      <rPr>
        <i/>
        <sz val="10"/>
        <rFont val="Arial"/>
        <family val="2"/>
      </rPr>
      <t>"Socialización de la actualización de los estudios, diseños, presupuesto y equipos de la planta procesadora de café con presencia del representante legal de ASPROICOL, Alcaldía de Ataco y ART" 
-</t>
    </r>
    <r>
      <rPr>
        <sz val="10"/>
        <rFont val="Arial"/>
        <family val="2"/>
      </rPr>
      <t xml:space="preserve">Acta de reunión del equipo técnico de vigilancia a la Inversión con objetivo: </t>
    </r>
    <r>
      <rPr>
        <i/>
        <sz val="10"/>
        <rFont val="Arial"/>
        <family val="2"/>
      </rPr>
      <t>"Reunión del equipo técnico de vigilancia a la inversión del Proyecto PT15-TOL-0988, para verificar el avance en la actualización de estudios y diseños por parte de la Alcaldía Municipal de Ataco" 
-</t>
    </r>
    <r>
      <rPr>
        <sz val="10"/>
        <rFont val="Arial"/>
        <family val="2"/>
      </rPr>
      <t xml:space="preserve">Acta de reunión del 8 de junio de 2023 con objetivo </t>
    </r>
    <r>
      <rPr>
        <i/>
        <sz val="10"/>
        <rFont val="Arial"/>
        <family val="2"/>
      </rPr>
      <t>"Establecer compromisos de acuerdo a la situación del proyecto con el fin de continuar con la implementación"
-</t>
    </r>
    <r>
      <rPr>
        <sz val="10"/>
        <rFont val="Arial"/>
        <family val="2"/>
      </rPr>
      <t xml:space="preserve">Acta de reunión del 11 de marzo de 2021 con objetivo </t>
    </r>
    <r>
      <rPr>
        <i/>
        <sz val="10"/>
        <rFont val="Arial"/>
        <family val="2"/>
      </rPr>
      <t>"Soccializar el estado del proyecto a concejal y líderes del municipio de Ataco interesados en apoyar la organización Asproicol" 
-</t>
    </r>
    <r>
      <rPr>
        <sz val="10"/>
        <rFont val="Arial"/>
        <family val="2"/>
      </rPr>
      <t xml:space="preserve">Acta de reunión del 15 de marzo de 2021 con objetivo </t>
    </r>
    <r>
      <rPr>
        <i/>
        <sz val="10"/>
        <rFont val="Arial"/>
        <family val="2"/>
      </rPr>
      <t>"Coordinar acciones institucionales del proyecto PT15TOL8"
-</t>
    </r>
    <r>
      <rPr>
        <sz val="10"/>
        <rFont val="Arial"/>
        <family val="2"/>
      </rPr>
      <t xml:space="preserve">Acta de reunión del 16 de agosto de 2021 con objetivo </t>
    </r>
    <r>
      <rPr>
        <i/>
        <sz val="10"/>
        <rFont val="Arial"/>
        <family val="2"/>
      </rPr>
      <t>"Realizar reunión con la administración municipal de Ataco, representantes de Asproicol y UTT 8, para revisat el avance en la subdivisión del predio la Dorada donde se construirá la planta procesadora de café, establecer fecha para actualización de estudios y diseños para el prouyecto y coordinar acciones institucionales." 
-</t>
    </r>
    <r>
      <rPr>
        <sz val="10"/>
        <rFont val="Arial"/>
        <family val="2"/>
      </rPr>
      <t xml:space="preserve">Acta de reunión del 30 de septiembre de 2020 con objetivo </t>
    </r>
    <r>
      <rPr>
        <i/>
        <sz val="10"/>
        <rFont val="Arial"/>
        <family val="2"/>
      </rPr>
      <t xml:space="preserve">"Determinar los compromisos del proyecto PT15-TOL-8, denominado "Construcción de planta procesadora de cafés de alta calidad en el municipio de Actaco- Tolima"
</t>
    </r>
    <r>
      <rPr>
        <sz val="10"/>
        <rFont val="Arial"/>
        <family val="2"/>
      </rPr>
      <t>Finalmente, y teniendo en cuenta que las principales situaciones fueron corregidas, tales como la incompletitud del expediente, inexistencia del predio y la actualización del manejo de la cuenta bancaria del proyecto, esta Oficina considera que las acciones tomadas desde la Unidad Técnica Territorial fueron efectivas, por lo que da por cerrado el hallazgo, sugiriendo que a partir de los seguimientos que se siguen realizando, se identifique aquellas situaciones que no se encuentran bajo el alcance de la territorial y se escalen al área competente, a fin de determinar proceder para el cierre del proyecto.</t>
    </r>
  </si>
  <si>
    <t>Por parte de la UTT se aportó como evidencia "INFORME DE VISITA DISTRITOS DE ADECUACIÓN DE TIERRAS", con el fin de brindar capacitación sobre la importancia de la AOC a los distritos, de la siguiente manera:
- Paso Ancho Ortega Tolima: Visitas realiza el 29 de marzo de 2022. Así mismo, en virtud de las obras de rehabilitación realizadas en el Distrito, se realizó la notificación a la asociación de la Resolución 468 del 12 de agosto de 2024, a través de la cual se liquidan las cuotas partes a pagar por cada predio.
- Plameras I: Visita realizada del 5 al 7 de diciembre de 2022 y el 24 de noviembre de 2023
- Zaragoza: Visita realizada del 5 al 7 de diciembre de 2022 y el 23 de noviembre de 2023
Dado lo anterior, se considera se dio cumplimiento a la acción.</t>
  </si>
  <si>
    <t xml:space="preserve">En virtud de los soportes aportados por la UTT, la Oficina de Control Interno considera que la Entidad ha mejorado en lo concerniente a brndar asesoría y acompañamiento a los Distritos de Adecuación de Tierras de Pequeña Escala, a través de visitas y capacitacitaciones.
Adicionalmente, la Oficina de Control Interno obtuvo  evidencia del MANUAL PARA LA ADMINISTRACIÓN, OPERACIÓN Y CONSERVACIÓN DE DISTRITOS DE ADECUACIÓN DE TIERRAS EN PEQUEÑA ESCALA (O RIEGO EN PEQUEÑA ESCALA), cuya versión inicial fue aprobada en agosto de 2022.
Dado lo expuesto, se consideran existen correctivos frente al hallazgo, por lo que se considera viable su cierre.
Sin perjuicio de lo anterior, se recomienda tomar medidas para evitar la reiteración de estos hechos, a través de la destinación del recurso humano necesario para atender las actividades relacionadas con el proceso de Adecuación de Tierras, así como porgramar actividades periódicas de seguimiento a los Distritos de Pequeña Escala.
</t>
  </si>
  <si>
    <r>
      <t xml:space="preserve">Teniendo en cuenta el cumplimiento de las acciones descritas en el avance cualitativo y cuatitativo de estas, se procedió a validar su correspondiente efectividad, por lo que, se adjuntó de parte de la UTT 8 la siguiente información: 
- Listado de asistencia del 26 de agosto de 2024 con objetivo </t>
    </r>
    <r>
      <rPr>
        <i/>
        <sz val="10"/>
        <rFont val="Arial"/>
        <family val="2"/>
      </rPr>
      <t xml:space="preserve">"Socializazción PIDAR 346 de 2024" 
</t>
    </r>
    <r>
      <rPr>
        <sz val="10"/>
        <rFont val="Arial"/>
        <family val="2"/>
      </rPr>
      <t xml:space="preserve">-Listado de asistencia del 26 de agosto de 2024 con objetivo </t>
    </r>
    <r>
      <rPr>
        <i/>
        <sz val="10"/>
        <rFont val="Arial"/>
        <family val="2"/>
      </rPr>
      <t xml:space="preserve">"Conformación CTGL PIDAR 346" 
</t>
    </r>
    <r>
      <rPr>
        <sz val="10"/>
        <rFont val="Arial"/>
        <family val="2"/>
      </rPr>
      <t xml:space="preserve">-Acta de reunión del 26 de agosto de 2024 con objetivo </t>
    </r>
    <r>
      <rPr>
        <i/>
        <sz val="10"/>
        <rFont val="Arial"/>
        <family val="2"/>
      </rPr>
      <t xml:space="preserve">"Reunión de socialización del proyecto con resolución 346 de 2024" </t>
    </r>
    <r>
      <rPr>
        <sz val="10"/>
        <rFont val="Arial"/>
        <family val="2"/>
      </rPr>
      <t xml:space="preserve">
Ahora bien, en pro de validar los criterios establecidos en el Procedimiento PR-IMP-004 Ejecución de los Proyectos Integrales de Desarrollo Agropecuario y Rural con enfoque territoriaal a través de modalidad directa Versión 8 numeral 5.2.5 SOCIALIZACIÓN DEL PROYECTO A LA ORGANIZACIÓN BENEFICIARIA </t>
    </r>
    <r>
      <rPr>
        <i/>
        <sz val="10"/>
        <rFont val="Arial"/>
        <family val="2"/>
      </rPr>
      <t xml:space="preserve">(...)  A esra reunión asisten : </t>
    </r>
    <r>
      <rPr>
        <sz val="10"/>
        <rFont val="Arial"/>
        <family val="2"/>
      </rPr>
      <t xml:space="preserve">
</t>
    </r>
    <r>
      <rPr>
        <i/>
        <sz val="10"/>
        <rFont val="Arial"/>
        <family val="2"/>
      </rPr>
      <t xml:space="preserve">•El Director de la Unidad Técnica Territorial o el profesional propuesto para tal fin.
•Los beneficiarios directos del proyecto.
•El(los) representante(s) legal(es) de la(s) organización(es) beneficiarias.
•El supervisor del PIDAR (cuando sea distinto al Director de la UTT) o el apoyo a la supervisión del PIDAR
•El(los) representante(s) de otros cofinanciadores diferentes a la Agencia de Desarrollo Rural y a los beneficiarios. (opcional)
•El profesional propuesto de la Vicepresidencia de Integración Productiva. (opcional).
Nota 13: A la socialización se podrá convocar otros participantes de acuerdo al objetivo y alcance del proyecto.
En caso de no contar con la asistencia del 100% de los beneficiarios en el momento de la socialización, es responsabilidad de la organización beneficiaria completar dicha actividad, y entregar las respectivas evidencias al apoyo a la supervisión del PIDAR, tales como listados de asistencia, actas de asambleas y registros fotográficos."
</t>
    </r>
    <r>
      <rPr>
        <sz val="10"/>
        <rFont val="Arial"/>
        <family val="2"/>
      </rPr>
      <t xml:space="preserve">Por lo que, esta Oficina procedió a validar la participación de los Beneficiarios directos que de acuerdo con la Resolución de Cofinanciación 346 del 25 de junio de 2024 corresponde a 445, se observó en el documento </t>
    </r>
    <r>
      <rPr>
        <i/>
        <sz val="10"/>
        <rFont val="Arial"/>
        <family val="2"/>
      </rPr>
      <t xml:space="preserve">"Listado de asistencia del 26 de agosto de 2024"  </t>
    </r>
    <r>
      <rPr>
        <sz val="10"/>
        <rFont val="Arial"/>
        <family val="2"/>
      </rPr>
      <t xml:space="preserve">la participación de 397 personas, es decir el 89% de los beneficiaros directos, de igual manera no se remitieron los soportes que den fe de que la organización 
realizó la socialización a los 48 beneficiarios restantes, por lo que invita a la UTT a replantear las acciones propuestas, pues no estan siendo efectivas ante las causas del hallazgo, mientras tanto el hallazgo permanecerá en estado ABIERTO.
</t>
    </r>
  </si>
  <si>
    <r>
      <t xml:space="preserve">Teniendo en cuenta el cumplimiento de las acciones descritas en el avance cualitativo y cuatitativo de estas, se procedió a validar su correspondiente efectividad, por lo que, se adjuntó de parte de la UTT 8 la siguiente información: 
-Acta 004 del Comité Técnico de Gestión Local del 2 de abril de 2024 con objetivo: </t>
    </r>
    <r>
      <rPr>
        <i/>
        <sz val="10"/>
        <rFont val="Arial"/>
        <family val="2"/>
      </rPr>
      <t xml:space="preserve">"Asistir. verificar y evidenciar la entrega del kit de equipos y elementos agrícolas a los beneficiarios del proyecto denominado mejorar la cadena productiva de los cultivos de cacao (theobroma cacao) y café (coffea arábica) en 48 hectáreas de la asociación campesina agroecológica del oriente del Tolima de los municipios de Cunday y Villarrica - Tolima" </t>
    </r>
    <r>
      <rPr>
        <sz val="10"/>
        <rFont val="Arial"/>
        <family val="2"/>
      </rPr>
      <t xml:space="preserve">con participantes: Orlando Cardozo, Representante del Proyecto; Sandra Ramírez, Directora (E) UTT 8 y Mario Chavarro, Contratista UTT 8 que adjunta el F-IMP-016 Acta de entrega y recibo a satisfacción de bienes, insumos y/o servicios PIDAR modalidad de ejecución Directa del proyesto 327 del 30 de junio de 2022 debidamente firmada por la Supervisora del Proyecto, beneficiaria del Poryecto y Representante Legal del proyecto. 
-Acta 006 del Comité Técnico de Gestión Local del 25 de mayo de 2023 con objetivo </t>
    </r>
    <r>
      <rPr>
        <i/>
        <sz val="10"/>
        <rFont val="Arial"/>
        <family val="2"/>
      </rPr>
      <t xml:space="preserve">"Asistir verificar y evidenciar la entrega del Kit de equipos y elementos agricolas a los beneficiarios del proyecto denominado Mejorar la cadena productiva de los cultibos de cacao y café en 48 hectareas de la Asociación Campesina Agroecológica del oriente del Tolima de los Municipios de Cunday y Villarrica - Tolima" 
</t>
    </r>
    <r>
      <rPr>
        <sz val="10"/>
        <rFont val="Arial"/>
        <family val="2"/>
      </rPr>
      <t xml:space="preserve">-Actas de entrega y recibo a satisfacción de bienes, insumos y/o servicios PIDAR modalidad de ejecución Directa del proyesto 327 del 30 de junio de 2022 del 25 de mayo de 2023 debidamente firmada por la Supervisora del Proyecto, beneficiaria del Poryecto y Representante Legal del proyecto. 
-Acta de entrega y recibo a satisfacción de bienes, insumos y/o servicios PIDAR modalidad de ejecución Directa del proyesto 327 del 30 de junio de 2022 del 2 d eabril de 2024 debidamente firmada por la Supervisora del Proyecto, beneficiaria del Poryecto y Representante Legal del proyecto. 
Lo que señala que, desde la UTT se han fortalecido los controles que permitan atacar las causas del hallazgo, lo que permite dar por CERRADO el presente hallazgo. 
</t>
    </r>
    <r>
      <rPr>
        <i/>
        <sz val="10"/>
        <rFont val="Arial"/>
        <family val="2"/>
      </rPr>
      <t xml:space="preserve">
</t>
    </r>
  </si>
  <si>
    <r>
      <t xml:space="preserve">Para dar cumplimiento a la presente acción, la Unidad Técnica Territorial 8 adjuntó a esta Oficina los siguientes soportes: 
-Correo electrónico del 3 de octubre de 2024 con asunto </t>
    </r>
    <r>
      <rPr>
        <i/>
        <sz val="10"/>
        <rFont val="Arial"/>
        <family val="2"/>
      </rPr>
      <t xml:space="preserve">"Orfeos pendiente por gestión a fecha del día 03 de octubre del 2024" 
</t>
    </r>
    <r>
      <rPr>
        <sz val="10"/>
        <rFont val="Arial"/>
        <family val="2"/>
      </rPr>
      <t xml:space="preserve">-14 correos electrónicos del mes de agosto del 2023 con asunto </t>
    </r>
    <r>
      <rPr>
        <i/>
        <sz val="10"/>
        <rFont val="Arial"/>
        <family val="2"/>
      </rPr>
      <t xml:space="preserve">"Informe Orfeo" </t>
    </r>
    <r>
      <rPr>
        <sz val="10"/>
        <rFont val="Arial"/>
        <family val="2"/>
      </rPr>
      <t xml:space="preserve">dirigido a los colaboradores de la UTT con el fin de recordar los radicados pendientes por gestionar.
-4 correos del mes de septiembre de 2023 con asunto "Informe Orfeo" dirigido a los colaboradores de la UTT con el fin de recordar los radicados pendientes por gestionar.
-3 correos del mes de octubre de 2023 con asunto "Informe Orfeo" dirigido a los colaboradores de la UTT con el fin de recordar los radicados pendientes por gestionar.
-Un correo del mes de noviembre de 2023 con asunto "Informe Orfeo" dirigido a los colaboradores de la UTT con el fin de recordar los radicados pendientes por gestionar.
-Soportes (Capturas de pantalla) del frupo de WhatsApp de la UTT donde la Directora remite el listado de colaboradores y número de radicados pendientes por trámite del 5 de agosto, 12 de julio, 26 de julio y 25 de septiembre de 2024. 
Teniendo en cuenta lo anterior, se considera que la Unidad Técnica Territorial implementó controles para gestionar y monitorear el trámite de las PQRSD, por lo que se otorga un cumplimiento del 100% de la acción. </t>
    </r>
  </si>
  <si>
    <r>
      <t xml:space="preserve">Para dar cumplimiento a la presente acción, la Unidad Técnica Territorial 8 adjuntó a esta Oficina los siguientes soportes: 
- Formato F-DER-002 Listado de asistencia a Reuniones del 18 de diciembre de 2023 con objetivo </t>
    </r>
    <r>
      <rPr>
        <i/>
        <sz val="10"/>
        <rFont val="Arial"/>
        <family val="2"/>
      </rPr>
      <t xml:space="preserve">"Apoyo en aplicativo ORFEO" </t>
    </r>
    <r>
      <rPr>
        <sz val="10"/>
        <rFont val="Arial"/>
        <family val="2"/>
      </rPr>
      <t xml:space="preserve">que indica en su acta </t>
    </r>
    <r>
      <rPr>
        <i/>
        <sz val="10"/>
        <rFont val="Arial"/>
        <family val="2"/>
      </rPr>
      <t xml:space="preserve">"Se apoyó a contratistas con la depuración de radicados en el aplocativo PRFEO esto con el fin de dar trámite y cumplimiento a lo requerido en la circular 066 de 2023"
</t>
    </r>
    <r>
      <rPr>
        <sz val="10"/>
        <rFont val="Arial"/>
        <family val="2"/>
      </rPr>
      <t xml:space="preserve">- Formato F-DER-002 Listado de asistencia a Reuniones del 21 de mayo de 2023 con objetivo </t>
    </r>
    <r>
      <rPr>
        <i/>
        <sz val="10"/>
        <rFont val="Arial"/>
        <family val="2"/>
      </rPr>
      <t xml:space="preserve">"Capacitación Aplicativo ORFEO" 
</t>
    </r>
    <r>
      <rPr>
        <sz val="10"/>
        <rFont val="Arial"/>
        <family val="2"/>
      </rPr>
      <t xml:space="preserve">- Registro fotográfico de la capatidación en el Aplicativo ORFEO
-Soporte de Microsoft Teams de la capacitación </t>
    </r>
    <r>
      <rPr>
        <i/>
        <sz val="10"/>
        <rFont val="Arial"/>
        <family val="2"/>
      </rPr>
      <t xml:space="preserve">"Ley General de Archivos" </t>
    </r>
    <r>
      <rPr>
        <sz val="10"/>
        <rFont val="Arial"/>
        <family val="2"/>
      </rPr>
      <t xml:space="preserve">del 25 de abril de 2024. 
Teniendo en cuenta la acción propuesta y los soportes remitidos, esta Oficina otorga un cumplimiento del 100%. </t>
    </r>
  </si>
  <si>
    <t>Tania Peralta Bermúdez</t>
  </si>
  <si>
    <r>
      <rPr>
        <b/>
        <sz val="10"/>
        <color theme="1"/>
        <rFont val="Arial"/>
        <family val="2"/>
      </rPr>
      <t xml:space="preserve">Seguimiento 9 de diciembre de 2024: 
</t>
    </r>
    <r>
      <rPr>
        <sz val="10"/>
        <color theme="1"/>
        <rFont val="Arial"/>
        <family val="2"/>
      </rPr>
      <t xml:space="preserve">
Teniendo en cuenta el fundamento del presente hallazgo y partiendo de los soportes remitidos para dar cumplimiento a las dos (2) acciones propuestas  y cuyo avance se encuentra ubicado en la columna avance cualitativo, la Oficina de Control Interno, con el fin de validar la efectividad de las acciones ejecutadas para la no repetición de eventos que pudiesen perjudicar la imagen de la Agencia de Desarrollo Rural por las respuestas de PQRSD se realizaron las siguientes validaciones: 
• Verificación en los informes semestrales de Atención al Ciudadano y Gestión de Peticiones, Quejas, Reclamos, Sugerencias y Denuncias (PQRSD) emitidos por parte de la Oficina de Control Interno obteniendo que: 
-Informe OCI-2022-017 (I semestre de 2022): No se evidenciaron situaciones que involucren a la UTT 8.
-Informe OCI-2023-005 (II semestre de 2022): No se evidenciaron situaciones que involucren a la UTT8.
-Informe OCI-2023-019 (I Semestre 2023): No se evidenciaron situaciones que involucren a la UTT8.  
-Informe OCI-2024-002 (II semestre de 2023): No se evidenciaron situaciones que involucren a la UTT 8. 
-Informe OCI-2024-017 (I semestre de 2024): No se evidenciaron situaciones que involucren a la UTT8. 
• Selección de muestra aleatoria de dos (2) PQRSD para revisión en el Sistema de Gestión Documental de la ADR ORFEO, obteniendo que: 
-20243580010961 del 22 de enero de 2024 fue atendida el mismo día. 
-20243580041281 del 11 de marzo de 2024 fue atendida el 4 de abril de 2024, es decir 15 días hábiles desde la fecha de recepción, cumpliendo así lo establecido  normativa y procedimentalmente. 
Teniendo en cuenta lo anterior se evidencia que los controles implementados desde la UTT han sido efectivos para disminuir las peticiones atendidas por fuera de terminos, por lo que, esta Oficina da por cerrado el Hallazgo. </t>
    </r>
  </si>
  <si>
    <t>La UTT aportó documento denominado "PEI_PAI_2024 UTT 8", que al consultarlo contempla una seríe de indicadores a cargo de la territorial para ser ejecutados en la vigencia 2024.</t>
  </si>
  <si>
    <t xml:space="preserve">Validado el documento aportado por la UTT, la Oficina de Control Interno considera que el mismo no soporta la corrección de los hechos expuestos en el hallazgo, por lo siguiente:
Este documento contempla 70 indicadores, de los cuales 22 tienen una anotación, donde se señala que el cumplimiento de su meta depende del nivel central. Esta situación conlleva a concluir que los indicadores propuestos no están aterrizados al alcance, competencia, funcionalidad y realidad operativa de la territorial, lo que al final resultará en un impacto negativo frente a su cumplimiento.
No existen soporte que soporten el cumplimiento de aquellos que se encuentran al 100%.
Dado lo expuesto, la Oficina de Control interno considera que lo ejecutado no ha sido efectivo para sunsamar el hallazgo y por ende se deberá buscar acciones correctivas, para lo cual esta Oficina sugiere que, la formulación de un plan operativo para cada vigencia debería elaborarse de manera articulada entre la UTT, la Oficina de Planeación y las dependencias adicionales que se consideren necesarias para establecer indicadores al alcance de la la UTT, el cual se aobjeto de monitoreo periodico para emitir alertas sobre posibles atrasos o incumplimientos.
</t>
  </si>
  <si>
    <t>La Oficina de Control Interno botuvo evidencia de correo electrónico (y sus anexos) a través del cual la UTT el 21 de mayo de 2023, comunicó al nivel central os formatos vigentes correspondientes a inventarios de  instancias de participacion  UTT8- Tolima:
F-PAA-024_V1_Inventario CMDR
F-PAA-025_V1_ Inventario CONSEA
F-PAA-026_V2_Inventario OSCPR</t>
  </si>
  <si>
    <t>La Oficina de Control Interno evidenció el cumplimiento del reporte de los inventarios de OSCPR, CONSEA y CMDR por parte de la UTT 8 al nivel central, en lo correspondiente al primer semestre de 2023.
Al respecto se considera se está dando cumplimiento parcial a la acción, dado que la misma va encaminada a dar cumplimiento del Acuerdo de nivel de servicios entre la Vicepresidencia de Integración Productiva y la Vicepresidencia de Proyectos, Circular 065 del 15 de julio de 2020, por lo cual, es indispensable que la territorial tome correctivos frente a acatar los diferentes lineamientos allí expuestos, realizando los reportes periodicos a la Dirección de Participación y Asociativdad y en los tiempos dispuesto, y llevando control de evidencias del cumplimiento de dichas disposiciones.
De acuerdo con lo anterior, esta Oficina considera mantener abierto el hallazgo, con el fin de que se tomen controles más robustos frente a las disposiciones del Acuerdo de nivel de servicios, en cumplimiento de las funciones de las territoriales señaladas en el Decreto 2364 de 2015.</t>
  </si>
  <si>
    <t>La UTT en busca de soportar los correctivos tomados para mejorar lo señalado en la acción, aportó evidencias de mesas de trabajo y/o reuniones realizadas al interior de la UTT, a fin de reforzar lo correspondiente al cumplimiento de los controles o lineamientos procedimentales, así como en la conservación documental.</t>
  </si>
  <si>
    <t>El presente hallazgo no fue aceptado por al territorial, no obstante, el mismo fue ratificado por la Oficina de Control Interno. Al respecto, teniendo en cuenta que el hallazgo se originó por desviaciones en la valoración de los controles que deben ser ejecutados por la territorial, por parte de la UTT se indicó que se ha buscado dar mayor claridad al personal adscrito a la UTT, respecto a las responsabilidades que están a cargo de ésta, buscando reforzar los conocimientos frente al proceso, a su vez la conservación documental de cada gestión que se realice, para lo cual se cuenta con repositorio en SharePoint. Al respecto se allegó listados de asistencia de reuniones periódicas al interior de la territorial, donde se refuerza el conocimiento de procedimientos misionales y transversales, lo cual incluso se refuerza con lo observado en los hallazgos a los que se consideró dar cierre.
Por lo expuesto, la Oficina de Control Interno considera viable el cierre del hallazgo.</t>
  </si>
  <si>
    <t>Código</t>
  </si>
  <si>
    <t>F-EVI-015</t>
  </si>
  <si>
    <t>Versión</t>
  </si>
  <si>
    <r>
      <t xml:space="preserve">AVANCE CUANTITATIVO
</t>
    </r>
    <r>
      <rPr>
        <b/>
        <i/>
        <sz val="10"/>
        <rFont val="Arial"/>
        <family val="2"/>
      </rPr>
      <t>(Porcentaje de Avance)</t>
    </r>
  </si>
  <si>
    <t>OCI-2020-028</t>
  </si>
  <si>
    <t>UTT 9 - POPAYÁN</t>
  </si>
  <si>
    <t>Incumplimiento de las obligaciones asignadas a los Distritos de Adecuación de Tierras mediante la licencia de concesión de aguas.</t>
  </si>
  <si>
    <t>Insuficiencia de personal y/o falta de seguimiento, monitoreo, revisión y aprobación de informes y/o ejecución de obligaciones a cargo del Distrito</t>
  </si>
  <si>
    <t>Realizar por parte del equipo humano adscrito a la UTT dos (2) visitas al DAT del RUT para efectuar seguimiento al cumplimiento de las obligaciones de la concesión de aguas, generando alertas frente a incumplimientos o desviaciones.</t>
  </si>
  <si>
    <t xml:space="preserve">Informes de visita con soportes del seguimiento a las obligaciones de la concesión de aguas </t>
  </si>
  <si>
    <t>Equipo Humano UTT No. 9</t>
  </si>
  <si>
    <t>MAICOL STIVEN ZIPAMOCHA</t>
  </si>
  <si>
    <r>
      <rPr>
        <b/>
        <sz val="10"/>
        <rFont val="Arial"/>
        <family val="2"/>
      </rPr>
      <t xml:space="preserve">Nota: </t>
    </r>
    <r>
      <rPr>
        <sz val="10"/>
        <rFont val="Arial"/>
        <family val="2"/>
      </rPr>
      <t>Plan de mejoramiento reformulado a través de memorando 20243590072083 del 29 de agosto de 2024
Dada la reformulación, la acción se encuentra en términos de ejecución.</t>
    </r>
  </si>
  <si>
    <t>Debilidades en la estructura organizacional y operativa de los Distritos de Adecuación de Tierras de gran escala.</t>
  </si>
  <si>
    <t>Realizar por parte del equipo humano adscrito a la UTT dos (2) visitas al DAT del RUT para efectuar seguimiento al cumplimiento de las disposiciones procedimentales en cuanto a la estructura organizacional para la AOC del Distrito</t>
  </si>
  <si>
    <t xml:space="preserve">Informes de visita con soportes del seguimiento a la existencia de la estructura organizacional requerida para la AOC del Distrito </t>
  </si>
  <si>
    <t>Equipo Humano UTT No. 9 y Dirección Adecuación de Tierras</t>
  </si>
  <si>
    <t>Incumplimiento obligaciones administrativas y operacionales establecidas en contrato de administración, operación y conservación de distritos de adecuación de tierras, y otras responsabilidades de carácter general.</t>
  </si>
  <si>
    <t>Elaborar informes trimestrales de supervisión al contrato de AOC del Distrito del RUT (contrato 911 de 2022), realizando seguimiento al cumplimiento de las obligaciones contractuales.</t>
  </si>
  <si>
    <t>Informes trimestrales de supervisión al contrato 911 de 2022</t>
  </si>
  <si>
    <r>
      <rPr>
        <b/>
        <sz val="10"/>
        <color theme="1"/>
        <rFont val="Arial"/>
        <family val="2"/>
      </rPr>
      <t>Nota:</t>
    </r>
    <r>
      <rPr>
        <sz val="10"/>
        <color theme="1"/>
        <rFont val="Arial"/>
        <family val="2"/>
      </rPr>
      <t xml:space="preserve"> Plan de mejoramiento reformulado a través de memorando 20243590072083 del 29 de agosto de 2024
Por parte de la Unidad Técnica Territorial se aportó un total de cinco (5) informes de supervisión al convenio 911 de 2022, de los cuales cuatro corresponden a la vigencia 2023 y uno al primer trimestre de 2024, con los cuales se da cumplimiento a la acción propuesta.</t>
    </r>
  </si>
  <si>
    <t>La Oficina de Control Interno evidenció el cumplimiento de la acción a través la emisión de cinco (5) informes de supervisión al contrato 911 de 2022, los cuales se han emitido de manera trimestral. Al inspeccionar los informes se evidencio que en el apartado "INDICACIÓN EXPRESA DE LA SOLICITUD", se manifestó que "Como supervisor del contrato, hago constar que el/ la contratista cumplió con las obligaciones del contrato de 
prestación de servicios y las mismas guardan relación directa con las actividades de la administración de los 
distritos".
Se apreciso mencionar, que como actividades adicionales la UTT aportó soporte de la designación de apoyo a la supervisión del contrato 911 de 2022, la cual se efectuó el 2 de mayo de 2023, aunado a que se informó para la vigencia 2024 se conformó un equipo multidisciplinario para el acompañamiento en las diferentes actividades asociadas al proceso de Adecuación de Tierras, de lo cual se aportó la minuta de los cinco (5) contratos suscritos.
De esta manera, a la fecha del seguimiento realizado, se cosndiera la UTT ha adoptado controles que permiten un mejor acompañamiento frente a las gesriones de supervisión de los contratos suscritos en el marco del proceso de adeucación de tierras, cuya supervisión recae en la UTT, razón por la cual se considera viable el cierre del hallazgo, sugieriendo se construya una herramienta que permita un monitoreo más exhaustivo a las diferentes obligaciones contractuales y procedimentales que recaen sobre los distritos a cargo de la territorial para evitar con ello nuevas desviaciones o incumplimientos, generando alertas oportunas.</t>
  </si>
  <si>
    <t>Inconsistencias en la conformación, manejo y actualización del Registro General de Usuarios - RGU</t>
  </si>
  <si>
    <r>
      <rPr>
        <b/>
        <sz val="10"/>
        <color theme="1"/>
        <rFont val="Arial"/>
        <family val="2"/>
      </rPr>
      <t xml:space="preserve">Nota: </t>
    </r>
    <r>
      <rPr>
        <sz val="10"/>
        <color theme="1"/>
        <rFont val="Arial"/>
        <family val="2"/>
      </rPr>
      <t>Plan de mejoramiento reformulado a través de memorando 20243590072083 del 29 de agosto de 2024
Por parte de la Unidad Técnica Territorial se aportó un total de cinco (5) informes de supervisión al convenio 911 de 2022, de los cuales cuatro corresponden a la vigencia 2023 y uno al primer trimestre de 2024, con los cuales se da cumplimiento a la acción propuesta.</t>
    </r>
  </si>
  <si>
    <t>La Oficina de Control Interno evidenció el cumplimiento de las cuatro (4) acciones de mejoramiento propuestas para el presente hallazgo como se expresa en el avance cialitativo, dentro de lo que se debe destacar:
La adquisición de un nuevo sistema de facturación por parte de ASORUT el cual ya se encuentra en funcionamiento, y corrigiendo con ello los errores producidos la obselescencia del anterior, permitiendo con ello tener control sobre la información de los usuarios que confornan el distrito.
Aunado a ello, se evidenció que la UTT, a través de los informes trimestrales de supervisión al contrado de AOC de ASORUT, contempla un seguimiento frente a la actualización del RGU, lo cual se contempla en el apartado "4. ACTUALIZACIÓN DE RGU A (...)", considerando con ello se están gestionando actividades ligadas a mantener dicho registro de usuarios actualizado, permitiendo con ello tener información integra para los procesos de facturación y cartera.
Por lo expuesto, la Oficina de Control Interno considera viable el cierre del hallazgo, al evidenciar gestiones correctivas frente a lo observado en el mismo, sugiriendo a la territorial que en las diferentes actividades de seguimiento y monitoreo se haga enfasis en la verificacion de la comformacion de expedientes para cada usuario que conforma el distrito, y que los mismos guarden congruencia con lo dispuesto en el formato F/ADT/021.</t>
  </si>
  <si>
    <t>Ausencia de lineamientos al interior de ASORUT que permita a los funcionarios responsables conocer y aplicar controles tendientes a garantizar la adecuada conformación, manejo y actualización del Registro General de Usuarios - RGU.</t>
  </si>
  <si>
    <t>Oficio dirigido a la Gerencia de ASORUT para que tome medidas concernientes con las funciones relacionadas con el RGU y sobre las normas de gestión documental sobre la actualización y conservación de los archivos referente a los predios.</t>
  </si>
  <si>
    <t>Un (1) oficio dirigido al Gerente de ASORUT</t>
  </si>
  <si>
    <t>HUMBERTO VILLANI PECHENE</t>
  </si>
  <si>
    <t xml:space="preserve">La UTT aportó el memorando No. 20203590064162 del 22.09.2020, mediante el cual se solicitó a la Gerencia de ASORUT, que se organizara el registro general de usuarios. No se observó la respuesta al memorando citado anteriormente. También se remitió el acta No. 01 del 07.04.2020, cuyo objetivo fue proceso de facturación por tarifas y consulta de procesos de facturación (Alfapeople). </t>
  </si>
  <si>
    <t>Deficiencias en la calidad, integridad y exactitud de la información entregada por el INCODER a la ADR y a las Asociaciones de Usuarios encargadas de la administración de los Distritos de Adecuación de Tierras.</t>
  </si>
  <si>
    <t>Implementación del aplicativo para el manejo de la información de Predios, Facturación, Cartera, Cobro coactivo.</t>
  </si>
  <si>
    <t>Implementación del aplicativo de facturación y cartera</t>
  </si>
  <si>
    <r>
      <rPr>
        <b/>
        <sz val="10"/>
        <rFont val="Arial"/>
        <family val="2"/>
      </rPr>
      <t xml:space="preserve">Nota: </t>
    </r>
    <r>
      <rPr>
        <sz val="10"/>
        <rFont val="Arial"/>
        <family val="2"/>
      </rPr>
      <t>Plan de mejoramiento reformulado a través de memorando 20243590072083 del 29 de agosto de 2024
La UTT aportó acta de inicio de contrato suscrito entre ASORUT y DEVELOPMENT MILESTONES S.A.S. - DEMIL400, cuyo objeto fue la configuración, parametrización e implementación del producto de sofware web SIACP+, con licencia en modalidad de arrendamiento para ASORUT.</t>
    </r>
  </si>
  <si>
    <t>Insuficiencia de personal o falta de asignación de este a labores de seguimiento, monitoreo, revisión y aprobación de informes.</t>
  </si>
  <si>
    <t>Solicitud de Profesionales con perfiles requeridos en la supervisión del distrito de riego.</t>
  </si>
  <si>
    <t>Un (1) memorando emitido para solicitud de personal dirigido a la VIP.</t>
  </si>
  <si>
    <t>La UTT aportó el memorando No 20213590034443 del 21.09.2021, mediante el cual la UTT solicitó apoyo a la Vicepresidencia de Integración Productiva para ejecutar las acciones propuestas para subsanar los hallazgos relacionados con la Dirección de Adecuación de Tierras y que fueron detectados por la auditoría practicada por la Oficina de control Interno.  No se observó la respuesta al citado memorando, pero si dos (2) actas como prueba del seguimiento efectuado a la supervisión del contrato AOC 528 de 2017, las cuales corresponden a las Nos. 003 del 04.03.2021 y 014 del 21.05.2021, respectivamente.</t>
  </si>
  <si>
    <t>Inexactitud y omisiones en la facturación de tarifas del Servicio Público de Adecuación de Tierras e incumplimiento de lineamientos relacionados con recaudo de la cartera</t>
  </si>
  <si>
    <t>Un (1) Memorando emitido de solicitud de personal dirigido a la VIP.</t>
  </si>
  <si>
    <t>La UTT aportó el memorando No. 20213590034443 del 21.09.2021, mediante el cual la UTT solicitó apoyo a la Vicepresidencia de Integración Productiva para ejecutar las acciones propuestas para subsanar los hallazgos relacionados con la Dirección de Adecuación de Tierras y que fueron detectados por la auditoría practicada por la Oficina de control Interno.  No se observó la respuesta al citado memorando, pero si dos (2) actas como prueba del seguimiento efectuado a la supervisión del contrato AOC 528 de 2017, las cuales corresponden a las Nos. 003 del 04.03.2021 y 014 del 21.05.2021, respectivamente.</t>
  </si>
  <si>
    <t>Una vez verificado el cumplimiento de las tres (3) acciones de mejoramiento de conformidad con lo dispuesto en el avance cualitativo, la Oficina de Control Interno consideró pertinente el cierre del hallazgo, por lo siguiente:
Con la adquisición del nuevo sistema de facturación, se considera se previenen situaciones asociadas a errores en la facturación por obselecencia del sistema anterior (SIFI). Frente a este sistema se observó que el mismo se encuentra en operación.
A partir de lo anterior, la Oficina de Control Interno solicitó tres (3) facturas (N° 172377, 172707 y 172950), correspondientes al último periodo de facturación (periodo de abril a junio de 2024), con el fin de verificar el cobro realizado de conformidad con las tarifas establecidas, evidenciando no hubo desviaciones en las mismas.
A esto se suma que a través de los informes de supervisión al contrato 911 de 2022, la territorial, en el apartado "SEGUIMIENTO ADMINISTRATIVO", incluyó en acápite de "VERIFICACION DE FACTURAS", donde se realiza validación aleatoria de facturas, considerando esto como un control que permite identificar y alertar sobre posibles desviaciones.
Por lo expuesto, se considera por parte de la Oficina de Control Interno que la UTT adoptó e implementó medidas tendientes a corregir lo observado en el hallazgo y prevenir su reiteración, por lo cual se da cierre al hallazgo, sugiriendo que el control de verificación aleatoria de facturas se amplie a los diferentes aspectos que afectan la cartera, como la existencia de evidencia de entrega de la factura y gestión de cobro.</t>
  </si>
  <si>
    <t>Software de facturación obsoleto que dificulta la parametrización y/o programación requerida para la emisión de las facturas con información detallada, conforme a los requerimientos.</t>
  </si>
  <si>
    <r>
      <rPr>
        <b/>
        <sz val="10"/>
        <rFont val="Arial"/>
        <family val="2"/>
      </rPr>
      <t>Nota:</t>
    </r>
    <r>
      <rPr>
        <sz val="10"/>
        <rFont val="Arial"/>
        <family val="2"/>
      </rPr>
      <t xml:space="preserve"> Plan de mejoramiento reformulado a través de memorando 20243590072083 del 29 de agosto de 2024
La UTT aportó acta de inicio de contrato suscrito entre ASORUT y DEVELOPMENT MILESTONES S.A.S. - DEMIL400, cuyo objeto fue la configuración, parametrización e implementación del producto de sofware web SIACP+, con licencia en modalidad de arrendamiento para ASORUT.</t>
    </r>
  </si>
  <si>
    <t>Inobservancia de lineamientos para la recuperación de la inversión en estudios de preinversión de rehabilitación de los Distritos de Adecuación de Tierras - DAT.</t>
  </si>
  <si>
    <t>Falta de uniformidad y/o contradicciones y/o desconocimiento por parte de la Unidad Técnica Territorial de los lineamientos procedimentales establecidos para la recuperación de la inversión.</t>
  </si>
  <si>
    <t>Emitir comunicado dirigido a la Vicepresidencia de Integración Productiva, solicitando lineamientos frente al desarrollo de las actividades de recuperación de inversión, detallando responsabilidades de las UTTs de acuerdo con la normatividad aplicable</t>
  </si>
  <si>
    <t>Oficio emitido por el director de la UTT dirigido a la Vicepresidencia de Integración Productiva</t>
  </si>
  <si>
    <t>Inexistencia de Contratos de AOC y falta de acompañamiento y asesoría a Distritos de Pequeña Escala por parte de la UTT.</t>
  </si>
  <si>
    <t>Desconocimiento, omisión o falta de implementación de las responsabilidades de la UTT sobre los distritos entregados a Asociaciones de Usuarios.</t>
  </si>
  <si>
    <t xml:space="preserve">Mediante oficio solicitar acompañamiento a la VIP (Dirección de Adecuación de Tierras) Área Preinversión, para que efectúen una visita técnica a todas los DAT construidos en el Cauca, debido a que la UTT no tiene el personal técnico capacitado para estas labores. </t>
  </si>
  <si>
    <t>Un (1) oficio solicitando la visita de campo a los distritos a los profesionales encargados de estas labores.</t>
  </si>
  <si>
    <t>Equipo Humano No. UTT 9</t>
  </si>
  <si>
    <t>La Oficina de Control Interno evidenció el cumplimiento de las cuatro (4) acciones de mejoramiento propuestas para el presente hallazgo como se expresa en el avance cialitativo, dentro de lo que se debe señalar lo siguiente:
En lo que respecta a la observación ligada a la existencia de contratos de AOC para los distritos de pequeña escala, se debe mencionar que el Plan Naiconal de Desarrollo 2022-2026, en su artículo 36 "Distritos de Adecuación de Tierras", establece que "(...) Los distritos u obras de adecuación de tierras de propiedad de la ADR y los bienes muebles e inmuebles del área de influencia de éstos, a la fecha de expedición de la
presente ley, se podrán ceder a título gratuito, y sin lugar a cobros adicionales de recuperación de la inversión, a las asociaciones de usuarios o a las entidades territoriales, en las condiciones que defina el gobierno nacional(...)" Al respecto, desde el nivel central, en virtud del seguimiento a plan de mejoramiento suscrito con la CGR, se ha indicado que se avanza con la reglamentación del mencionado artículo para determinar la viabilidad y mecanismos para la entrega de los distritos de adecuación de tierras de pequeña escala.
Sin perjuicio de lo anterior, la UTT aportó evidencias que sustentan el acompañamiento a los distritos de pequeña escala de la zona de jurisdicción de la territorial (Cauca y Valle del Cauca), dentro de lo cual se han realizado visitas y capacitaciones en las cuales se ha hecho enfasis en la posibilidad de suscribir contrato de AOC. Frente a dichas actividades se obtuvo lo siguiente:
El 17 de febrero de 2022 se capacitó por parte del nivel central a las UTTs (donde participó la UTT 9) en temas relacionados con Adecuación de tierras en distritos de pequeña, mediana y gran escala de propiedad de la agencia a profesionales a contratistas de las unidades técnicas territoriales 4,9 y 10.
Visitas en territorio entre el  entre el 12 al 18 de noviembre de 2022, cuyo objetivo fue "Capacitación en importancia de Administración, Operación y Conservación, de acuerdo a los requerimientos presentados por la Contraloría General de la República y la Oficina de Control Interno de ADR, y revisión de las obras de infraestructura del Distrito", dirigida a los distritos de:
-Distrito de Adecuación de Tierras de Tunia "El cedril"
-Distrito de Adecuación de Tierras de La María Ambiente Fuente de Vida. 
-Distrito de Adecuación de Tierras de La Esperanza  Pitayó. 
-Distrito de Adecuación de Tierras de Nimbe Campana 
Visita realizada el 13 de septiembre de 2023 al distrito de LA ESPERANZA PITAYO, 14 de septiembre de 2023 al distrito LA MARÍA,  15 de septiembre de 2023 al disitrio de AGUA BLANCA, distrito de TOEZ y distro de SAN LORENZO, con el objetivo de "realizar Junta Directiva de la Asociación de Usuarios, con el fin de abordar la entrega de la Administración, Operación y Conservación (AOC) del correspondiente distrito de adecuación de tierras de pequeña escala, a través de la suscripción de un contrato".
Visitas realizadas al Distrito de Farallones, los días 14 de septiembre de 2023, 19 de abril y 19 de mayo de 2024, , cuyo objeto fue la socialización para la suscripción de Contrato para la Administración, Operación y Conservación (AOC)del distrito de riego de pequeña escala entre la AGENCIA DE DESARROLLO RURAL y la asociación de usuarios ASOFARALLONES
Dado lo anterior, se considera que la UTT, en articulación con la Dirección de Adecuación de Tierras han tomado medidas para subsanar lo correspondiente a la falta de acompañamiento observada en el hallazgo, así como gestionar la posible entre en administración, bajo contrato de administración, operación y conservación, los distritos de pequeña escala, por lo cual se consdiera viable el cierre del hallazgo, recomendando que para cada vigencia se realice la programación de visitas y/o actividades de seguimiento, asesoría y/o acompañamiento, con el fin de dar cumplimiento a la normatividad aplicable.</t>
  </si>
  <si>
    <t>Débil acompañamiento por parte de la Dirección de Adecuación de Tierras a la Unidad Técnica Territorial en temas de seguimiento a las Asociaciones de usuarios</t>
  </si>
  <si>
    <t>Mediante oficio a la Dirección de Adecuación de Tierras solicitar capacitación y acompañamiento en los temas relacionados con el seguimiento a Asociaciones de Usuarios.</t>
  </si>
  <si>
    <t>Un (1) oficio solicitando capacitación y acompañamiento</t>
  </si>
  <si>
    <t>Vacío procedimental de la ADR para Distritos que no cuentan con contratos de AOC suscritos.</t>
  </si>
  <si>
    <t>Solicitar por oficio los procedimientos mediante el cual se elaboren los manuales de Administración, Operación y Conservación para los DAT de pequeña escala, y también se incluya el caso de los resguardos indígenas.</t>
  </si>
  <si>
    <t>Un (1) oficio solicitando los manuales de AOC a la Dirección de Adecuación de Tierras - Administración de Distritos.</t>
  </si>
  <si>
    <t>La Unidad Técnica Territorial aportó el "MANUAL PARA LA 
ADMINISTRACIÓN, OPERACIÓN Y CONSERVACIÓN DE DISTRITOS DE ADECUACIÓN DE TIERRAS EN PEQUEÑA ESCALA (O RIEGO EN 
PEQUEÑA ESCALA)", versión 1, el cual data de agosto de 2022. Si bien no se aportó el oficio de solicitud de dicho manual, se cosndiera se llegó al objetivo final en cuanto al contar con lineamientos documentados para la Administración, Operación y Conservación de Distritos de pequela escala, cosndierando así el cumplimiento de la acción.</t>
  </si>
  <si>
    <t>Un (1) memorando de solicitud de personal dirigido a la VIP.</t>
  </si>
  <si>
    <t>Deficiencias en los soportes documentales y en el Plan de Adquisiciones frente a las entregas de bienes, insumos y/o servicios realizadas a los beneficiarios de los PIDAR.</t>
  </si>
  <si>
    <t>Listado y/o Acta de reunión</t>
  </si>
  <si>
    <t>PREVENTIDA</t>
  </si>
  <si>
    <t>Tania Valentina Peralta Bermúdez</t>
  </si>
  <si>
    <r>
      <t xml:space="preserve">Nota: </t>
    </r>
    <r>
      <rPr>
        <sz val="10"/>
        <color theme="1"/>
        <rFont val="Arial"/>
        <family val="2"/>
      </rPr>
      <t>Plan de mejoramiento reformulado a través de memorando 20243590072083 del 29 de agosto de 2024</t>
    </r>
    <r>
      <rPr>
        <b/>
        <sz val="10"/>
        <color theme="1"/>
        <rFont val="Arial"/>
        <family val="2"/>
      </rPr>
      <t xml:space="preserve">
Seguimiento 30 de agosto 2024: 
</t>
    </r>
    <r>
      <rPr>
        <sz val="10"/>
        <color theme="1"/>
        <rFont val="Arial"/>
        <family val="2"/>
      </rPr>
      <t xml:space="preserve">Para soportar el cumplimiento de la acción propuesta la UTT 09 allegó la siguiente información: 
▪Acta del 9 y 10 de mayo de 2024 con objetivo: </t>
    </r>
    <r>
      <rPr>
        <i/>
        <sz val="10"/>
        <color theme="1"/>
        <rFont val="Arial"/>
        <family val="2"/>
      </rPr>
      <t xml:space="preserve">"Realizar Mesa de verificación a la ejecución del PIDAR - Abril y mayo de 2024" </t>
    </r>
    <r>
      <rPr>
        <sz val="10"/>
        <color theme="1"/>
        <rFont val="Arial"/>
        <family val="2"/>
      </rPr>
      <t xml:space="preserve">con participantes de la Unidad Tecnica Territorial 09, Oficina de las Naciones UNODC y la Dirección de Acceso a Activos Productivos - DAAP. </t>
    </r>
    <r>
      <rPr>
        <i/>
        <sz val="10"/>
        <color theme="1"/>
        <rFont val="Arial"/>
        <family val="2"/>
      </rPr>
      <t xml:space="preserve">
</t>
    </r>
    <r>
      <rPr>
        <sz val="10"/>
        <color theme="1"/>
        <rFont val="Arial"/>
        <family val="2"/>
      </rPr>
      <t xml:space="preserve">▪Listado de Asistencia a Reuniones del 24 de abril de 2024 con objetivo </t>
    </r>
    <r>
      <rPr>
        <i/>
        <sz val="10"/>
        <color theme="1"/>
        <rFont val="Arial"/>
        <family val="2"/>
      </rPr>
      <t xml:space="preserve">"Seguimiento PIDAR Equipo implementación y Equipo Dirección Seguimiento y Control" </t>
    </r>
    <r>
      <rPr>
        <sz val="10"/>
        <color theme="1"/>
        <rFont val="Arial"/>
        <family val="2"/>
      </rPr>
      <t xml:space="preserve">
▪Listado de Asistencia del 22 de mayo de 2024 con objetivo </t>
    </r>
    <r>
      <rPr>
        <i/>
        <sz val="10"/>
        <color theme="1"/>
        <rFont val="Arial"/>
        <family val="2"/>
      </rPr>
      <t xml:space="preserve">"4ta mesa de planeación participativa - revisión estado PIDAR"
</t>
    </r>
    <r>
      <rPr>
        <sz val="10"/>
        <color theme="1"/>
        <rFont val="Arial"/>
        <family val="2"/>
      </rPr>
      <t xml:space="preserve">▪Listado de Asistencia del 26 de junio de 2024 con objetivo </t>
    </r>
    <r>
      <rPr>
        <i/>
        <sz val="10"/>
        <color theme="1"/>
        <rFont val="Arial"/>
        <family val="2"/>
      </rPr>
      <t xml:space="preserve">"Realizar MPP para el mes de junio - Revisión estado de los PIDAR"
</t>
    </r>
    <r>
      <rPr>
        <sz val="10"/>
        <color theme="1"/>
        <rFont val="Arial"/>
        <family val="2"/>
      </rPr>
      <t xml:space="preserve">▪Soportes de </t>
    </r>
    <r>
      <rPr>
        <i/>
        <sz val="10"/>
        <color theme="1"/>
        <rFont val="Arial"/>
        <family val="2"/>
      </rPr>
      <t xml:space="preserve">"Mesa de Planeación del 20,21 y 22 de marzo de 2024 - UTT 9 Modalidad Virtual" </t>
    </r>
    <r>
      <rPr>
        <sz val="10"/>
        <color theme="1"/>
        <rFont val="Arial"/>
        <family val="2"/>
      </rPr>
      <t xml:space="preserve">
▪Listado de Asistencia 29 de julio de 2024 con objetivo </t>
    </r>
    <r>
      <rPr>
        <i/>
        <sz val="10"/>
        <color theme="1"/>
        <rFont val="Arial"/>
        <family val="2"/>
      </rPr>
      <t xml:space="preserve">"Mesa de planeación" 
</t>
    </r>
    <r>
      <rPr>
        <sz val="10"/>
        <color theme="1"/>
        <rFont val="Arial"/>
        <family val="2"/>
      </rPr>
      <t xml:space="preserve">De igual manera, se adjuntó los siguientes memorandos: </t>
    </r>
    <r>
      <rPr>
        <i/>
        <sz val="10"/>
        <color theme="1"/>
        <rFont val="Arial"/>
        <family val="2"/>
      </rPr>
      <t xml:space="preserve">
</t>
    </r>
    <r>
      <rPr>
        <sz val="10"/>
        <color theme="1"/>
        <rFont val="Arial"/>
        <family val="2"/>
      </rPr>
      <t xml:space="preserve">▪Memorando 20244200027163 del 26 de marzo de 2024 con asunto </t>
    </r>
    <r>
      <rPr>
        <i/>
        <sz val="10"/>
        <color theme="1"/>
        <rFont val="Arial"/>
        <family val="2"/>
      </rPr>
      <t xml:space="preserve">"Avance Planeación Participativa de Actividades Ejecución PIDAR" </t>
    </r>
    <r>
      <rPr>
        <sz val="10"/>
        <color theme="1"/>
        <rFont val="Arial"/>
        <family val="2"/>
      </rPr>
      <t xml:space="preserve">en el cual se indican los resultados de las mesas sostenidas. </t>
    </r>
    <r>
      <rPr>
        <b/>
        <sz val="10"/>
        <color theme="1"/>
        <rFont val="Arial"/>
        <family val="2"/>
      </rPr>
      <t xml:space="preserve">
▪</t>
    </r>
    <r>
      <rPr>
        <sz val="10"/>
        <color theme="1"/>
        <rFont val="Arial"/>
        <family val="2"/>
      </rPr>
      <t xml:space="preserve">Memorando 20244200035693 del 24 de abril de 2024 con asunto </t>
    </r>
    <r>
      <rPr>
        <i/>
        <sz val="10"/>
        <color theme="1"/>
        <rFont val="Arial"/>
        <family val="2"/>
      </rPr>
      <t xml:space="preserve">"Avance Planeación Participativa de Actividade Ejecución PIDAR"  </t>
    </r>
    <r>
      <rPr>
        <sz val="10"/>
        <color theme="1"/>
        <rFont val="Arial"/>
        <family val="2"/>
      </rPr>
      <t xml:space="preserve">en el cual se indican los resultados de las mesas sostenidas. </t>
    </r>
    <r>
      <rPr>
        <i/>
        <sz val="10"/>
        <color theme="1"/>
        <rFont val="Arial"/>
        <family val="2"/>
      </rPr>
      <t xml:space="preserve">
▪</t>
    </r>
    <r>
      <rPr>
        <sz val="10"/>
        <color theme="1"/>
        <rFont val="Arial"/>
        <family val="2"/>
      </rPr>
      <t xml:space="preserve">Memorando 20244200052233 del 24 de junio de 2024 </t>
    </r>
    <r>
      <rPr>
        <i/>
        <sz val="10"/>
        <color theme="1"/>
        <rFont val="Arial"/>
        <family val="2"/>
      </rPr>
      <t xml:space="preserve">"Avance Planeación Participativa de Actividades Ejecución PIDAR" </t>
    </r>
    <r>
      <rPr>
        <sz val="10"/>
        <color theme="1"/>
        <rFont val="Arial"/>
        <family val="2"/>
      </rPr>
      <t xml:space="preserve">en el cual se indican los resultados de las mesas sostenidas.
Finalmente en reunión sostenida el 27 de agosto de 2024 en la sede de la UTT se fue informado al grupo auditor que, para la subsanación de este hallazgo se contrató personal para el apoyo documental, la implementación de las mesas de verificación con la Dirección de Seguimiento y Control evidenciadas anteriormente y se realizaron capacitaciones a los contratistas frente a procedimientos de implementación PIDAR. </t>
    </r>
    <r>
      <rPr>
        <i/>
        <sz val="10"/>
        <color theme="1"/>
        <rFont val="Arial"/>
        <family val="2"/>
      </rPr>
      <t xml:space="preserve">
</t>
    </r>
    <r>
      <rPr>
        <sz val="10"/>
        <color theme="1"/>
        <rFont val="Arial"/>
        <family val="2"/>
      </rPr>
      <t>Teniendo en cuenta lo anteriormente descrito sobre la documentación entregada frente a la acción y meta propuesta esta Oficina determina un cumplimiento del 100%</t>
    </r>
    <r>
      <rPr>
        <b/>
        <sz val="10"/>
        <color theme="1"/>
        <rFont val="Arial"/>
        <family val="2"/>
      </rPr>
      <t>.</t>
    </r>
  </si>
  <si>
    <r>
      <rPr>
        <b/>
        <sz val="10"/>
        <color theme="1"/>
        <rFont val="Arial"/>
        <family val="2"/>
      </rPr>
      <t xml:space="preserve">Seguimiento 30 de agosto de 2024: 
</t>
    </r>
    <r>
      <rPr>
        <sz val="10"/>
        <color theme="1"/>
        <rFont val="Arial"/>
        <family val="2"/>
      </rPr>
      <t xml:space="preserve">Una vez se determinó el cumplimiento de la acción y de la meta propuesta al 100%, esta Oficina procedió a validar la efectividad de estas solicitando los soportes de entrega del PIDAR 319 denominado </t>
    </r>
    <r>
      <rPr>
        <i/>
        <sz val="10"/>
        <color theme="1"/>
        <rFont val="Arial"/>
        <family val="2"/>
      </rPr>
      <t>"Fortalecimiento de capacidades productivas y organizacionales de productores de café pertenecientes a los resguardos indígenaas de la Asociación de Cabildos Genaro Sanchez zona centro, en los municipios de Popayán, Puracé y el Tambo departamento del Cauca"</t>
    </r>
    <r>
      <rPr>
        <sz val="10"/>
        <color theme="1"/>
        <rFont val="Arial"/>
        <family val="2"/>
      </rPr>
      <t xml:space="preserve">  para verificar que las situaciones evidenciadas en el hallazgo </t>
    </r>
    <r>
      <rPr>
        <i/>
        <sz val="10"/>
        <color theme="1"/>
        <rFont val="Arial"/>
        <family val="2"/>
      </rPr>
      <t xml:space="preserve">"Deficiencias en los soportes documentales y en el Plan de Adquisiciones frente a las entregas de bienes, insumos y/o servicios realizadas a los beneficiarios de los PIDAR." </t>
    </r>
    <r>
      <rPr>
        <sz val="10"/>
        <color theme="1"/>
        <rFont val="Arial"/>
        <family val="2"/>
      </rPr>
      <t xml:space="preserve">fueron subsanadas gracias a los controles implementados, sobre esto se obtuvo que: 
En la presente vigencia al PIDAR 319 se realizaron dos entregas el 25 de marzo de 2024 (111 Clasificadores de Café, 111 kits de beneficio y 1.665 bultos de fertilizantes), sobre esto se validó la existencia de las actas de entrega, firma y demás infromación relevante de las respectivas actas y consistencia de las cantidades entregadas, sobre lo cual se evidenció: 
</t>
    </r>
    <r>
      <rPr>
        <sz val="10"/>
        <color theme="1"/>
        <rFont val="Verdana"/>
        <family val="2"/>
      </rPr>
      <t xml:space="preserve">▪F-IMP-016 Acta de Entrega y Recibo a Satisfacción de bienes, insumos y/o servicios PIDAR modalidad de ejecución directa, en la cual se realiza entrega al Representante Legal de los 1.665 bultos, debidamente firmada, fechada y con las cantidades optimas para la respectiva repartición a los 111 beneficiarios.
</t>
    </r>
    <r>
      <rPr>
        <sz val="10"/>
        <color theme="1"/>
        <rFont val="Arial"/>
        <family val="2"/>
      </rPr>
      <t xml:space="preserve">▪Ciento once (111) Actas de Entrega y Recibo a Satisfacción de bienes, insumos y/o servicios PIDAR modalidad de ejecución directa (F-IMP-016) debidamente firmadas, fechadas y con cantidades de entrega así: </t>
    </r>
    <r>
      <rPr>
        <i/>
        <sz val="10"/>
        <color theme="1"/>
        <rFont val="Arial"/>
        <family val="2"/>
      </rPr>
      <t xml:space="preserve">"Cal dolomitta x 50 kilos 5 bultos, Roca Fosfórica 5 bultos, Agrimins 1 bulto, Fertilizante 4 bultos" </t>
    </r>
    <r>
      <rPr>
        <sz val="10"/>
        <color theme="1"/>
        <rFont val="Arial"/>
        <family val="2"/>
      </rPr>
      <t>lo que permitió evidenciar</t>
    </r>
    <r>
      <rPr>
        <i/>
        <sz val="10"/>
        <color theme="1"/>
        <rFont val="Arial"/>
        <family val="2"/>
      </rPr>
      <t xml:space="preserve"> </t>
    </r>
    <r>
      <rPr>
        <sz val="10"/>
        <color theme="1"/>
        <rFont val="Arial"/>
        <family val="2"/>
      </rPr>
      <t xml:space="preserve">que cada uno de los beneficiarios se les suministró la misma cantidad. 
▪F-IMP-016 Acta de Entrega y Recibo a Satisfacción de bienes, insumos y/o servicios PIDAR modalidad de ejecución directa, en la cual se entregaron al Representante Legal los 111 clasificadoras de cafe y los 111 kits de beneficio, debidamente firmada, fechada y con las cantidades optimas para la respectiva repartición a los 111 beneficiarios. 
▪Ciento once (111) Actas de Entrega y Recibo a Satisfacción de bienes, insumos y/o servicios PIDAR modalidad de ejecución directa (F-IMP-016) debidamente firmadas, fechadas y con cantidades de entrega así </t>
    </r>
    <r>
      <rPr>
        <i/>
        <sz val="10"/>
        <color theme="1"/>
        <rFont val="Arial"/>
        <family val="2"/>
      </rPr>
      <t xml:space="preserve">"1 clasificador integrado y 1 kit de beneficio" </t>
    </r>
    <r>
      <rPr>
        <sz val="10"/>
        <color theme="1"/>
        <rFont val="Arial"/>
        <family val="2"/>
      </rPr>
      <t>lo que permitió evidenciar que cada uno de los beneficiarios se les suministró la misma</t>
    </r>
    <r>
      <rPr>
        <i/>
        <sz val="10"/>
        <color theme="1"/>
        <rFont val="Arial"/>
        <family val="2"/>
      </rPr>
      <t xml:space="preserve"> </t>
    </r>
    <r>
      <rPr>
        <sz val="10"/>
        <color theme="1"/>
        <rFont val="Arial"/>
        <family val="2"/>
      </rPr>
      <t xml:space="preserve">cantidad. </t>
    </r>
    <r>
      <rPr>
        <i/>
        <sz val="10"/>
        <color theme="1"/>
        <rFont val="Arial"/>
        <family val="2"/>
      </rPr>
      <t xml:space="preserve">
</t>
    </r>
    <r>
      <rPr>
        <sz val="10"/>
        <color theme="1"/>
        <rFont val="Arial"/>
        <family val="2"/>
      </rPr>
      <t xml:space="preserve">Teniendo en cuenta lo anterior, esta Oficina pudo observar que las causas que dieron el origen al presente hallazgo fueron subsanadas gracias a la aplicación de los correspondientes controles, por lo que se determina que es pertinente dar por CERRADO el mismo. </t>
    </r>
  </si>
  <si>
    <t>Inobservancia de lineamientos procedimentales en la sustitución de beneficiarios de los PIDAR.</t>
  </si>
  <si>
    <t>Omisión de las instrucciones y orientaciones por parte del Comité Técnico de Gestión sobre el esquema de aprobación de sustitución de beneficiarios.</t>
  </si>
  <si>
    <t>Socializar al Representante Legal de las organizaciones beneficiarias, en el marco de los CTG, la directriz de sustitución de beneficiarios, si hay lugar en la Implementación del PIDAR.</t>
  </si>
  <si>
    <t>organizaciones beneficiarias con conocimiento en el procedimiento de sustitución de beneficiarios.</t>
  </si>
  <si>
    <r>
      <rPr>
        <b/>
        <sz val="10"/>
        <color theme="1"/>
        <rFont val="Arial"/>
        <family val="2"/>
      </rPr>
      <t xml:space="preserve">Nota: </t>
    </r>
    <r>
      <rPr>
        <sz val="10"/>
        <color theme="1"/>
        <rFont val="Arial"/>
        <family val="2"/>
      </rPr>
      <t>Plan de mejoramiento reformulado a través de memorando 20243590072083 del 29 de agosto de 2024</t>
    </r>
    <r>
      <rPr>
        <b/>
        <sz val="10"/>
        <color theme="1"/>
        <rFont val="Arial"/>
        <family val="2"/>
      </rPr>
      <t xml:space="preserve">
Seguimiento 30 de agosto 2024: 
</t>
    </r>
    <r>
      <rPr>
        <sz val="10"/>
        <color theme="1"/>
        <rFont val="Arial"/>
        <family val="2"/>
      </rPr>
      <t xml:space="preserve">En visita realizada por la Oficina de Control Interno a la UTT 9, esta informó que como acción propuesta en el marco de las socializaciones del PIDAR se realiza una lectura y explicación del procedimiento de implementación, en el cual se toca el tema de sustitución de beneficiarios en caso de que en el PIDAR se presente dicha situación, para soportar el cumplimiento de la acción propuesta la UTT 09 allegó la siguiente información: 
▪Acta F-DER-001 del 10 de mayo de 2024 con objetivo </t>
    </r>
    <r>
      <rPr>
        <i/>
        <sz val="10"/>
        <color theme="1"/>
        <rFont val="Arial"/>
        <family val="2"/>
      </rPr>
      <t xml:space="preserve">"Socialización beneficiarios PIDAR 191" </t>
    </r>
    <r>
      <rPr>
        <sz val="10"/>
        <color theme="1"/>
        <rFont val="Arial"/>
        <family val="2"/>
      </rPr>
      <t xml:space="preserve">en la cual se indica en el Orden del Día punto 4. </t>
    </r>
    <r>
      <rPr>
        <i/>
        <sz val="10"/>
        <color theme="1"/>
        <rFont val="Arial"/>
        <family val="2"/>
      </rPr>
      <t xml:space="preserve">"Lectura del procedimiento de implementación directa de proyectos - ADR Versión5"
</t>
    </r>
    <r>
      <rPr>
        <sz val="10"/>
        <color theme="1"/>
        <rFont val="Arial"/>
        <family val="2"/>
      </rPr>
      <t xml:space="preserve">▪Acta F-DER-001 del 19 de marzo de 2024 con objetivo </t>
    </r>
    <r>
      <rPr>
        <i/>
        <sz val="10"/>
        <color theme="1"/>
        <rFont val="Arial"/>
        <family val="2"/>
      </rPr>
      <t xml:space="preserve">"Socialización PIDAR Resolución 899" </t>
    </r>
    <r>
      <rPr>
        <sz val="10"/>
        <color theme="1"/>
        <rFont val="Arial"/>
        <family val="2"/>
      </rPr>
      <t xml:space="preserve">en la cual se indica en el Orden del día punto 2. </t>
    </r>
    <r>
      <rPr>
        <i/>
        <sz val="10"/>
        <color theme="1"/>
        <rFont val="Arial"/>
        <family val="2"/>
      </rPr>
      <t xml:space="preserve">"Lectura del procedimiento ejecución implementación bajo convenio" 
</t>
    </r>
    <r>
      <rPr>
        <sz val="10"/>
        <color theme="1"/>
        <rFont val="Arial"/>
        <family val="2"/>
      </rPr>
      <t xml:space="preserve">▪Acta F-DER-001 del 9 de julio de 2024 con objetivo </t>
    </r>
    <r>
      <rPr>
        <i/>
        <sz val="10"/>
        <color theme="1"/>
        <rFont val="Arial"/>
        <family val="2"/>
      </rPr>
      <t xml:space="preserve">"Socialización beneficiarios PIDAR 360" </t>
    </r>
    <r>
      <rPr>
        <sz val="10"/>
        <color theme="1"/>
        <rFont val="Arial"/>
        <family val="2"/>
      </rPr>
      <t xml:space="preserve">en la cual se indica en el orden del día punto 3. Lectura del procedimiento de implementación directa de proyectos-ADR versión 5. 
Teniendo en cuenta la evidencia suministrada para el cumplimiento de la acción y meta propuesta, esta Oficina considera que se dió cumplida al 100%. </t>
    </r>
  </si>
  <si>
    <r>
      <rPr>
        <b/>
        <sz val="10"/>
        <color theme="1"/>
        <rFont val="Arial"/>
        <family val="2"/>
      </rPr>
      <t>Seguimiento 30 de agosto de 2024:</t>
    </r>
    <r>
      <rPr>
        <sz val="10"/>
        <color theme="1"/>
        <rFont val="Arial"/>
        <family val="2"/>
      </rPr>
      <t xml:space="preserve">
Teniendo en cuenta el cumplimiento de la acción propuesta para mitigar el hallazgo número 9 </t>
    </r>
    <r>
      <rPr>
        <i/>
        <sz val="10"/>
        <color theme="1"/>
        <rFont val="Arial"/>
        <family val="2"/>
      </rPr>
      <t>"Inobservancia de lineamientos procedimentales en la sustitución de beneficiarios de los PIDAR."</t>
    </r>
    <r>
      <rPr>
        <sz val="10"/>
        <color theme="1"/>
        <rFont val="Arial"/>
        <family val="2"/>
      </rPr>
      <t xml:space="preserve">, esta Oficina procedió a validar la efectividad de acuerdo con el ajuste al PIDAR 677 de 2023 denominado </t>
    </r>
    <r>
      <rPr>
        <i/>
        <sz val="10"/>
        <color theme="1"/>
        <rFont val="Arial"/>
        <family val="2"/>
      </rPr>
      <t>"Fortalecimiento de las capacidades productivas, organizaciones y comerciales de los productores de café en el resguardo Indígena La Concepción, ubicado en el Municiío de Santander de Quilichao, Norte del Cauca"</t>
    </r>
    <r>
      <rPr>
        <sz val="10"/>
        <color theme="1"/>
        <rFont val="Arial"/>
        <family val="2"/>
      </rPr>
      <t xml:space="preserve"> atendiendo lo dispuesto en el procedimiento PR-IMP-001 </t>
    </r>
    <r>
      <rPr>
        <i/>
        <sz val="10"/>
        <color theme="1"/>
        <rFont val="Arial"/>
        <family val="2"/>
      </rPr>
      <t>"Ejecución de los Proyectos Integrales de Desarrollo Agropecuario y Rural con Enfoque Territorial en el Marco de Convenios de Cooperación" versión 8 del 20 de diciembre de 2019 numeral 5.6 AJUSTES A LOS PIDAR Acapite 5.6.1 Solicitud de ajustes a los PIDAR " Las solicitudes de ajustes a los PIDAR deben provenir de los beneficiarios a través de una comunicación escrita firmada por el representante legal de las organizaciones beneficiarias informando y justificando los motivos que dan origen a los ajustes; ésta comunicación deberá ser radicada en la Unidad Técnica Territorial y analizada en el comité Técnico de Gestión Local del proyecto, los cuales son:
1. Ajustar el plan de inversión y/o cronograma de actividades.
2. Sustituir beneficiarios y predios, según corresponda.
La solicitud de sustitución de beneficiarios solo procederá en los siguientes casos: 
•Ante la renuncia voluntaria de alguno de los integrantes del PIDAR.
•Por el fallecimiento de alguno de los beneficiarios
• Por presentar información fraudulenta
• Por el cambio en las condiciones respecto al cumplimiento de los requisitos habilitantes
• Por caso fortuito o fuerza mayor, con base en lo señalado en el artículo 64 del Código Civil, o de la norma que lo sustituya o modifique
• Otras circunstancias debidamente justificadas por el representante legal de la organización beneficiaria"</t>
    </r>
    <r>
      <rPr>
        <sz val="10"/>
        <color theme="1"/>
        <rFont val="Arial"/>
        <family val="2"/>
      </rPr>
      <t xml:space="preserve"> el cual es el que se encuentra vigente actualmente, obteniendo que se evidenciaron los siguientes soportes: 
- Carta del 23 de octubre de 2023 proveniente del Representante Legal del Resguardo Indígena La Concepción en el cual se solicita el cambio de seis (6) beneficiarios del PIDAR 677 de 2023. 
- Seis (6) Cartas de desistimiento de los beneficiarios dirigida al Representante Legal del Resguardo. 
-Formato F-EFP-001 Certificación y autorización de potenciales beneficiarios del 23 de octubre de 2023 debidamente diligenciado y firmado. 
-Formato F-EFP-018 Caracterización de la población debidamente diligenciado. 
-Formato F-EFP-020 caracterización del predio
-Formato F-EFP-005 Verificación jurídica del predio
Por lo que, se logró evidenciar el cumplimiento de lo establecido en el Procedimiento vigente.
De acuerdo con la información aportada y verificación realizada, esta Oficina considera que fue efectiva la acción propuesta para el presente hallazgo, por lo que lo da por CERRADO. </t>
    </r>
  </si>
  <si>
    <t>Debilidades en seguimiento a la ejecución de los PIDAR, en la documentación de respaldo e incumplimiento en elaboración y presentación de los informes mensuales.</t>
  </si>
  <si>
    <t>TANIA VALENTINA PERALTA</t>
  </si>
  <si>
    <r>
      <t xml:space="preserve">Nota: </t>
    </r>
    <r>
      <rPr>
        <sz val="10"/>
        <color theme="1"/>
        <rFont val="Arial"/>
        <family val="2"/>
      </rPr>
      <t>Plan de mejoramiento reformulado a través de memorando 20243590072083 del 29 de agosto de 2024</t>
    </r>
    <r>
      <rPr>
        <b/>
        <sz val="10"/>
        <color theme="1"/>
        <rFont val="Arial"/>
        <family val="2"/>
      </rPr>
      <t xml:space="preserve">
Seguimiento 30 de agosto 2024: 
</t>
    </r>
    <r>
      <rPr>
        <sz val="10"/>
        <color theme="1"/>
        <rFont val="Arial"/>
        <family val="2"/>
      </rPr>
      <t xml:space="preserve">Para soportar el cumplimiento de la acción propuesta la UTT 09 allegó la siguiente información: 
▪Acta del 9 y 10 de mayo de 2024 con objetivo: </t>
    </r>
    <r>
      <rPr>
        <i/>
        <sz val="10"/>
        <color theme="1"/>
        <rFont val="Arial"/>
        <family val="2"/>
      </rPr>
      <t xml:space="preserve">"Realizar Mesa de verificación a la ejecución del PIDAR - Abril y mayo de 2024" </t>
    </r>
    <r>
      <rPr>
        <sz val="10"/>
        <color theme="1"/>
        <rFont val="Arial"/>
        <family val="2"/>
      </rPr>
      <t xml:space="preserve">con participantes de la Unidad Tecnica Territorial 09, Oficina de las Naciones UNODC y la Dirección de Acceso a Activos Productivos - DAAP. </t>
    </r>
    <r>
      <rPr>
        <i/>
        <sz val="10"/>
        <color theme="1"/>
        <rFont val="Arial"/>
        <family val="2"/>
      </rPr>
      <t xml:space="preserve">
</t>
    </r>
    <r>
      <rPr>
        <sz val="10"/>
        <color theme="1"/>
        <rFont val="Arial"/>
        <family val="2"/>
      </rPr>
      <t xml:space="preserve">▪Listado de Asistencia a Reuniones del 24 de abril de 2024 con objetivo </t>
    </r>
    <r>
      <rPr>
        <i/>
        <sz val="10"/>
        <color theme="1"/>
        <rFont val="Arial"/>
        <family val="2"/>
      </rPr>
      <t xml:space="preserve">"Seguimiento PIDAR Equipo implementación y Equipo Dirección Seguimiento y Control" </t>
    </r>
    <r>
      <rPr>
        <sz val="10"/>
        <color theme="1"/>
        <rFont val="Arial"/>
        <family val="2"/>
      </rPr>
      <t xml:space="preserve">
▪Listado de Asistencia del 22 de mayo de 2024 con objetivo </t>
    </r>
    <r>
      <rPr>
        <i/>
        <sz val="10"/>
        <color theme="1"/>
        <rFont val="Arial"/>
        <family val="2"/>
      </rPr>
      <t xml:space="preserve">"4ta mesa de planeación participativa - revisión estado PIDAR"
</t>
    </r>
    <r>
      <rPr>
        <sz val="10"/>
        <color theme="1"/>
        <rFont val="Arial"/>
        <family val="2"/>
      </rPr>
      <t xml:space="preserve">▪Listado de Asistencia del 26 de junio de 2024 con objetivo </t>
    </r>
    <r>
      <rPr>
        <i/>
        <sz val="10"/>
        <color theme="1"/>
        <rFont val="Arial"/>
        <family val="2"/>
      </rPr>
      <t xml:space="preserve">"Realizar MPP para el mes de junio - Revisión estado de los PIDAR"
</t>
    </r>
    <r>
      <rPr>
        <sz val="10"/>
        <color theme="1"/>
        <rFont val="Arial"/>
        <family val="2"/>
      </rPr>
      <t xml:space="preserve">▪Soportes de </t>
    </r>
    <r>
      <rPr>
        <i/>
        <sz val="10"/>
        <color theme="1"/>
        <rFont val="Arial"/>
        <family val="2"/>
      </rPr>
      <t xml:space="preserve">"Mesa de Planeación del 20,21 y 22 de marzo de 2024 - UTT 9 Modalidad Virtual" </t>
    </r>
    <r>
      <rPr>
        <sz val="10"/>
        <color theme="1"/>
        <rFont val="Arial"/>
        <family val="2"/>
      </rPr>
      <t xml:space="preserve">
▪Listado de Asistencia 29 de julio de 2024 con objetivo </t>
    </r>
    <r>
      <rPr>
        <i/>
        <sz val="10"/>
        <color theme="1"/>
        <rFont val="Arial"/>
        <family val="2"/>
      </rPr>
      <t xml:space="preserve">"Mesa de planeación" 
</t>
    </r>
    <r>
      <rPr>
        <sz val="10"/>
        <color theme="1"/>
        <rFont val="Arial"/>
        <family val="2"/>
      </rPr>
      <t xml:space="preserve">Finalmente en reunión sostenida el 27 de agosto de 2024 en la sede de la UTT se fue informado al grupo auditor que, para la subsanación de este hallazgo se contrató personal para el apoyo documental, la implementación de las mesas de verificación con la Dirección de Seguimiento y Control evidenciadas anteriormente y se realizaron capacitaciones a los contratistas frente a procedimientos de implementación PIDAR. </t>
    </r>
    <r>
      <rPr>
        <i/>
        <sz val="10"/>
        <color theme="1"/>
        <rFont val="Arial"/>
        <family val="2"/>
      </rPr>
      <t xml:space="preserve">
</t>
    </r>
    <r>
      <rPr>
        <sz val="10"/>
        <color theme="1"/>
        <rFont val="Arial"/>
        <family val="2"/>
      </rPr>
      <t>Teniendo en cuenta lo anteriormente descrito sobre la documentación entregada frente a la acción y meta propuesta esta Oficina determina un cumplimiento del 100%</t>
    </r>
    <r>
      <rPr>
        <b/>
        <sz val="10"/>
        <color theme="1"/>
        <rFont val="Arial"/>
        <family val="2"/>
      </rPr>
      <t>.</t>
    </r>
  </si>
  <si>
    <t>Una vez validado el cumplimiento de la acción de mejoramiento propuesta de conformidad con lo descrito en el avance cualitativo, por parte de la Oficina de Control Interno se concluyó lo siguiente:
Las mesas de trabajo de verificación que se realizan entre las UTTs y la Dirección de Seguimiento y Control, favorecen en cuanto a la identificación de alertas oportunas por desviaciones o ausencia de soportes documentales de acuerdo con lo requerido procedimientalmente.
De otra parte, la Oficina de Control Interno, a fin de validar correctivos a partir de la generación del hallazgo, solicitó aportar los formatos F-IMP-014 del PIDAR cofinanciado con Resolución N° 220 de 2021, sobre lo cual la UTT aportó los formatos desde noviembre 2021 a marzo de 2024, evidenciando con ello se ha dado cumpliento a la presentación de estos informes.
Al respecto, la Oficina de Control Interno considera viable el cierre del hallazgo a aprtir de los hechos expuestos que demuestran la toma de medidas preventivas y al evidenciar se ha mejorado en la situación que dio origen al hallazgo, recomendado a la UTT que de manera interna se cree un filtro o control que permita asegurar la entrega completa y oportuna de los informes mensaules de seguimiento a la ejecución de los PIDAR.</t>
  </si>
  <si>
    <t>Incumplimiento de requisitos en socialización de los PIDAR y en la conformación de los Comités Técnicos de Gestión.</t>
  </si>
  <si>
    <t>Incumplimiento de requisitos en socialización de los PIDAR y en la conformación de los Comités Técnicos de Gestión por desconocimiento de lineamientos aplicables</t>
  </si>
  <si>
    <t>Realizar capacitación a los profesionales de la UTT frente a los lineamientos procedimentales para la ejecución de PIDAR</t>
  </si>
  <si>
    <t>Listado de asistencia y/o acta de reunión y/o presentación y/o grabación</t>
  </si>
  <si>
    <r>
      <rPr>
        <b/>
        <sz val="10"/>
        <rFont val="Arial"/>
        <family val="2"/>
      </rPr>
      <t xml:space="preserve">Nota: </t>
    </r>
    <r>
      <rPr>
        <sz val="10"/>
        <rFont val="Arial"/>
        <family val="2"/>
      </rPr>
      <t>Plan de mejoramiento reformulado a través de memorando 20243590072083 del 29 de agosto de 2024
La Unidad Técnica Territorial aportó evidencia de tres (3) capacitaciones realizadas durante la vigencia 2024, frente a los procedimientos de implementación de PIDAR, de la siguiente manera:
Listado de asistencia de Capacitación vritual realizada el día 19 de abril de 2024
Listado de asistencia de Capacitación presencial realizada el 8 de mayo de 2024
Listado de asistencia de Capacitación presencial realizada el 24 de junio de 2024</t>
    </r>
  </si>
  <si>
    <r>
      <t xml:space="preserve">La Oficina de Control Interno verificó el cumplimiento de la acción propuesta como si indica en el avance cualitativo, considerando la capacitación es una gestión oportuna en virtud de las actualizaciones que se han realizado a los procedimiento, dado que al a validar las situaciones expuestas en el hallazgo y los criterios citados por los auditores, se evidenció lo siguiente:
Respecto a la observación del literal a) del hallazgo "Falta de participación de Entidades Territoriales en socialización del PIDAR", es preciso mencionar que los procedimiento vigentes a la fecha del seguimiento señalan lo siguiente:
Procedimiento PR-IMP-001 (versión 8), Numeral 6, Actividad 6 "Socializar el PIDAR a la forma asociativa beneficiaria y conformar el CTGL", establece </t>
    </r>
    <r>
      <rPr>
        <i/>
        <sz val="10"/>
        <rFont val="Arial"/>
        <family val="2"/>
      </rPr>
      <t xml:space="preserve">"(...) </t>
    </r>
    <r>
      <rPr>
        <b/>
        <i/>
        <u/>
        <sz val="10"/>
        <rFont val="Arial"/>
        <family val="2"/>
      </rPr>
      <t>Se podrá convocar</t>
    </r>
    <r>
      <rPr>
        <i/>
        <sz val="10"/>
        <rFont val="Arial"/>
        <family val="2"/>
      </rPr>
      <t xml:space="preserve"> a la Dirección de Seguimiento y Control, Dirección de
Participación y Asociatividad, entes territoriales, terceros que intervengan en el proceso de ejecución del proyecto, así como representantes de otros cofinanciadores (...)"
</t>
    </r>
    <r>
      <rPr>
        <sz val="10"/>
        <rFont val="Arial"/>
        <family val="2"/>
      </rPr>
      <t xml:space="preserve">
Procedimiento PR-IMP-004 (versión 5), en su numeral 5.4</t>
    </r>
    <r>
      <rPr>
        <i/>
        <sz val="10"/>
        <rFont val="Arial"/>
        <family val="2"/>
      </rPr>
      <t xml:space="preserve">. "SOCIALIZACIÓN DEL PROYECTO A LA ORGANIZACIÓN BENEFICIARIA", </t>
    </r>
    <r>
      <rPr>
        <sz val="10"/>
        <rFont val="Arial"/>
        <family val="2"/>
      </rPr>
      <t>establece "</t>
    </r>
    <r>
      <rPr>
        <i/>
        <sz val="10"/>
        <rFont val="Arial"/>
        <family val="2"/>
      </rPr>
      <t>(...) S</t>
    </r>
    <r>
      <rPr>
        <b/>
        <i/>
        <u/>
        <sz val="10"/>
        <rFont val="Arial"/>
        <family val="2"/>
      </rPr>
      <t>e podrá convocar a los entes territoriales y terceros</t>
    </r>
    <r>
      <rPr>
        <i/>
        <sz val="10"/>
        <rFont val="Arial"/>
        <family val="2"/>
      </rPr>
      <t xml:space="preserve"> que intervengan en el proceso de ejecución del proyecto, a la Dirección de Seguimiento Control y la Dirección de Participación y Asociatividad".
</t>
    </r>
    <r>
      <rPr>
        <sz val="10"/>
        <rFont val="Arial"/>
        <family val="2"/>
      </rPr>
      <t xml:space="preserve">
Al respecto, se puede observar que los procedimientos dejan abierta la posibilidad de convocar a los entes territoriales, lo cual se ejecuta en los casos que los mismos participen en el proyecto a través de contrapartida.
Respecto al literal b) "Falta de participación y citación a Entidades Territoriales para la conformación
del CTG", se realizó a su vez la verificación de los procedimientoas vigentes para corroborar los criterios aplicables, evidenciando que:
Procedimiento PR-IMP-001 (versión 8), en su numeral 5.4.1, establece que "Para cada proyecto cofinanciado por la ADR, se conformará un Comité Técnico de Gestión Local del Proyecto, como instancia para la ejecución y aprobación de acuerdo con los objetivos propuestos. Este comité está integrado por:
a. Director de la Unidad Técnica Territorial, o su delegado con voz y voto, quien lo presidirá
b. El representante de los beneficiarios ante el Comité Técnico de Gestión Local, o su delegado con voz y voto
c. Un representante del Cooperante con voz y voto
d. Un representante de otros cofinanciadores, cuando existan contrapartidas adicionales, distintas a las aportadas por los beneficiarios con voz, pero sin voto 
Procedimiento PR-IMP-004 (versión 5), en su numeral 5.6.2. "Comité Técnico de Gestión Local – CTGL"
Para cada proyecto cofinanciado por la Agencia, se conformará un Comité Técnico de Gestión Local, como
instancia de ejecución, con el fin de coordinar y realizar monitoreo a las actividades de ejecución del proyecto
y estará integrado por:
a. Director de la Unidad Técnica Territorial. En ausencia del Director de la UTT, el vicepresidente de
Integración Productiva podrá designar un funcionario que lo reemplace en las sesiones.
b. Representante Legal de la Organización o Entidades Territoriales o Esquemas Asociativos Territoriales
beneficiarios del PIDAR o su delegado. Cuando exista más de una organización beneficiaria del
Proyecto, se delegará la participación en el Comité en un solo representante.
c. El Apoyo a la supervisión del proyecto, designado por el Director de la UTT, con voz, pero sin voto
d.</t>
    </r>
    <r>
      <rPr>
        <b/>
        <u/>
        <sz val="10"/>
        <rFont val="Arial"/>
        <family val="2"/>
      </rPr>
      <t xml:space="preserve"> Un representante de otros cofinanciadores, </t>
    </r>
    <r>
      <rPr>
        <sz val="10"/>
        <rFont val="Arial"/>
        <family val="2"/>
      </rPr>
      <t>cuando existan contrapartidas adicionales, distintas a las
aportadas por los beneficiarios, con voz, pero sin voto.
e. Un designado de la Vicepresidencia de Integración Productiva, con voz, pero sin voto. En caso de no
existir consenso en las decisiones que tome el CTGL, tendrá la potestad de dirimirlo con voz y voto.
Dado lo expuesto, la participación de entes territoriales aplicará en los momentos que estos sean parte de la contrapartida del proyecto.
Dado lo anterior, y con el fin de corroborar que la UTT ha aplicado los controles procedimentales vigentes en la ejecución de los PIDAR, se solicitó los actas de conformación del CTGL de los PIDAR 899 de 2023, 104, 191 y 293 de 2024, las cuales sustentan la aplicación procedimental en esta actividad, conforme a los criterios mencionados previamente.
Dado lo anterior, se consdiera pertinente el cierre del hallazgo.</t>
    </r>
  </si>
  <si>
    <t>Disposiciones para validación de requisitos ambientales y financieros no aplicadas en la estructuración de los PIDAR.</t>
  </si>
  <si>
    <t>Omisión en la implementación de controles de verificación por parte de servidores de nivel jerárquico superior.</t>
  </si>
  <si>
    <t>Designar desde la UTT 9 un profesional encargado de la revisión de los formatos y soportes del proyecto estructurado para de reducir posibles errores; quién establecerá comunicación permanente con el enlace en ADR Central para conocer y evidenciar los cambios que realicen o ajusten.</t>
  </si>
  <si>
    <t>Un (1) memorando de designación</t>
  </si>
  <si>
    <r>
      <rPr>
        <b/>
        <sz val="10"/>
        <color theme="1"/>
        <rFont val="Arial"/>
        <family val="2"/>
      </rPr>
      <t>Nota:</t>
    </r>
    <r>
      <rPr>
        <sz val="10"/>
        <color theme="1"/>
        <rFont val="Arial"/>
        <family val="2"/>
      </rPr>
      <t xml:space="preserve"> Plan de mejoramiento reformulado a través de memorando 20243590072083 del 29 de agosto de 2024
La UTT allegó documento denominado "METODOLOGÍA ADOPTADA PARA EL PROCESO DE ESTRUCTURACIÓN EN LA UNIDAD TÉCNICA TERRITORIAL No.9, dentro del cual se presentó las gestiones implementadas por la UTT para mejorar el proceso de estructuración de PIDAR, evidenciando en ello que el Director de la territorial emitió el memorando radicado 20243590048403, a través del cual se designa los profesionales responsables de los proyectos desde la UTT9 de acuerdo con los proyectos notificados para estructuración.</t>
    </r>
  </si>
  <si>
    <r>
      <rPr>
        <b/>
        <sz val="10"/>
        <color theme="1"/>
        <rFont val="Arial"/>
        <family val="2"/>
      </rPr>
      <t>ACCIÓN 1:</t>
    </r>
    <r>
      <rPr>
        <sz val="10"/>
        <color theme="1"/>
        <rFont val="Arial"/>
        <family val="2"/>
      </rPr>
      <t xml:space="preserve">
Analizadas las evidencias aportadas por la UTT, se evidenció que el Director de la UTT llevó a cabo la distribución del equipo de profesionales de apoyo a la estructuración de la UTT9 por componentes de estructuración (técnico-productivo, ambiental, asociatividad, comercialización, infraestructura y jurídico), planteando un lider frente a cada proyecto, quienes tienen interacción con los pares del nivel central a fin de llevar a cabo las verificaciones y validaciones requeridas.
Se indicó por parte de la UTT que se lleva una hoja de vida por cada proyecto en estructuración, frente a lo cual, mensualmente se realiza un seguimiento al avance del proceso de estructuración de cada componente, el cual es consolidado a nivel territorial por una profesional y remitido al Director el 30 de cada vez, de lo cual se aportó las hojas de vida de los PIDAR y los seguimiento realizados en los meses de mayo, junio y julio de 2024.
</t>
    </r>
    <r>
      <rPr>
        <b/>
        <sz val="10"/>
        <color theme="1"/>
        <rFont val="Arial"/>
        <family val="2"/>
      </rPr>
      <t>ACCIÓN 2:</t>
    </r>
    <r>
      <rPr>
        <sz val="10"/>
        <color theme="1"/>
        <rFont val="Arial"/>
        <family val="2"/>
      </rPr>
      <t xml:space="preserve">
Se evidenció soportes de capacitaciones realizadas los días 3, 4 y 10 de abril de 2024 en los componentes contemplados dentro del proceso de estructuración de PIDAR, buscando a través de ello reforzar los aspectos a contemplar dentro de las actividades a cargo de esta actividad.
Dado lo expuesto, la Oficina de Control Interno considera que la territorial a adoptado correctivos que buscan minimizar desviaciones en el proceso de estructuración de proyectos, a través de equipos de trabajo multidisciplinario , la interacción con el nivel central y el seguimiento periódico que se realiza a la territorial para conocer avances, a lo que se suma que desde la emisión del presente hallazgo a la fecha del presente seguimiento ha cambiado sustancialmente, por lo que se considera viable el cierre del hallazgo, SUGIRIENDO a la UTT que frente a cada PIDAR que se requiera la participación de la territorial se documente la designación del equipo, aunado a que frente a posibles ausencias de los profesionales se realice el alcance al equipo responsable.</t>
    </r>
  </si>
  <si>
    <t>Desconocimiento de los lineamientos procedimentales establecidos para la verificación del cumplimiento de los requisitos que deben observar los PIDAR.</t>
  </si>
  <si>
    <t>Conformación de un Equipo Técnico Profesional para que se socialicen los lineamientos procedimentales de la estructuración en cada uno de sus componentes, así: jurídico, técnico, ambiental y financiero.</t>
  </si>
  <si>
    <t>Soportes capacitación personal UTT</t>
  </si>
  <si>
    <r>
      <rPr>
        <b/>
        <sz val="10"/>
        <rFont val="Arial"/>
        <family val="2"/>
      </rPr>
      <t>Nota:</t>
    </r>
    <r>
      <rPr>
        <sz val="10"/>
        <rFont val="Arial"/>
        <family val="2"/>
      </rPr>
      <t xml:space="preserve"> Plan de mejoramiento reformulado a través de memorando 20243590072083 del 29 de agosto de 2024
Se aportó por parte de la UTT evidencias de capacitaciones dadas a personal de la territorial en aspectos ambientales, jurídicas, de asociatividad para la estrcuturación de PIDAR realizadas en el mes de abril de 2024.</t>
    </r>
  </si>
  <si>
    <t>Capacitación general (2-abr-2024)
Capacitaciones por componentes (nivel central - Jurídico, asociativo y ambiental)</t>
  </si>
  <si>
    <t>Incoherencia y falta de congruencia en la información dispuesta para la estructuración de los PIDAR.</t>
  </si>
  <si>
    <t>Analizadas las evidencias aportadas por la UTT, se evidenció que el Director de la UTT llevó a cabo la distribución del equipo de profesionales de apoyo a la estructuración de la UTT9 por componentes de estructuración (técnico-productivo, ambiental, asociatividad, comercialización, infraestructura y jurídico), planteando un lider frente a cada proyecto, quienes tienen interacción con los pares del nivel central a fin de llevar a cabo las verificaciones y validaciones requeridas.
Se indicó por parte de la UTT que se lleva una hoja de vida por cada proyecto en estructuración, frente a lo cual, mensualmente se realiza un seguimiento al avance del proceso de estructuración de cada componente, el cual es consolidado a nivel territorial por una profesional y remitido al Director el 30 de cada vez, de lo cual se aportó las hojas de vida de los PIDAR y los seguimiento realizados en los meses de mayo, junio y julio de 2024.
Aunado a lo anterior, la Oficina de COntrol Interno solicitó la documentación derivada del proyecto BP 3395 denominado "Fortalecimiento de las capacidades de producción, comercialización y administración para la planta procesadora KWE´SX arroz blanco, del Resguardo Indígena López Adentro en el municipio de Caloto en el Departamento del Cauca", frente a lo cual se realizó un comparativo del POAI y el formato F-EFP-037 Plan Integral de Estructuración de Proyectos - Factibilidad", considerando existe consistencia en la información consignada en los mismos.
Por lo expuesto, la Oficina de Control Interno considera que la territorial a adoptado correctivos que buscan minimizar desviaciones en el proceso de estructuración de proyectos, a través de equipos de trabajo multidisciplinario , la interacción con el nivel central y el seguimiento periódico que se realiza a la territorial para conocer avances, a lo que se suma que desde la emisión del presente hallazgo a la fecha del presente seguimiento ha cambiado sustancialmente, por lo que se considera viable el cierre del hallazgo, SUGIRIENDO a la UTT que frente a cada PIDAR que se requiera la participación de la territorial se documente la designación del equipo, aunado a que frente a posibles ausencias de los profesionales se realice el alcance al equipo responsable.</t>
  </si>
  <si>
    <t>Omisiones en el seguimiento y control de los Proyectos Productivos subrogados por el extinto INCODER a la Agencia de Desarrollo Rural - ADR</t>
  </si>
  <si>
    <t>Inadecuado empalme y entrega de información por parte del INCODER, la Vicepresidencia de Integración Productiva y/o el área de Gestión Documental de la ADR a las Unidades Técnicas Territoriales</t>
  </si>
  <si>
    <t>Realizar mesa de trabajo con el nivel central para identificar y documentar la cantidad de proyectos que se encuentran en la zona de jurisdicción de la UTT</t>
  </si>
  <si>
    <t>Acta de reunión que señale la cantidad de proyectos a cargo de la territorial</t>
  </si>
  <si>
    <t>Equipo Humano No. 9</t>
  </si>
  <si>
    <r>
      <rPr>
        <b/>
        <sz val="10"/>
        <rFont val="Arial"/>
        <family val="2"/>
      </rPr>
      <t xml:space="preserve">Nota: </t>
    </r>
    <r>
      <rPr>
        <sz val="10"/>
        <rFont val="Arial"/>
        <family val="2"/>
      </rPr>
      <t>Plan de mejoramiento reformulado a través de memorando 20243590072083 del 29 de agosto de 2024
La UTT aportó acta de reunión del 28 de febrero de 2024 cuyo objetivo fue "Realizar la mesa Técnica para identificar los Proyectos Extinto INCODER a cargo de la UTT9 y asi establecer un plan de acción que permita el cierre de los mismos", en la cual participó personal adscrito a la territorial y personal de la Vicepresidencia de Proyectos y Vicepresidencia de Gestión Contractual. En esta mesa de trabajo se concluyó que la UTT tenía cinco (5) proyectos INCODER para tramite de gestión y cierre, y se estableció el compromiso de realizar mensualmente una Mesa de planeación participativa con el fin de realizar seguimiento a estos proyectos y corrdinar acciones para el cierre.
Por lo expuesto, la Oficina de Control Interno considera se dio cumplimiento a la acción de mejoramiento.</t>
    </r>
  </si>
  <si>
    <t>A partir de las evidencia aportadas por la UTT N° 9, se evidenció el cumplimiento de la acción de mejoramiento propuesta respecto a determinar la cantidad proyectos subrogados por el extinto INCODER que encuentra a cargo de la territorial y se debe gestionar su ejecución y cierre, en lo que se dispuso como compromiso realizar mesas de trabajo mensuales para determinar acciones a seguir.
Se deberá continuar con el seguimiento del presente hallazgo, hasta tanto se de cumplimiento a la totalidad de acciones propuestas para su subsanación.</t>
  </si>
  <si>
    <t>Ausencia de gestiones institucionales para la implementación y cierre de los proyectos productivos heredados del INCODER</t>
  </si>
  <si>
    <t>Realizar mesas de trabajo mensual de coordinación institucional entre la UTT y el nivel central, de seguimiento a los proyectos productivos subrogados por el extinto IINCODER</t>
  </si>
  <si>
    <t>Listados de asistencia y/o actas de reunión y/o grabaciones</t>
  </si>
  <si>
    <r>
      <rPr>
        <b/>
        <sz val="10"/>
        <rFont val="Arial"/>
        <family val="2"/>
      </rPr>
      <t xml:space="preserve">Nota: </t>
    </r>
    <r>
      <rPr>
        <sz val="10"/>
        <rFont val="Arial"/>
        <family val="2"/>
      </rPr>
      <t>Plan de mejoramiento reformulado a través de memorando 20243590072083 del 29 de agosto de 2024
Se aportó por parte de la UTT los siguientes soportes:
-Listado de asistencia a reunión del 24 de mayo de 2024, entre la UTT N° 9 y Dirección de Seguimiento y Control, cuyo asunto era "Estado Proyecto INCODER - Suarez (Cauca), donde se trato la ruta de itnervención y acciones para cierre del proyecto en mención
-Acta de reunión del 27 de junio de 2024 donde participó personal de la UTT y de la Dirección de Seguimiento y Control, cuyo objetivo fue "Mesa de trabajo de seguimiento a los avances en las actividades de cierre de los proyectos subrogados por el extinto INCODER a cargo de la UTT No. 9"
Por lo expuesto, y de conformidad con lo descrito en la acción de mejoramiento y los tiempos de ejecución, se considera a la fecha del presente seguimiento existe un avance del 33,33%, al evidenciar soportes de reuniones de mayo y junio de 2024.</t>
    </r>
  </si>
  <si>
    <t>La Oficino evidenció la ejecución parcial de la acción de mejoramiento propuesta, al observar evidencias de reuniones del mes de mayo y junio de 2024, en las cuales se realizó seguimiento a los proyectos subrogados por el extinto INCODER, considerando entonces hace falta los soportes de los meses de julio a octubre de 2024.
Teniendo en cuenta que la acción se encuentra en términos de ejecución, se recomienda por parte de la Oficina de Control Interno que ha dichas mesas de trabajo se vincule a la Dirección de Acceso a Activos Productivos, dada la existencia de un plan de mejoramiento suscrito con la CGR asociado a dichos proyectos, sobre lo cual debería existir coordinación institucional para determinar el proceder frente a cada proyecto.</t>
  </si>
  <si>
    <t>Deficiencias en la aplicación e incumplimiento de lineamientos adoptados por la Agencia de Desarrollo Rural para la ejecución y/o cierre de los Proyectos Productivos subrogados por el INCODER.</t>
  </si>
  <si>
    <t>Falta de seguimiento a la ejecución de los proyectos subrogados por el extinto INCODER</t>
  </si>
  <si>
    <t xml:space="preserve">Emitir comunicados dirigidos al representante legal y beneficiarios de los cinco (5) proyectos que se encuentran en ejecución de acuerdo con información de la UTT, a fin de determinar la viabilidad y continuidad del Proyecto </t>
  </si>
  <si>
    <t>Comunicado(s) dirigido(s) a la asociaciones beneficiarias</t>
  </si>
  <si>
    <r>
      <rPr>
        <b/>
        <sz val="10"/>
        <rFont val="Arial"/>
        <family val="2"/>
      </rPr>
      <t xml:space="preserve">Nota: </t>
    </r>
    <r>
      <rPr>
        <sz val="10"/>
        <rFont val="Arial"/>
        <family val="2"/>
      </rPr>
      <t xml:space="preserve">Plan de mejoramiento reformulado a través de memorando 20243590072083 del 29 de agosto de 2024
En atención a lo dispuesto en la acción de mejoramiento, se aportó los siguientes soportes:
</t>
    </r>
    <r>
      <rPr>
        <b/>
        <sz val="10"/>
        <rFont val="Arial"/>
        <family val="2"/>
      </rPr>
      <t>Proyecto PDR-CAU-COR-06:</t>
    </r>
    <r>
      <rPr>
        <sz val="10"/>
        <rFont val="Arial"/>
        <family val="2"/>
      </rPr>
      <t xml:space="preserve"> 
Radicado 20243590153122 del 22 de julio de 2024, mediante el cual se trealizó requerimiento de información al representante legal del proyecto para validar continuidad del proyecto.
Radicado 20243590153162 del 22 de julio de 2024, dirigido al Banco Agrario con sucural en Corinto, Cauca, solicitando la actualización Cuenta Bancaria corriente.
</t>
    </r>
    <r>
      <rPr>
        <b/>
        <sz val="10"/>
        <rFont val="Arial"/>
        <family val="2"/>
      </rPr>
      <t>Proyecto PDR-VAL-TRU- 12:</t>
    </r>
    <r>
      <rPr>
        <sz val="10"/>
        <rFont val="Arial"/>
        <family val="2"/>
      </rPr>
      <t xml:space="preserve">
Radicado 20243590172272 del 16 de agosto de 2024, dirigido al representante legal del proyecto, cuyo asunto fue "Confirmación alternativa de ejecución pendiente del proyecto".
</t>
    </r>
    <r>
      <rPr>
        <b/>
        <sz val="10"/>
        <rFont val="Arial"/>
        <family val="2"/>
      </rPr>
      <t xml:space="preserve">
Proyecto PDR-CAU-SUA-01:
</t>
    </r>
    <r>
      <rPr>
        <sz val="10"/>
        <rFont val="Arial"/>
        <family val="2"/>
      </rPr>
      <t xml:space="preserve">Radicado 20243590130742 del 20 de junio de 2024, solicitando información frente al estado de la cuenta bancaria, cambio de representante legal de la forma asociativa y plan de inversión del proyecto.
</t>
    </r>
    <r>
      <rPr>
        <b/>
        <sz val="10"/>
        <rFont val="Arial"/>
        <family val="2"/>
      </rPr>
      <t xml:space="preserve">Proyecto PDR13-CAU-CRIC-21:
</t>
    </r>
    <r>
      <rPr>
        <sz val="10"/>
        <rFont val="Arial"/>
        <family val="2"/>
      </rPr>
      <t xml:space="preserve">Radicado 20243590110902 del 7 de junio de 2024, solicitando información sobre actuaciones emprendidas por incumplimiento de contrato en el parco del proyecto.
Radicado 20243590158132 del 25 de julio de 2024, reiterando la solicitud de información realizada meidante radicado 20243590110902.
</t>
    </r>
    <r>
      <rPr>
        <b/>
        <sz val="10"/>
        <rFont val="Arial"/>
        <family val="2"/>
      </rPr>
      <t>Proyecto PDR-VAL-CAI-06:</t>
    </r>
    <r>
      <rPr>
        <sz val="10"/>
        <rFont val="Arial"/>
        <family val="2"/>
      </rPr>
      <t xml:space="preserve">
Se aportó borrador de resolución proyectada por la ADR para declarar pérdida de fuerza ejecutoria parcialmente de la Resolución No. 001034 del 17/12/12, con la cual se cofinanció el proyecto en mención,
En virtud de lo dispuesto en la acción, respecto a que la emisión de comunicados se realizaría sobre los cinco (5) proyectos en ejecución, se considera se cumplió con adeltantar gestiones frente a cada proyecto que se encuentra en ejecución, por lo cual se considera otorgar un procentaje del 100%.</t>
    </r>
  </si>
  <si>
    <t>Dado lo expuesto en el avance cualitativo, se considera la UTT cumplió con la acción de mejoramiento al emitir comunicados solicitando información para validar la viabilidad y continuidad en la ejecución de cuatro (4) proyectos subrogados por el INCODER  que se encuentran pendientes de cierre y en la zona de jurisdicción de la territorial, y el inicio gestiones para la declaratoria de perdida de fuerza ejecutoria del proyecto adicional
Al respecto, dado que se encuentra una acción de mejoramiento en ejecución, se sugiere enfocar sus esfuerzos en determinar alternativas que den lugar al cierre de los mismos, trabajando de manera articula con las áreas competentes (Vicepresidencia de Integración Productiva, Vicepresidencia de Proyectos y Oficina Jurídica), soportando la trazabilidad de las diferentes actividades que se realicen frente a cada proyecto.</t>
  </si>
  <si>
    <r>
      <rPr>
        <b/>
        <sz val="10"/>
        <rFont val="Arial"/>
        <family val="2"/>
      </rPr>
      <t>Nota:</t>
    </r>
    <r>
      <rPr>
        <sz val="10"/>
        <rFont val="Arial"/>
        <family val="2"/>
      </rPr>
      <t xml:space="preserve"> Plan de mejoramiento reformulado a través de memorando 20243590072083 del 29 de agosto de 2024
Se aportó por parte de la UTT los siguientes soportes:
-Listado de asistencia a reunión del 24 de mayo de 2024, entre la UTT N° 9 y Dirección de Seguimiento y Control, cuyo asunto era "Estado Proyecto INCODER - Suarez (Cauca), donde se trato la ruta de itnervención y acciones para cierre del proyecto en mención
-Acta de reunión del 27 de junio de 2024 donde participó personal de la UTT y de la Dirección de Seguimiento y Control, cuyo objetivo fue "Mesa de trabajo de seguimiento a los avances en las actividades de cierre de los proyectos subrogados por el extinto INCODER a cargo de la UTT No. 9"
Por lo expuesto, y de conformidad con lo descrito en la acción de mejoramiento y los tiempos de ejecución, se considera a la fecha del presente seguimiento existe un avance del 40%, al evidenciar soportes de reuniones de mayo y junio de 2024.</t>
    </r>
  </si>
  <si>
    <t>Inconsistencias en la evaluación de solicitudes de habilitación de Entidades para Prestar el Servicio de Extensión Agropecuaria.</t>
  </si>
  <si>
    <t>Desconocimiento de los lineamientos procedimentales internos establecidos por la Agencia de Desarrollo Rural que deben observar las personas jurídicas interesadas en habilitarse como EPSEA con el objetivo de adelantar el trámite respectivo.</t>
  </si>
  <si>
    <t>Fortalecer la socialización y acompañamiento con las potenciales entidades a habilitarse como EPSEA para que tengan el conocimiento en procedimiento de habilitación.</t>
  </si>
  <si>
    <t>EPSEAs socializadas y validadas en conocimiento del procedimiento de habilitación (que cubra el área de jurisdicción de la UTT 9).</t>
  </si>
  <si>
    <r>
      <rPr>
        <b/>
        <sz val="10"/>
        <rFont val="Arial"/>
        <family val="2"/>
      </rPr>
      <t>Nota:</t>
    </r>
    <r>
      <rPr>
        <sz val="10"/>
        <rFont val="Arial"/>
        <family val="2"/>
      </rPr>
      <t xml:space="preserve"> Plan de mejoramiento reformulado a través de memorando 20243590072083 del 29 de agosto de 2024
La UTT informó que a la fecha del presente seguimiento, el equipo humano adscrito a la trerritorial para los temas relacionados con el proceso de EPSEAS se vinculó entre las vigencias 2023 y 2024, por ende los soportes aportados frente al cumplimiento de la acción se encontrarían en este rango de fechas.
De esta manera, se informó que la UTT brinda acompañamiento en territorio a las EPSEAS habilitadas para acompañar como primer filtro el proceso de renovación del acto administrativo de habilitación, sobre lo cual se aportó soportes de las visitas realizadas de la siguiente manera:
23-abr-2024 mesa técnica con organización campesina ATCC
10-may-2024 mesa técnica con Universidad Nacional de Colombia
24-may-2024 mesa técnica con Secretearía de Agricultura de la Alcaldía del Municipio de Caloto.
24-may-2024 mesa técnica Resguardo Indígena Huellas 
13-ju-l2024 mesa técnicao con secretaria de agricultura del municipio de Caloto 
17-jul-2024 mesa técnica con Secretaría de desarrollo agroambiental y fomento económico (DAFE) 
22-jul-2024 mesa técnica con Secretaria de Agricultura de Guadalajara de Buga
22-jul-2024 mesa técnica con AGROPEFOR
23-jul-2024 mesa técnica con FUNDAPACIFICO 
23-jul-2024 mesa técnica con Fundación Ave FENIX 
18-ju-2024 mesa técnica con Federación Campesina del Cauca
19 y 20 jul-2024mesa técnica con Fundacion Gestión Social Cauca 
Funda social.
17-jul-2024 mesa técnica con  MULTIAGRO
18-jun-2024 acercamiento con Secretaria de Agricultura de los Municipio de Timbiqui 
18-jul-2024 Mesa técnica virtual con la Universidad Nacional 
18-jun-2024 acompañamiento virtual a Centro de educación e investigaciones para el desarrollo comunitario urbano 
19-jun-2024 mesa técnica con PRODESIC
En dichas mesas de trabajo se abordó a manera general requisitos en la habilitación de EPSEA y normatividad establecida para la inscripción con el fin de buscar la certificación frente a la ADR y verificación de cumplimiento de requistos para renovación de acto administrativo de habilitación en los casos aplicables, entre otros aspectos asociados al proceso, considerando con ello el cumplimiento de la acción propuesta.</t>
    </r>
  </si>
  <si>
    <t xml:space="preserve">La Oficina de Control Interno corroboró el cumplimiento de las acciones de mejoramiento propuestas, como se estableció en el avance cualitativo. Frente a ello, se debe sumar lo siguiente:
La UTT ha brindado acompañamiento a las entidades de la zona de jurisidcción que se han postulado para ser habilitadas como EPSEAS.
De otra parte, en virtud de las disposiciones del procedimiento PR-SPE-003 "HABILITACIÓN DE LAS ENTIDADES PRESTADORAS DEL SERVICIO DE EXTENSIÓN AGROPECUARIA –
EPSEA" versión 3, se procedió a realizar en primera medida la aplicación de la Lista de Chequeo de Verificación de requisitos mínimos habilitantes (F-SPE002), considerando esta herramiento como el contro que permite prevenir la desviación en cuanto a la verificación del cumplimiento de requisitos para habilitación de EPSEAS, evidenciando que este formato fue aplicado para AGROPEFOR, MULTIAGRO y Servicio Agrícola y Ganadero (SAG) Valle, las cuales fueron objeto de verificación en primera instancia por la UTT y luego por el nivel central para aprobación y habilitación, conforme a lo señalado en el procedimiento.
Sea preciso señalar que el proceso de Extensión Agropecuaria ha surtido diferentes modificaciones en busca de la mejora continua e institucional, considerando esto positivo en lo que respecta al presente hallazgo. Al respecto se solicitó a la UTT aportar los soportes documentales de la habilitación dada a Servicio Agrícola y Ganadero (SAG) Valle, evidenciando la aplicación y conservación documental requerida para ello, dentro de ello:
- Oficio de presentación de la solicitud del trámite de habilitación como EPSEA
- Formulario de registro para la habilitación de EPSEA (F-SPE-001)
- Lista de Chequeo de Verificación de requisitos mínimos habilitantes (F-SPE002)
Por lo expuesto, la Oficina de Control Interno considera procedente el cierre del hallazgo, sugieriendo a la UTT conservar un repositorio territorial de la información que se produce y/o es validada por los profesionales, a fin de soportar posibles requerimientos posteriores ligados a su gestión. </t>
  </si>
  <si>
    <t xml:space="preserve">
</t>
  </si>
  <si>
    <t>soportes de visitas</t>
  </si>
  <si>
    <t>Debilidades en la reglamentación de los requisitos habilitantes que deben cumplir las personas jurídicas interesadas en habilitarse como EPSEA.</t>
  </si>
  <si>
    <t>Solicitud de inclusión de excepciones dentro del procedimiento de Habilitación de EPSEA solicitando apoyo de la DAT frente a la falta de personal idóneo en la UTT para el desempeño de esta acción.</t>
  </si>
  <si>
    <t>Un Memorando emitido a la Vicepresidencia de Integración Productiva.</t>
  </si>
  <si>
    <t>La UTT aportó como evidencia el memorando No 202135900344443 del  21/09/2021 enviado  a la Vicepresidencia de Integración Productiva solicitando apoyo de personal para la validación de las Epseas</t>
  </si>
  <si>
    <t>Errores o deficiente acompañamiento y asesoría por parte de la Vicepresidencia de Integración Productiva a los responsables del proceso en las Unidades Técnicas Territoriales.</t>
  </si>
  <si>
    <t>Solicitud de Profesionales idóneos requeridos para cumplimiento de Plan Operativo de la UTT 9.</t>
  </si>
  <si>
    <t>Un Memorando emitido para solicitud de personal dirigido a la Vicepresidencia de Integración Productiva.</t>
  </si>
  <si>
    <t xml:space="preserve">La UTT aportó como evidencia el memorando No 202135900344443 del  21/09/2021 enviado  a la Vicepresidencia de Integración Productiva, solicitando apoyo de personal para el cumplimiento de sus funciones. </t>
  </si>
  <si>
    <t>Incumplimiento de la función de evaluación de solicitud de habilitación de EPSEA por parte de la Unidad Técnica Territorial</t>
  </si>
  <si>
    <t>Desconocimiento y/o falta de claridad de los lineamientos procedimentales internos establecidos por la Agencia de Desarrollo Rural respecto al proceso de habilitación de EPSEAS</t>
  </si>
  <si>
    <t>Emitir comunicado solicitando aclaración jurídica y técnica al nivel central frente al proceso de habilitación de EPSEAs y la intervención de la UTT en esta actividad</t>
  </si>
  <si>
    <t>Comunicado emitido  por la UTT dirigido a la Vicepresidencia de Integración Productiva</t>
  </si>
  <si>
    <r>
      <rPr>
        <b/>
        <sz val="10"/>
        <rFont val="Arial"/>
        <family val="2"/>
      </rPr>
      <t xml:space="preserve">Nota: </t>
    </r>
    <r>
      <rPr>
        <sz val="10"/>
        <rFont val="Arial"/>
        <family val="2"/>
      </rPr>
      <t>Plan de mejoramiento reformulado a través de memorando 20243590072083 del 29 de agosto de 2024
La UTT mediante correo electrónico del 27 de agosto de 2024, remitió a personal de la Vicerpesidencia de Integración Productiva  documento de asunto "Solicitud de información para el proceso de habilitación de EPSEAS en la Territorial UTT9", donde solicitan dar claridad frente a la función de la UTT en el proceso de evaluación de habilitación de EPSEAS de acuerdo con los lineamientos normativos aplicables, dado que se ha observado que entidades que se postularon para ser habilitadas fueron evaluadas desde el nivel central.
Por lo expuesto se considera se dio cumplimiento a la acción.</t>
    </r>
  </si>
  <si>
    <t>Si bien la oficina de control interno observó el cumplimiento de la acción propuesta, es preciso señalar que la  UTT evidenció que desde el nivel central se había realizado el proceso evaluativo para la habilitación de EPSEAS de entidades que se encuentran en la zona de jurisidicción de la UTT, omitiendo así la función que normativa y procedimentalmente recae en la territorial, respecto a ser el primer filtro del proceso de evaluativo, y reiterando los hechos descritos en el presentehallazgo.
Dado lo expuesto, el hallazgo permanecerá en estado abierto hasta tanto se cuente con respuesta que señale los lineamientos detallados y documentados frente a cómo procederá la UTT en esta actividad, evitando la omisión de la normatividad aplicable.
De otra parte, se sugiere que este requerimiento se realice de manera formal, radicandolo en el Sistema de Gestión Documental Orfeo, a fin de lograr a través de ello mantener trazabilidad frente a su respuesta.</t>
  </si>
  <si>
    <t>Debilidades en la ejecución de actividades para la estructuración de los Planes Integrales Departamentales de Desarrollo Agropecuario y Rural</t>
  </si>
  <si>
    <t>Falta de seguimiento al cumplimiento procedimental de la Entidad en la estructuración del PIDARET</t>
  </si>
  <si>
    <t>Realizar el acompañamiento y seguimiento por parte de la UTT para obtener la aprobación de los PIDARET del Cauca y Valle del Cauca</t>
  </si>
  <si>
    <t>Ordenanza de aprobación de los PIDARET departamentos de Cauca y Valle del Cauca</t>
  </si>
  <si>
    <t xml:space="preserve">Equipo Humano UTT No. 9
</t>
  </si>
  <si>
    <r>
      <rPr>
        <b/>
        <sz val="10"/>
        <rFont val="Arial"/>
        <family val="2"/>
      </rPr>
      <t xml:space="preserve">Nota: </t>
    </r>
    <r>
      <rPr>
        <sz val="10"/>
        <rFont val="Arial"/>
        <family val="2"/>
      </rPr>
      <t>Plan de mejoramiento reformulado a través de memorando 20243590072083 del 29 de agosto de 2024</t>
    </r>
    <r>
      <rPr>
        <u/>
        <sz val="10"/>
        <rFont val="Arial"/>
        <family val="2"/>
      </rPr>
      <t xml:space="preserve">
</t>
    </r>
    <r>
      <rPr>
        <sz val="10"/>
        <rFont val="Arial"/>
        <family val="2"/>
      </rPr>
      <t xml:space="preserve">
La Unidad Técnica Territorial aportó como evidencia copia del documento "PLAN INTEGRAL DE DESARROLLO AGROPECUARIO
 Y RURAL CON ENFOQUE TERRITORIAL DEL DEPARTAMENTO DEL VALLE DEL CAUCA", de marzo de 2021, así como copia de la Ordenanza 588 del 2 de agosto de 2022 por medio de la cual se aprueba mencionado plan.
Por lo expuesto se considera la UTT avanzó en la ejecución de la acción en un 50%.</t>
    </r>
  </si>
  <si>
    <t>De confomidad con los soportes aportados por la UTT, la Oficina de Control Interno conceptuó se ha avanzado en la ejecución de la acción en un 50%, al evidenciar la ordenanza N° 588 del 2 de agosto de 2022, con la cual se aprobó el PIDARET del departamento del Valle del Cauca.
Respecto al PIDARET del departamento del Cauca, se informó que el mismo se encuentra en versión borrador y el mismo se encuentra en proceso de ser presentado ante la Gobernación para su aprobación, lo cual está previsto para realizarse en el mes de septiembre de 2024.
Por lo anterior, debe continuarse con el seguimiento al presente plan.</t>
  </si>
  <si>
    <t>ESTADO DE ACCIÓN</t>
  </si>
  <si>
    <t>CANTIDAD ACCIONES</t>
  </si>
  <si>
    <t>ESTADO HALLAZGO</t>
  </si>
  <si>
    <t>ACCIONES  INFORME OCI-2022-014</t>
  </si>
  <si>
    <t>Unidad Técnica Territorial N° 8 - Ibagué</t>
  </si>
  <si>
    <t>Unidad Técnica Territorial N° 9 - Popayán</t>
  </si>
  <si>
    <t>Gestión Talento Humano (GTH)</t>
  </si>
  <si>
    <t>OCI-2018-017</t>
  </si>
  <si>
    <t>OCI-2020-032</t>
  </si>
  <si>
    <t>OCI-2023-026</t>
  </si>
  <si>
    <t>Gestión Financiera (FIN)</t>
  </si>
  <si>
    <t>OCI-2019-012</t>
  </si>
  <si>
    <t>OCI-2022-024</t>
  </si>
  <si>
    <t>0CI-2023-030</t>
  </si>
  <si>
    <t>Gestión Administrativa (GAD)</t>
  </si>
  <si>
    <t>OCI-2019-015</t>
  </si>
  <si>
    <t>OCI-2021-029</t>
  </si>
  <si>
    <t>OCI-2023-029</t>
  </si>
  <si>
    <t xml:space="preserve">Auditoría de Accesibilidad </t>
  </si>
  <si>
    <t>OCI-2023-025</t>
  </si>
  <si>
    <t xml:space="preserve">VENCIDO </t>
  </si>
  <si>
    <t>PENDIENTE EFECTIVIDAD</t>
  </si>
  <si>
    <t xml:space="preserve">Código </t>
  </si>
  <si>
    <t>Clasificación de la Información</t>
  </si>
  <si>
    <t xml:space="preserve"> Pública ☒   Reservada ☐   Clasificada ☐ </t>
  </si>
  <si>
    <r>
      <t xml:space="preserve">AVANCE CUANTITATIVO
</t>
    </r>
    <r>
      <rPr>
        <b/>
        <i/>
        <sz val="12"/>
        <rFont val="Calibri"/>
        <family val="2"/>
        <scheme val="minor"/>
      </rPr>
      <t>(Porcentaje de Avance)</t>
    </r>
  </si>
  <si>
    <t>Informe OCI-2018-017 Gestión Talento Humano</t>
  </si>
  <si>
    <t>Gestión Talento Humano</t>
  </si>
  <si>
    <t>Liquidación por mayor o menor valor de conceptos de Nómina, Seguridad Social y Parafiscales.</t>
  </si>
  <si>
    <t>Limitación del Sistema de Nómina (SIGEP) para la liquidación de nóminas adicionales.</t>
  </si>
  <si>
    <t>Acordar con el servidor público la autorización del descuento en la nómina de junio de 2018 del mayor valor pagado toda vez que el pago de este concepto es semestral.</t>
  </si>
  <si>
    <t xml:space="preserve">Una (1) autorización del descuento aplicada en nómina. </t>
  </si>
  <si>
    <t>Contratista responsable de nómina</t>
  </si>
  <si>
    <t>Omar Fernando Santos Trujillo</t>
  </si>
  <si>
    <t>Los responsables del proceso remiten al auditor un correo electrónico (12 de Junio de 2019) mediante el cual, a través de la cuenta de Outlook presidencia se autoriza el descuento. Adicionalmente, se anexa un documento suscrito por el servidor público. De igual manera se anexa el desprendible de nómina del servidor público del mes de Junio de 2018.</t>
  </si>
  <si>
    <r>
      <t>La Oficina de Control Interno pudo evidenciar que, desde la vigencia 2020, la entidad realizó gestiones para obtener la devolución de los mayores valores pagados por concepto de aportes a Seguridad Social y Parafiscales, así:</t>
    </r>
    <r>
      <rPr>
        <b/>
        <sz val="12"/>
        <rFont val="Arial"/>
        <family val="2"/>
      </rPr>
      <t xml:space="preserve">
SEGUIMIENTO 2020: </t>
    </r>
    <r>
      <rPr>
        <sz val="12"/>
        <rFont val="Arial"/>
        <family val="2"/>
      </rPr>
      <t xml:space="preserve">Si bien se observó la ejecución de la acción propuesta se debe aclarar lo siguiente:
En primer lugar no se observaron las respuestas a las solicitudes de devolución como se menciona en el avance reportado.
Por otra parte, los responsables del proceso mediante correo electrónico del 20-mar-2020 informaron lo siguiente "En las respuestas de las Entidades se solicitan documentos adicionales para el reintegro de los dineros, por tanto, aunque la meta se encuentra efectivamente cumplida, se deben realizar las nuevas remisiones para asegurar el reintegro de recursos".
Por lo anterior, para poder determinar la efectividad de las gestiones adelantadas y por ende el cierre del hallazgo se debe demostrar el reintegro de los recursos.
</t>
    </r>
    <r>
      <rPr>
        <b/>
        <sz val="12"/>
        <rFont val="Arial"/>
        <family val="2"/>
      </rPr>
      <t xml:space="preserve">SEGUIMIENTO 2021: </t>
    </r>
    <r>
      <rPr>
        <sz val="12"/>
        <rFont val="Arial"/>
        <family val="2"/>
      </rPr>
      <t xml:space="preserve">De acuerdo con la información suministrada por la Dirección de Talento Humano, la Entidad solicitó con los siguientes memorandos, el reintegro de los mayores valores aportados :
20186200053902: SR. SENA
20186200053922: SR. COLSUBSIDIO
20186200053942: SR. ICBF
20196200049012: SR. ICBF
20196200058232: SR. ICBF
De los anteriores el ICBF expidió la resolución No. 2109 del 25 de noviembre del 2020, en la cual  se ordenó la devolución de un mayor valor pagado; no obstante, al corte del presente seguimiento, no se obtuvo evidencia de la devolución de pare del SENA y COLSUBSIDIO, por ende se debe continuar realizando seguimiento al presente hallazgo hasta tanto la acción adelantada se haga efectiva.
</t>
    </r>
    <r>
      <rPr>
        <b/>
        <sz val="12"/>
        <rFont val="Arial"/>
        <family val="2"/>
      </rPr>
      <t xml:space="preserve">SEGUIMIENTO 2022: </t>
    </r>
    <r>
      <rPr>
        <sz val="12"/>
        <rFont val="Arial"/>
        <family val="2"/>
      </rPr>
      <t xml:space="preserve">De acuerdo con la información suministrada en mayo de 2022 por la Dirección de Talento Humano, se evidencia la gestion para la devolucion de los  mayores valores pagado a  la Entidad:
</t>
    </r>
    <r>
      <rPr>
        <b/>
        <u/>
        <sz val="12"/>
        <rFont val="Arial"/>
        <family val="2"/>
      </rPr>
      <t>SENA:</t>
    </r>
    <r>
      <rPr>
        <sz val="12"/>
        <rFont val="Arial"/>
        <family val="2"/>
      </rPr>
      <t xml:space="preserve"> Se evidencia correo electronico del dia 8 de marzo de 2022 donde el SENA recibe documentos para devolución de mayor valor pagado mendiante radicado 01--9-2022-017790 donde informa que cumplen con los requisitos y se procede a continuar el proceso para el pago. 
</t>
    </r>
    <r>
      <rPr>
        <b/>
        <sz val="12"/>
        <rFont val="Arial"/>
        <family val="2"/>
      </rPr>
      <t xml:space="preserve">
SEGUIMIENTO 2023:</t>
    </r>
    <r>
      <rPr>
        <sz val="12"/>
        <rFont val="Arial"/>
        <family val="2"/>
      </rPr>
      <t xml:space="preserve">
</t>
    </r>
    <r>
      <rPr>
        <b/>
        <u/>
        <sz val="12"/>
        <rFont val="Arial"/>
        <family val="2"/>
      </rPr>
      <t xml:space="preserve">COLSUBSIDIO: </t>
    </r>
    <r>
      <rPr>
        <sz val="12"/>
        <rFont val="Arial"/>
        <family val="2"/>
      </rPr>
      <t xml:space="preserve">Se evidencia correo del dia 31 de marzo de 2022 donde responde sobre la solicitud de la devolución indicando que quedará efectiva el 29 de abril de 2022 y carta del 18 de abril de 2023, de asunto "Devolución de Aportes", en donde se indicó que </t>
    </r>
    <r>
      <rPr>
        <i/>
        <sz val="12"/>
        <rFont val="Arial"/>
        <family val="2"/>
      </rPr>
      <t>"la devolución de
aportes quedo efectiva desde el 29 de abril de 2022, por valor de $126.300"</t>
    </r>
    <r>
      <rPr>
        <sz val="12"/>
        <rFont val="Arial"/>
        <family val="2"/>
      </rPr>
      <t xml:space="preserve">
si bien se evidencian diferentes actuaciones emprendidas para la devolución de los mayores valores pagados a las entidades en mención, y a su vezse logró obtener soporte de las devoluciones de los dineros que se pagaron de más al ICBF, SENA y COLSUBSIDIO, la Oficina de Control Interno considera que se requiere se suministren soportes del recaudo efectivo por parte de la ADR del dinero reintegrado por por parte de SENA y COLSUBSIDIO, como sucedió con ICBF.
</t>
    </r>
    <r>
      <rPr>
        <b/>
        <sz val="12"/>
        <rFont val="Arial"/>
        <family val="2"/>
      </rPr>
      <t xml:space="preserve">Seguimiento 2024: 
</t>
    </r>
    <r>
      <rPr>
        <sz val="12"/>
        <rFont val="Arial"/>
        <family val="2"/>
      </rPr>
      <t xml:space="preserve">De acuerdo con las indicaciones dadas desde la Jefatura de la Oficina de Control Interno hasta que no se cuente con el soporte desde tesorería no se podrá validar la efectividad de las acciones propuestas. </t>
    </r>
  </si>
  <si>
    <t>Realizar trámite ante las entidades de Seguridad Social solicitando el reintegro del mayor valor aportado</t>
  </si>
  <si>
    <t>Una (1) solicitud a las entidades de reintegro de mayor valor pagado de seguridad social</t>
  </si>
  <si>
    <t>23-abr-2021
23-may-2023
10-Dic-2024</t>
  </si>
  <si>
    <t>Maicol Stiven Zipamocha Murcia - Ariana Isabel Gómez Orozco - Leidy Milena Beltran Rodriguez
Tania Peralta Bermúdez</t>
  </si>
  <si>
    <r>
      <rPr>
        <b/>
        <sz val="12"/>
        <rFont val="Arial"/>
        <family val="2"/>
      </rPr>
      <t xml:space="preserve">Seguimiento 23 de mayo de 2023: </t>
    </r>
    <r>
      <rPr>
        <sz val="12"/>
        <rFont val="Arial"/>
        <family val="2"/>
      </rPr>
      <t xml:space="preserve">
La Dirección de Talento Humano hace entrega de los siguientes memorandos mediante los cuales se solicitó el reintegro de los mayores valores aportados:
20186200053902: SR. SENA
20186200053922: SR. COLSUBSIDIO
20186200053942: SR. ICBF
20196200049012: SR. ICBF
20196200058232: SR. ICBF
Se anexaron las respuestas a las solicitudes de reintegro del SENA Y COLSUBSIDIO, En las cuales, las Entidades solicitan una serie de requisitos con el objeto de analizar y proceder con el reintegro de recursos.
A la fecha el ICBF expidió la resolución No. 2109 del 25 de noviembre del 2020, en la cual  se ordenó la devolución de un mayor vaor pagado. Tesorería Certificó el recaudo de este dinero. 
1) Resolución 2109 de 2020
2) Recaudo del dinero
Respecto al SENA, se allegó radicado 01--9-2022-017790 donde se notifica de la notificación de la devolución
Frente a COLSUBSIDIO se suministró carta del 18 de abril de 2023, de asunto "Devolución de Aportes", donde se notificó sobre la devolución efectiva del dinero mayor valor pagado.
</t>
    </r>
    <r>
      <rPr>
        <b/>
        <sz val="12"/>
        <rFont val="Arial"/>
        <family val="2"/>
      </rPr>
      <t xml:space="preserve">Seguimiento 10 de diciembre de 2024: 
</t>
    </r>
    <r>
      <rPr>
        <sz val="12"/>
        <rFont val="Arial"/>
        <family val="2"/>
      </rPr>
      <t xml:space="preserve">
Adicionalmente a las evidencias descritas anteriormente desde la Secretaría General se remite: 
-Correo electrónico del 5 de enero de 2024 con asunto: </t>
    </r>
    <r>
      <rPr>
        <i/>
        <sz val="12"/>
        <rFont val="Arial"/>
        <family val="2"/>
      </rPr>
      <t xml:space="preserve">"Respuesta radicado 26474506" </t>
    </r>
    <r>
      <rPr>
        <sz val="12"/>
        <rFont val="Arial"/>
        <family val="2"/>
      </rPr>
      <t xml:space="preserve">en el cual se indica desde colsubsidio </t>
    </r>
    <r>
      <rPr>
        <i/>
        <sz val="12"/>
        <rFont val="Arial"/>
        <family val="2"/>
      </rPr>
      <t xml:space="preserve">"(...) Al respecto y de acuerdo con validacción realizada en nuestro sistema de información, de manera atenta nos permitimos informaar que se procedió a realizar gestión a su solicitud, la cual se encuentra efectiva desde el 19 de mayo de 2022 por valor de $126.300, por el periodo 2017-12, la cual se reaizó en la cuenta bancaria indicada en la documentación entrega anexo soporte.(...)" </t>
    </r>
    <r>
      <rPr>
        <sz val="12"/>
        <rFont val="Arial"/>
        <family val="2"/>
      </rPr>
      <t xml:space="preserve">el cual se remite desde el área de Nominca a la Dirección Financiera quien indica </t>
    </r>
    <r>
      <rPr>
        <i/>
        <sz val="12"/>
        <rFont val="Arial"/>
        <family val="2"/>
      </rPr>
      <t>"De manera atenta me permito indicar que desde la Dirección Financiera se está trabajando en la búsqueda.
Sin embargo, es preciso indicar que los soportes allegados para soportar el reintegro no son sufi cientes, toda vez que se requiere elcomprobante de consignación del pago respecti vo a la DTN, en donde se evidencie en numero de la PCI."</t>
    </r>
  </si>
  <si>
    <t>Se realizará un control manual específico sobre las nóminas adicionales.</t>
  </si>
  <si>
    <t>Un (1) archivo de validación.</t>
  </si>
  <si>
    <t>Maicol Stiven Zipamocha Murcia</t>
  </si>
  <si>
    <t>Desde abril de 2017 y a la fecha se cuenta con un aplicativo de nómina (SIGEP NOMINA), no obstante, cómo control adicional la Dirección de Talento Humano realiza una  validación manual en Excel con lo cual se busca confrontar y corroborar los resultados que arroja el aplicativo con los distintos procesos que maneja y genera el sistema. Dicho control se encuentra documentado en el procedimiento "Administración de Nómina" en el literal a del numeral 5 "Condiciones Especiales", así como en el ítem 6 del numeral 6 "Desarrollo". 
Como ejemplo de esta actividad, a través del archivo de Excel denominado "DiciembreV!" se realizó la validación manual de la nómina del mes de diciembre de 2019.</t>
  </si>
  <si>
    <t>Interpretación en la aplicación de la norma.</t>
  </si>
  <si>
    <t>Solicitar al  Departamento Administrativo de la Función Pública - DAFP, concepto de reconocimiento de Bonificación de Dirección a servidor público con solución de no continuidad.</t>
  </si>
  <si>
    <t xml:space="preserve">Un (1) Concepto del Departamento  Administrativo de la Función Pública. </t>
  </si>
  <si>
    <t>A través del radicado 20189000194442 de fecha 30 de Julio de 2018. Un colaborador de la Dirección de Talento Humano de la Agencia efectúa una consulta al Departamento Administrativo de la Función Pública en el cuál plasma su inquietud acerca del reconocimiento de bonificación de Dirección. Los responsables de la ejecución del Plan de Mejoramiento anexan la respuesta (radicado 2018600022431 del 11 de septiembre de 2018).</t>
  </si>
  <si>
    <t>Falta o inadecuada parametrización del sistema de liquidación de nómina.</t>
  </si>
  <si>
    <t>Solicitar a la consultoría del software empresa HEINSOHN  el ajuste en la parametrización en los procesos y conceptos en que se encontraron diferencias.</t>
  </si>
  <si>
    <t xml:space="preserve">Una (1) solicitud de parametrización </t>
  </si>
  <si>
    <t>Como evidencia del cumplimiento de esta acción, los responsables de la ejecución del Plan de Mejoramiento suministran una captura de pantalla del día 31 de julio de 2018, en la cual se muestra un resumen de solicitudes y/o reportes de errores en la liquidación de la nómina, realizadas a la consultoría HEINSOHN a través del aplicativo “Mantis Bug Tracker”. Adicionalmente se anexan 3 Documentos Formato PDF con el detalle del reporte de las incidencias.</t>
  </si>
  <si>
    <t>Realizar validación de cada uno de los ajustes que realice la consultoría de HEINSOHN en la parametrización del sistema</t>
  </si>
  <si>
    <t xml:space="preserve">De conformidad con lo expuesto por el Colaborador de la Dirección de Talento Humano encargado de Nómina, la validación (Cálculo manual de liquidaciones) se realiza en un Excel y sus resultados son consignados en el seguimiento en el detalle del reporte de las incidencias a través del aplicativo “Mantis Bug Tracker” </t>
  </si>
  <si>
    <t>Inconsistencias y falta de soportes en el reconocimiento y pago de Primas Técnicas.</t>
  </si>
  <si>
    <t>Realizar ajuste del mayor valor pagado previa autorización del servidor publico con nominas de junio y julio.</t>
  </si>
  <si>
    <t>Una (1) autorización del descuento aplicada en la nómina.</t>
  </si>
  <si>
    <t>Los responsables de la ejecución del Plan de Mejoramiento suministran al auditor tres (3) desprendibles de nómina correspondientes a los meses de Mayo, Junio y Julio de 2018, en los cuales se evidencia un menor valor pagado por concepto de prima técnica. Adicionalmente, se suministra un correo electrónico mediante el cual el servidor público objeto de deducciones las autoriza.</t>
  </si>
  <si>
    <t xml:space="preserve">
Una vez revisada la evidencia suministrada, la Oficina de Control Interno considera que se cumplió con la acción de mejoramiento establecida y por lo tanto considera procedente dar por cerrada la acción.</t>
  </si>
  <si>
    <t>Solicitar a la consultoría del software empresa HEINSOHN  el ajuste en la parametrización a los conceptos de prima técnica.</t>
  </si>
  <si>
    <t>De acuerdo con lo Informado por el colaborador de la Dirección de Talento Humano encargado de las funciones de nómina de la Entidad, la liquidación de la prima técnica, la cual fue una situación observada por los auditores asignados a la Auditoría Interna al proceso "Gestión del Talento Humano", fue calculada de manera "manual" utilizando hojas de calculo, debido a que en ese momento no se contaba con el soporte de la Consultoría HEINSOHN. Por tanto, en el contexto de lo anterior, de acuerdo con los responsables de la ejecución del Plan de Mejoramiento, no se solicitó la intervención de la consultoría en la parametrización o ajuste del sistema de nómina.</t>
  </si>
  <si>
    <t>Realizar validación de cada uno de los ajustes que realice la consultoría de HEINSOHN en la parametrización del sistema.</t>
  </si>
  <si>
    <t xml:space="preserve">Un (1) archivo de validación </t>
  </si>
  <si>
    <t>En el contexto de la acción arriba mencionada, los responsables de la ejecución del Plan de Mejoramiento ejecutan los ajustes manuales para liquidar adecuadamente la nómina.</t>
  </si>
  <si>
    <t>Una vez revisada la evidencia suministrada, la Oficina de Control Interno considera que se cumplió con la acción de mejoramiento establecida y por lo tanto considera procedente dar por cerrada la acción.</t>
  </si>
  <si>
    <t>Error inadvertido en el  registro de información para pago en el aplicativo de nómina.</t>
  </si>
  <si>
    <t>Realizar cambio de la denominación del concepto.</t>
  </si>
  <si>
    <t>Un (1) cambio de la denominación del concepto</t>
  </si>
  <si>
    <t>Los soportes de la presente acción fueron entregados al grupo auditor de la Oficina de Control Interno durante la ejecución de la Auditoría.</t>
  </si>
  <si>
    <t xml:space="preserve">Faltante de documentos en los expedientes de Historias Laborales  </t>
  </si>
  <si>
    <t>Falta de controles en el archivo de documentos en los expedientes de historias laborales.</t>
  </si>
  <si>
    <t>Trasladar los documentos recopilados a los expedientes de historias laborales</t>
  </si>
  <si>
    <t>Un (1) formato incorporación de documentos con la relación de soportes trasladados a historias laborales</t>
  </si>
  <si>
    <t>Gestor de la Dirección de Talento Humano</t>
  </si>
  <si>
    <t>Iván Arturo Márquez Rincón</t>
  </si>
  <si>
    <t>La Oficina de Control Interno observó la elaboración del formato "Incorporación de Documentos", en el cual se relaciona la inclusión de diferentes documentos en el expediente laboral de veinte (20) funcionarios.
La Oficina de Control Interno en mesa de trabajo realizada el 14 de agosto de 2019 con el objetivo de verificar la efectividad preliminar de la acción de mejoramiento, seleccionó el expediente del funcionario identificado con CC N°. 1.032.432.172 evidenciando la incorporación de la Resolución 0112 de 2018 "Por la cual se concede la licencia de luto", por lo cual, se considera procedente determinar el cierre de la acción.</t>
  </si>
  <si>
    <t>La Oficina de Control Interno considera procedente determinar el cierre de la accón, toda vez que, el proceso auditado ejecutó las acciones de mejoramiento propuestas, y se observó la efectividad de tal acción.</t>
  </si>
  <si>
    <t>Verificación aleatoria de la inclusión de documentos en los expedientes de historias laborales</t>
  </si>
  <si>
    <t>Dos (2) informes trimestrales de la verificación de la inclusión de documentos en los expedientes de historias laborales</t>
  </si>
  <si>
    <t>Se observó la emisión el 31 de agosto de 2018 y el 31 de enero de 2019 de los informes que detallan la ejecución de la acción propuesta en el plan de mejoramiento.
La Oficina de Control Interno en mesa de trabajo realizada el 14 de agosto de 2019 con el objetivo de verificar la efectividad preliminar de la acción de mejoramiento, seleccionó el expediente del funcionario identificado con CC N°. X.XXX.XXX.172 evidenciando la incorporación de la Resolución 0112 de 2018 "Por la cual se concede la licencia de luto", por lo cual, se considera procedente determinar el cierre de la acción.</t>
  </si>
  <si>
    <t>Inobservancia de lineamientos en el Programa de inducción y reinducción</t>
  </si>
  <si>
    <t>Desconocimiento y/o inaplicación de la normatividad vigente en materia de programa de inducción y reinducción.</t>
  </si>
  <si>
    <t>Realización de Jornada de Reinducción</t>
  </si>
  <si>
    <t>Una (1) Jornada de Reinducción.</t>
  </si>
  <si>
    <t>Secretaría General con apoyo del contratista de la D.T.H</t>
  </si>
  <si>
    <r>
      <t xml:space="preserve">La Oficina de Control Interno observó la citación realizada por parte de la Dirección de Talento Humano mediante correo electrónico del 26 de noviembre de 2018 a cuarenta y tres (43) funcionarios "(...) </t>
    </r>
    <r>
      <rPr>
        <i/>
        <sz val="12"/>
        <color theme="1"/>
        <rFont val="Arial"/>
        <family val="2"/>
      </rPr>
      <t>vinculados en el año 2016 a la planta de personal de la Agencia</t>
    </r>
    <r>
      <rPr>
        <sz val="12"/>
        <color theme="1"/>
        <rFont val="Arial"/>
        <family val="2"/>
      </rPr>
      <t xml:space="preserve"> (...)". SI bien la Jornada de reinducción fue ejecutada el 29 de noviembre de 2019; se observó la firma del listado de asistencia de quince (15) funcionarios, es decir, que asistió el 35% de los funcionarios citados a quienes se les debía impartir la reinducción. Adicionalmente, la Oficina de Control Interno observó la ejecución de 27 jornadas de reinducción ejecutadas entre mayo y julio de 2019, por lo cual se considera procedente determinar el cierre de la acción.</t>
    </r>
  </si>
  <si>
    <t>Solicitud de concepto al DAFP, acerca de los lineamiento y aclaración de la intensidad horario del curso de inducción</t>
  </si>
  <si>
    <t>Una (1) Solicitud de concepto al DAFP.</t>
  </si>
  <si>
    <t>Los responsables de la ejecución del Plan de Mejoramiento suministran al auditor copia digital del de radicado 20186200053982 del 31 de julio de 2018 dirigido al DAFP, a través del cual se solicita material didáctico y una aclaración sobre programa de inducción y reinducción. 
A través del radicado 20183000208731 el Departamento Administrativo de la Función Pública da respuesta al requerimiento.</t>
  </si>
  <si>
    <t>Diseñar el programa de inducción a partir del concepto del DAFP</t>
  </si>
  <si>
    <t>Un (1)  programa de  inducción diseñado.</t>
  </si>
  <si>
    <t>Mediante radicado N° 20186100076081 del 05 de septiembre de 2018, el DAFP emitió respuesta del oficio ADR N° 20186200053982 del 31 de julio de 2018 dirigido al Director de Empleo Publico del DAFP, cuyo asunto era la solicitud de material didáctico para el programa de inducción y reinducción. Asimismo, la Dirección de Talento realizó la actualización del Programa de Inducción y Reinducción, el cuál fue aprobado por el líder del proceso de Talento Humano y el Secretario General. la Actualización del progama de Inducción y Reinducción Institucional fu socializada mediante cápsula informativa del 30 de junio a todos los servidores y contratistas de la Entidad.
Producto de lo anterior, se llevó a cabo la actualización de dos (2) procedimientos asociados al proceso (Administración del Talento Humano y Desarrollo del Talento Humano), los cuales fueron socializados mediante cápsula informativa del 30 de junio de 2020).
La Oficina de Control Interno observó la actualización y socialización del Programa de Inducción Institucional - Mayo 2020, el cual fue socializado con los colaboradores de la Entidad el 30 de junio de 2020. Así mismo, obtuvo evidencia del cumplimiento de lo relacionado con la Inducción a los Gerentes Públicos, de lo cual se observó la invitación del 28 de mayo de 2020 dirigida al Vicepresidente de integración Productiva y a un Director de UTT vinculados durante la vigencia 2020, a participar de la inducción virtual ofrecida por la Función Pública.</t>
  </si>
  <si>
    <t>Por lo anterior, la Oficina de Control Interno considera que se cumplió con la acción de mejoramiento establecida y por lo tanto considera procedente dar por cerrada la acción.</t>
  </si>
  <si>
    <t xml:space="preserve">Realizar las gestiones para la inclusión de los recursos en el anteproyecto del 2020  </t>
  </si>
  <si>
    <t>Un (1) Anteproyecto de presupuesto 2.020</t>
  </si>
  <si>
    <t>La Oficina de Control Interno observó la emisión del Anteproyecto de Presupuesto de la Agencia de Desarrollo Rural para la vigencia 2020, en el cual, en su Capitulo IV, Numeral 1.1., Literal A. se observó la inclusión de presupuesto para el rubro de "Formación y capacitación" por un valor de $296.344.500. Valor que fue ajustado al tope del MHCP a $81.578.373.</t>
  </si>
  <si>
    <t>Inasistencia  por parte del servidor público a la jornada de inducción programada.</t>
  </si>
  <si>
    <t>Elaborar citación personalizada  a servidor público a la jornada de inducción indicando las acciones disciplinarias a lugar en caso de no asistencia</t>
  </si>
  <si>
    <t>Una (1) Relación de los oficios enviados a los servidores públicos que no han asistido a la jornada de inducción</t>
  </si>
  <si>
    <t>Los responsables de la ejecución del Plan de Mejoramiento suministraron 23 memorandos, mediante los cuales se citó a 23 funcionarios. De igual manera, se suministraron 23 correos electrónicos mediante los cuales se citó de manera personalizada a los 23 Funcionarios.
Adicionalmente, se suministró el radicado 20186200031453 mediante el cual la Dirección de Talento Humano solicita tomar medidas disciplinarias a 6 Funcionarios que no asistieron a la Jornada de inducción.</t>
  </si>
  <si>
    <t>Inobservancia de las normas y lineamientos procedimentales en el trámite de situaciones administrativas.</t>
  </si>
  <si>
    <t>Falta de seguimiento y/o control por parte de la Dirección de Talento Humano al cumplimiento de las obligaciones de los servidores públicos frente a la entrega de información y soportes.</t>
  </si>
  <si>
    <t>Hacer seguimiento a la entrega de soportes por parte del servidor beneficiario de la Ley de Luto.
Antes de expedir acto administrativo se hará control al orden cronológico de ocurrencia de los eventos.</t>
  </si>
  <si>
    <t xml:space="preserve">Elaborar una (1) base de datos donde se alimente el ingreso de los documentos soportes relacionados con las licencias de luto. </t>
  </si>
  <si>
    <t>Experto asignado a la Secretaría General</t>
  </si>
  <si>
    <r>
      <t>Se observa la elaboración de dos (2) bases (una para la vigencia 2018 y otra para la vigencia 2019) en las cuales se relaciona, entre otros aspectos, el nombre del funcionario y el numero de la resolución expedida por la Secretaría General mediante la cual se otorga el permiso de luto.
La Oficina de Control Interno en mesa de trabajo realizada el 14 de agosto de 2019 con el objetivo de verificar la efectividad preliminar de la acción de mejoramiento, seleccionó el expediente del funcionario identificado con CC N°. X.XXX.XXX.172 evidenciando la incorporación de la Resolución 0112 de 2018 "</t>
    </r>
    <r>
      <rPr>
        <i/>
        <sz val="12"/>
        <rFont val="Arial"/>
        <family val="2"/>
      </rPr>
      <t>Por la cual se concede la licencia de luto</t>
    </r>
    <r>
      <rPr>
        <sz val="12"/>
        <rFont val="Arial"/>
        <family val="2"/>
      </rPr>
      <t>", por lo cual, se considera procedente determinar el cierre de la acción.</t>
    </r>
  </si>
  <si>
    <t>Solicitar a los servidores públicos que se les concedió la licencia de luto, allegar el respectivo soporte de relación de parentesco (Registro Civil).</t>
  </si>
  <si>
    <t>Proyectar una (1) solicitud dirigida a los servidores públicos (Resolución 175 de 2018, Resolución 1501 de 2017, Resolución 282 de 2018)</t>
  </si>
  <si>
    <t>A través de correo electrónico se solicita a los servidores públicos allegar los documentos que acrediten la relación de parentesco.
Se suministran 3 Correos Electrónicos.
Referente a la "Resolución 112 de 2018 Nos permitimos informarles que el servidor DANIEL ALBERTO CORTES, siguiendo los lineamientos legales estipulados en los artículos 1° y 2° de la Ley 1635 de 2013, allego a su hoja de vida los documentos que acreditan su parentesco con el causante, por tal razón no se envió correo electrónico."</t>
  </si>
  <si>
    <t>La Oficina de Control Interno considera que se han adelantado las acciones pertinentes para efectuar el cierre de la acción de mejora</t>
  </si>
  <si>
    <t>La Oficina de Control Interno observa la remisión por parte del funcionario a Secretaría General, mediante radicado N° 20186100017121, de los documentos que acreditan el parentesco (Registro civil de defunción y Registro Civil de Nacimiento), los cuales fueron incluidos en el expediente de historia laboral, de acuerdo con la verificación realizada por esta Oficina mediante mesa de trabajo ejecutada el 14 de agosto de 2019. Por tal razón, se considera procedente determinar el cierre de la acción de mejoramiento.</t>
  </si>
  <si>
    <t>La Oficina de Control Interno considera procedente determinar el cierre de la acción, toda vez que el proceso auditado ejecutó las acciones de mejoramiento propuestas, y se observó la efectividad de la acción.</t>
  </si>
  <si>
    <t>Incluir en la parte resolutiva del acto administrativo un artículo que obligue al servidor público a allegar los soportes establecidos o requeridos en la Ley de Luto en el término de 30 días siguientes (Artículo 1 de la Ley 1635 de 2013).</t>
  </si>
  <si>
    <t>A partir de la fecha todos los actos administrativos que conceden licencia de luto, deben contemplar en la parte resolutiva el cumplimiento por parte del servidor público del Artículo 1 de la Ley 1635 de 2013.</t>
  </si>
  <si>
    <t>Los responsables de la ejecución del Plan de Mejoramiento, suministran 3 Resoluciones (0486, 0661, 0748) en las cuales se contempla el requisito normativo del artículo 1 de la Ley 1635 de 2013, referente a la obligación de remitir la documentación pertinente.</t>
  </si>
  <si>
    <t xml:space="preserve">Desconocimiento de los lineamientos normativos y metodológicos aplicables al trámite de situaciones administrativas por parte de los servidores públicos de la Agencia de Desarrollo Rural (ADR). </t>
  </si>
  <si>
    <t>Expedir circular sobre directrices para el cumplimiento de la Ley de Luto (Ley 1635 de 2013)</t>
  </si>
  <si>
    <t>Proyectar una (1) Circular</t>
  </si>
  <si>
    <t>El 9 de Julio de 2018 la Secretaria General de la Entidad, expide la Circular 111 de 2018, a través de la cual se comunica a los servidores públicos de la Agencia de Desarrollo Rural – ADR los requisitos para legalizar las licencias de luto.</t>
  </si>
  <si>
    <t xml:space="preserve">Incumplimiento de los estándares mínimos en la implementación del Sistema de Gestión de Seguridad y Salud en el Trabajo </t>
  </si>
  <si>
    <t>Extemporaneidad en la formalización del documento que designa al responsable del SG-SST</t>
  </si>
  <si>
    <t>Formalizar el responsable junto el documento que lo designe como responsable del sistema a alta dirección para firmas y aprobación.</t>
  </si>
  <si>
    <t>Un (1) acto administrativo designando el responsable de SG-SST.</t>
  </si>
  <si>
    <t>Gestor 1 Grado 11 responsable del SGSST.</t>
  </si>
  <si>
    <t>A través de la Resolución 0791 del 26 de septiembre de 2018, el Vicepresidente de Gestión Contractual encargado de las funciones de la Secretaría General de la Entidad, adopta el Sistema de Gestión de Seguridad y Salud en el Trabajo y le asigna responsabilidad formalmente al Gestor T1 Grado 10 de la Dirección de Talento Humano.</t>
  </si>
  <si>
    <t>Ausencia de formalización del responsable del SG-SST.</t>
  </si>
  <si>
    <t>Divulgar la formalización del responsable del sistema junto al documento que lo designe a todos los niveles de la entidad.  Mediante correo electrónico.</t>
  </si>
  <si>
    <t>Correo electrónico difundido a todo el personal en cual se de a conocer el responsable del SG-SST.</t>
  </si>
  <si>
    <t>Gestor 1 Grado 11 responsable del SGSST y grupo contratista apoyo a la gestión.</t>
  </si>
  <si>
    <t>Iván Arturo Márquez rincón</t>
  </si>
  <si>
    <t>La Oficina de Control Interno evidencia la divulgación a todo el personal de la Agencia de la designación formal del responsable del SGSST mediante correo electrónico del 11 de diciembre de 2018.</t>
  </si>
  <si>
    <t>Desconocimiento de la normatividad relacionada con el Sistema de Gestión de Seguridad y Salud en el Trabajo.</t>
  </si>
  <si>
    <t>Solicitar a la Vicepresidencia de Gestión Contractual un listado de contratos vigentes de servicios externos (proveedores) que actualmente cuenten con personal en las instalaciones de la entidad.</t>
  </si>
  <si>
    <t>Un (1) Listado de contratos vigentes de servicios externos (proveedores).</t>
  </si>
  <si>
    <t>Gestor 1 grado 11 responsable del SGSST y grupo contratista apoyo a la gestión.</t>
  </si>
  <si>
    <t>Se suministra correo electrónico de solicitud realizada a la Vicepresidencia de Gestión contractual sobre los contratos vigentes de servicios externos, así como también la respuesta efectuada al respecto.
De igual forma, se hace entrega de correos electrónicos dirigidos a los proveedores externos solicitando suministrar los datos del personal que labora en las instalaciones de la Agencia.</t>
  </si>
  <si>
    <t>Generar la base de datos de personal incluido en cada contrato validado que preste servicios externos (proveedores)  que actualmente cuenten con personal en las instalaciones de la entidad.</t>
  </si>
  <si>
    <t>Una (1) base de datos de listado de personas que presten servicios en las instalaciones de la entidad mediante proveedor externo.</t>
  </si>
  <si>
    <t>La Oficina de Control Interno evidenció la elaboración de una base de datos actualizadas los resultados de la Encuesta Sociodemográfica desarrolla por Seguridad y Salud en el Trabajo durante el segundo semestre de 2019, en la cual se relaciona el personal adscrito a empresas proveedoras externas de servicios, los funcionarios (planta permanente y temporal) y los colaboradores (contratistas de prestación de servicios) cuyas labores son ejecutadas en las instalaciones de la Entidad. 
La Dirección de Talento Humano señaló, que esta base de datos es actualizada dos veces al año, entre enero y marzo y se realiza una nueva verificación y actualización de la misma apróximadamente en el mes de septiembre (antecediendo el simulacro nacional). Dicho control de actualización de esta base de datos se encuentra documentado en el Plan de emergencia de la Entidad el cual hace parte del programa se Seguridad y Salud en el Trabajo, que en su numeral 5.6 "Actualización" establece "(...) el listado de servidores y contratistas deberá actualizarse mínimo dos veces al año".
Producto de la anterior, la Oficina de Control Interno solicitó se allegar la matriz correspondiente a la vigencia 2020, en la que se evidenciara la actualización de esta información, para lo cual mediante correo electónico del 11 de junio de 2020 se allegó denominado "Listado Personal para Emergencia", en el cual se observó la actualización de la información con los datos de funcionarios y contratistas vinculados por la Entidad en la mencionada vigencia.</t>
  </si>
  <si>
    <t>La Oficina de Control Interno observó la ejecución de la acción propuesta, así como la ejecución de un control adicional de actualización de la información, por lo cual considera procedente dar por cerrada la acción.</t>
  </si>
  <si>
    <t xml:space="preserve">Incumplimiento de la Política de Administración de Riesgo de la Entidad           </t>
  </si>
  <si>
    <t>Falta de Capacitación a los responsables del proceso, en materia de riesgos.</t>
  </si>
  <si>
    <t>Realizar actividades de capacitación a los responsables del proceso sobre la estructura de la Política de la Administración del Riesgo adoptado por la Entidad.</t>
  </si>
  <si>
    <t>Dos (2) sesiones de capacitación</t>
  </si>
  <si>
    <t>Oficina de Planeación</t>
  </si>
  <si>
    <t>La Oficina de Control Interno evidenció la ejecución entre diciembre de 2018 y marzo de 2019 de dos (2) mesas de trabajo lideradas por la Oficina de Planeación en las cuales se realizó la divulgación de la Política de Administración de Riegos adoptada por la Entidad.</t>
  </si>
  <si>
    <t>Una vez revisada la evidencia suministrada, la Oficina de Control Interno considera que se cumplió con las acciones de mejoramiento establecidas y por lo tanto considera procedente determinar el cierre del hallazgo.</t>
  </si>
  <si>
    <t>Desconocimiento de los lineamientos metodológicos contenidos en la Política de Administración del Riesgo de la Entidad.</t>
  </si>
  <si>
    <t>Analizar el Mapa de Riesgos actual del Proceso de Gestión de Talento Humano, para determinar que las acciones de mejora para abordar el riesgo estén enfocadas en las causas de los Riesgos.</t>
  </si>
  <si>
    <t>Un (1) documento de mesas de trabajo</t>
  </si>
  <si>
    <t>Oficina de Planeación
Silvana Veronessi Caicedo  (Dirección de Talento Humano)</t>
  </si>
  <si>
    <t>La Oficina de Control Interno evidenció la ejecución el 21 de marzo de 2019 de una (1) mesa de trabajo liderada por la Oficina de Planeación en la cual se realizó la construcción del Mapa de Riesgos del proceso de "Gestión del Talento Humano".</t>
  </si>
  <si>
    <t xml:space="preserve">Realizar actualización del Mapa de Riesgos </t>
  </si>
  <si>
    <t>Un (1) solicitud de actualización</t>
  </si>
  <si>
    <t>a Tavés del Sistema Integrado de Gestión (Isolucion), se observó que el 28 de agosto de 2019 fue apeobado y adoptado el mapa de riesgos para el proceso de Gestión del Talento Humano para la vigencia 2019. 
Así mismo se observó en Isolución que el 29 de abril de 2020, se cargó el mapa de riesgos de corrupción de la ADR, dentro del cual se observó la identificación del riesgo "Posibilidad de reconocer las prestaciones sociales sin el cumplimiento de los procedimientos y requisitos previos por presiones indebidas para beneficio propio o de un tercero", asociado al proceso de Gestión del Talento Humano.</t>
  </si>
  <si>
    <t xml:space="preserve">Elaborar el Plan de Contingencia simulando que el riesgo en zona extrema se materializó </t>
  </si>
  <si>
    <t>Un (1) Plan de Contingencia</t>
  </si>
  <si>
    <t>Oficina de Planeación
Contratista Nelson Campos Salas (Dirección de Talento Humano)</t>
  </si>
  <si>
    <t>La Oficina de Control Interno observó la elaboración en ISOLUCION del Plan de Contingencia para el riesgo: GTH-3 Liquidación Errada de la Nómina y Seguridad Social.</t>
  </si>
  <si>
    <t>Informe OCI-2023-026 Gestión Talento Humano Plan de mejoramiento reformulado por solicitud realziada mediante memorando 20236000066403 del 20 de diciembre de 2023</t>
  </si>
  <si>
    <t>Secretaría General - Dirección de Talento Humano</t>
  </si>
  <si>
    <t>Debilidades en la inclusión y consolidación de las adiciones, modificaciones y/o actualización del Manual de Funciones y Competencias Laborales para los Empleos de la Planta de Personal de la Agencia de Desarrollo Rural – ADR.</t>
  </si>
  <si>
    <t>Falta de unificación de los actos administrativos que conforman el Manual de Funciones debido a ausencia de personal que pueda desarrollar el proceso.</t>
  </si>
  <si>
    <t>Llevar a cabo la unificiación de las diferentes resoluciones que conforman el manual de Funciones, siendo el entregable dicho manual unificado en su versión final.</t>
  </si>
  <si>
    <t>Unificación del Manual de Funciones de la ADR</t>
  </si>
  <si>
    <t xml:space="preserve">CORRECTIVA
</t>
  </si>
  <si>
    <t>Talento Humano / Secretaría General</t>
  </si>
  <si>
    <r>
      <t xml:space="preserve">Seguimiento 11 de diciembre de 2024: 
</t>
    </r>
    <r>
      <rPr>
        <sz val="12"/>
        <color theme="1"/>
        <rFont val="Arial"/>
        <family val="2"/>
      </rPr>
      <t>A la fecha del presente seguimiento la Secretaria General no remitió información para el cumplimiento de la presente acción, teniendo en cuenta que el plazo de ejecución de esta vencia el 30 de septiembre de 2024 se clasifica como Incumplida - Vencida</t>
    </r>
    <r>
      <rPr>
        <b/>
        <sz val="12"/>
        <color theme="1"/>
        <rFont val="Arial"/>
        <family val="2"/>
      </rPr>
      <t>.</t>
    </r>
  </si>
  <si>
    <r>
      <rPr>
        <b/>
        <sz val="12"/>
        <color theme="1"/>
        <rFont val="Arial"/>
        <family val="2"/>
      </rPr>
      <t xml:space="preserve">Seguimiento 11 de diciembre de 2024: 
</t>
    </r>
    <r>
      <rPr>
        <sz val="12"/>
        <color theme="1"/>
        <rFont val="Arial"/>
        <family val="2"/>
      </rPr>
      <t xml:space="preserve">Teniendo en cuenta que no se aportó evidencia para el cumplimiento de la acción y de acuerdo con la reunión sostenida el 28 de noviembre de 2024 donde se mencionó la imposibilidad de llevar a cabo esta, se recomienda replantear y reformular la acción a una que ataque de igual manera las causas del hallazgo elevado en la auditoría. 
A partir de esto, se determina que el hallazgo permanecerá abierto hasta que se complete el cumplimiento de la acción. </t>
    </r>
  </si>
  <si>
    <t>Incumplimientos normativos y procedimentales en la administración y custodia de los expedientes de Historias Laborales de los Funcionarios y ex-Funcionarios de la Agencia de Desarrollo Rural - ADR</t>
  </si>
  <si>
    <t>Inexistencia de lineamientos claros para la gestión de las historias laborales de la ADR.</t>
  </si>
  <si>
    <t>Diseñar un documento que contenga los lineamientos para garantizar la correcta administración y custodia de las historias laborales, esto con el fin de dar cumplimiento a la normatividad interna y externa.</t>
  </si>
  <si>
    <t>Documento cargado en la plataforma de calidad.</t>
  </si>
  <si>
    <t>Colaborador a cargo de manejo de las Historias Laborales</t>
  </si>
  <si>
    <r>
      <rPr>
        <b/>
        <sz val="12"/>
        <color theme="1"/>
        <rFont val="Arial"/>
        <family val="2"/>
      </rPr>
      <t xml:space="preserve">Seguimiento 11 de diciembre de 2024: </t>
    </r>
    <r>
      <rPr>
        <sz val="12"/>
        <color theme="1"/>
        <rFont val="Arial"/>
        <family val="2"/>
      </rPr>
      <t xml:space="preserve">
Para dar cumplimiento a la acción propuesta la Secretaría General remitió a esta Oficina la siguiente información: 
-Borrador de Protocolo de Ordenación de Historias Laborales 
Teniendo en cuenta que la acción se encuentra descrita como </t>
    </r>
    <r>
      <rPr>
        <i/>
        <sz val="12"/>
        <color theme="1"/>
        <rFont val="Arial"/>
        <family val="2"/>
      </rPr>
      <t xml:space="preserve">"Diseñar un documento que contenga los lineamientos para garantizar la correcta administración y custodia de las historias laborales, esto con el fin de dar cumplimiento a la normatividad interna y externa." </t>
    </r>
    <r>
      <rPr>
        <sz val="12"/>
        <color theme="1"/>
        <rFont val="Arial"/>
        <family val="2"/>
      </rPr>
      <t xml:space="preserve">y la meta </t>
    </r>
    <r>
      <rPr>
        <i/>
        <sz val="12"/>
        <color theme="1"/>
        <rFont val="Arial"/>
        <family val="2"/>
      </rPr>
      <t xml:space="preserve">"Documento cargado en la plataforma de calidad" </t>
    </r>
    <r>
      <rPr>
        <sz val="12"/>
        <color theme="1"/>
        <rFont val="Arial"/>
        <family val="2"/>
      </rPr>
      <t>esta Oficina considera que el borrador entregado no garantiza el cumplimiento de la acción, de acuerdo con la reunión sostenida el 28 de noviembre de 2024 se indicó que dicho documento se encontraba en etapa de aprobación, por lo que hasta que esto no suceda no se otorgará el cumplimiento al 100%, finalmente, y de acuerdo con el plazo establecido para la acción esta finaliza el 30 de septiembre de 2024, la acción es catalogada como incumplida - vencida.</t>
    </r>
  </si>
  <si>
    <r>
      <t xml:space="preserve">Seguimiento 11 de diciembre de 2024: 
</t>
    </r>
    <r>
      <rPr>
        <sz val="12"/>
        <color theme="1"/>
        <rFont val="Arial"/>
        <family val="2"/>
      </rPr>
      <t xml:space="preserve">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</si>
  <si>
    <t>Incumplimiento de lineamientos normativos y procedimentales en el trámite de nombramientos y situaciones administrativas.</t>
  </si>
  <si>
    <t xml:space="preserve">Falta de lineamientos claros que fortalezcan los controles y garanticen la aplicabilidad de los lineamientos normativos y metodológicos relacionados con el trámite de situaciones administrativas, por parte de los servidores públicos de la Agencia de Desarrollo Rural (ADR). </t>
  </si>
  <si>
    <t>Crear un documento (instructivo, guía o procedimiento) que permita dar claridad en las actividades requeridas sobre el proceso a seguir para las diferentes situaciones administrativas.</t>
  </si>
  <si>
    <t>Documento formalizado en la plataforma de calidad</t>
  </si>
  <si>
    <t>Profesional de situaciones administrativas y profesional de nómina.</t>
  </si>
  <si>
    <r>
      <rPr>
        <b/>
        <sz val="12"/>
        <color theme="1"/>
        <rFont val="Arial"/>
        <family val="2"/>
      </rPr>
      <t xml:space="preserve">Seguimiento 11 de diciembre de 2024: 
</t>
    </r>
    <r>
      <rPr>
        <sz val="12"/>
        <color theme="1"/>
        <rFont val="Arial"/>
        <family val="2"/>
      </rPr>
      <t xml:space="preserve">Para dar cumplimiento a la acción propuesta la Secretaría General remitió a esta Oficina la siguiente información: 
-Borrador de la versión 7 del Procedimiento PR-GTH-001 Administración de Talento Humano. 
Teniendo en cuenta que la acción se encuentra descrita como </t>
    </r>
    <r>
      <rPr>
        <i/>
        <sz val="12"/>
        <color theme="1"/>
        <rFont val="Arial"/>
        <family val="2"/>
      </rPr>
      <t>"Crear un documento (instructivo, guía o procedimiento) que permita dar claridad en las actividades requeridas sobre el proceso a seguir para las diferentes situaciones administrativas."</t>
    </r>
    <r>
      <rPr>
        <sz val="12"/>
        <color theme="1"/>
        <rFont val="Arial"/>
        <family val="2"/>
      </rPr>
      <t xml:space="preserve"> y la meta </t>
    </r>
    <r>
      <rPr>
        <i/>
        <sz val="12"/>
        <color theme="1"/>
        <rFont val="Arial"/>
        <family val="2"/>
      </rPr>
      <t>"Documento formalizado en la plataforma de calidad"</t>
    </r>
    <r>
      <rPr>
        <sz val="12"/>
        <color theme="1"/>
        <rFont val="Arial"/>
        <family val="2"/>
      </rPr>
      <t xml:space="preserve"> esta Oficina considera que el borrador entregado no garantiza el cumplimiento de la acción, de acuerdo con la reunión sostenida el 28 de noviembre de 2024 se indicó que dicho documento se encontraba en etapa de aprobación, por lo que hasta que esto no suceda no se otorgará el cumplimiento al 100%, finalmente, y de acuerdo con el plazo establecido para la acción esta finaliza el 30 de junio de 2024, la acción es catalogada como incumplida - vencida.</t>
    </r>
  </si>
  <si>
    <r>
      <rPr>
        <b/>
        <sz val="12"/>
        <color theme="1"/>
        <rFont val="Arial"/>
        <family val="2"/>
      </rPr>
      <t xml:space="preserve">Seguimiento 16 de diciembre de 2024: </t>
    </r>
    <r>
      <rPr>
        <b/>
        <u/>
        <sz val="12"/>
        <color theme="1"/>
        <rFont val="Arial"/>
        <family val="2"/>
      </rPr>
      <t xml:space="preserve">
</t>
    </r>
    <r>
      <rPr>
        <sz val="12"/>
        <color theme="1"/>
        <rFont val="Arial"/>
        <family val="2"/>
      </rPr>
      <t xml:space="preserve">
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</si>
  <si>
    <t>Falta de revisión de la completitud de documentos de situaciones administrativas en el SIMO.</t>
  </si>
  <si>
    <t>Realizar la actualización de las novedades de los dos elegibles detectados en la auditoría y realizar una verificación trimestral de la completitud de elegibles para mantener la plataforma actualizada</t>
  </si>
  <si>
    <t>100% de las novedades en el SIMO evidenciada mediante pantallazos de la plataforma.</t>
  </si>
  <si>
    <t>Profesional de situaciones administrativas para ingreso y profesional de retención del conocimiento para retiro</t>
  </si>
  <si>
    <r>
      <t xml:space="preserve">Seguimiento 11 de diciembre de 2024: 
</t>
    </r>
    <r>
      <rPr>
        <sz val="12"/>
        <color theme="1"/>
        <rFont val="Arial"/>
        <family val="2"/>
      </rPr>
      <t xml:space="preserve">Para dar cumplimiento a la acción propuesta la Secretaría General remitió a esta Oficina la siguiente información: 
-Captura de Pantalla de las novedades del elegible al cargo Gestor T1 Grado 11 Nella Patricia Chams OPEC 143897
-Captura de Pantalla de las novedades del elegible al cargo Técnico Asistencial O1 Grado 12 Javier Castañeda Pineda OPEC 143882
-Captura de Pantalla de las novedades del elegible al cargo Gestor T1 Grado 8 Nelly Astrid González OPEC 143883
Teniendo en cuenta la acción propuesta </t>
    </r>
    <r>
      <rPr>
        <i/>
        <sz val="12"/>
        <color theme="1"/>
        <rFont val="Arial"/>
        <family val="2"/>
      </rPr>
      <t xml:space="preserve">"Realizar la actualización de las novedades de los dos elegibles detectados en la auditoría y realizar una verificación trimestral de la completitud de elegibles para mantener la plataforma actualizada" </t>
    </r>
    <r>
      <rPr>
        <sz val="12"/>
        <color theme="1"/>
        <rFont val="Arial"/>
        <family val="2"/>
      </rPr>
      <t xml:space="preserve">esta Oficina evidenció que las OPEC señaladas en el hallazgo 3 del informe OCI-2023-026 corresponden a 143894 y 143882, de acuerdo con la información suministrada y descrita anteriormente, queda pendiente la información de la OPEC 143894, por lo que esta Oficina otorga un porcentaje de cumplimiento del 50%, de igual manera el plazo descrito para la ejecución de la acción era hasta el 31 de marzo de 2024, por lo que se clasifica como incumplida - vencida. 
</t>
    </r>
  </si>
  <si>
    <t>Incumplimiento de los lineamientos normativos vigentes aplicables al Sistema de Gestión de Seguridad y Salud en el Trabajo en la Agencia de Desarrollo Rural – ADR.</t>
  </si>
  <si>
    <t>Inobservancia en la implementación y seguimiento a las actividades de control aplicables a la Gestión de Talento Humano. </t>
  </si>
  <si>
    <t>Dar cumplimiento a los estandares mínimos estipulados en la resolución 0312 de 2019, para la vigencia 2023.</t>
  </si>
  <si>
    <t>Cargar en repositorio de share point, las evidencias de actividades realizadas en la vigencia 2023 en concordancia con la lista de la resolución 312</t>
  </si>
  <si>
    <t>Responsable del sistema de gestión y seguridad en el trabajo</t>
  </si>
  <si>
    <r>
      <t xml:space="preserve">Seguimiento 16 de diciembre de 2024: 
</t>
    </r>
    <r>
      <rPr>
        <sz val="12"/>
        <color theme="1"/>
        <rFont val="Arial"/>
        <family val="2"/>
      </rPr>
      <t>Para dar cumplimiento a la acción propuesta la Secretaría General remitió a esta Oficina la siguiente información:</t>
    </r>
    <r>
      <rPr>
        <b/>
        <sz val="12"/>
        <color theme="1"/>
        <rFont val="Arial"/>
        <family val="2"/>
      </rPr>
      <t xml:space="preserve">
</t>
    </r>
    <r>
      <rPr>
        <sz val="12"/>
        <color theme="1"/>
        <rFont val="Arial"/>
        <family val="2"/>
      </rPr>
      <t xml:space="preserve">-Captura de pantalla de ISOLUCIÓN módulo Sistema SST 312 - Más de 50 empleados - Riesgo IV-V, en el cual se identifica la madurez del sistema en un 97,28% dividido en planear 89%, hacer 100%, verificar 100% y actuar 100%. 
Teniendo en cuenta la acción y meta propuesta definidas como </t>
    </r>
    <r>
      <rPr>
        <i/>
        <sz val="12"/>
        <color theme="1"/>
        <rFont val="Arial"/>
        <family val="2"/>
      </rPr>
      <t xml:space="preserve">"Dar cumplimiento a los estandares mínimos estipulados en la resolución 0312 de 2019, para la vigencia 2023." </t>
    </r>
    <r>
      <rPr>
        <sz val="12"/>
        <color theme="1"/>
        <rFont val="Arial"/>
        <family val="2"/>
      </rPr>
      <t xml:space="preserve"> y </t>
    </r>
    <r>
      <rPr>
        <i/>
        <sz val="12"/>
        <color theme="1"/>
        <rFont val="Arial"/>
        <family val="2"/>
      </rPr>
      <t xml:space="preserve">"Cargar en repositorio de share point, las evidencias de actividades realizadas en la vigencia 2023 en concordancia con la lista de la resolución 312" </t>
    </r>
    <r>
      <rPr>
        <sz val="12"/>
        <color theme="1"/>
        <rFont val="Arial"/>
        <family val="2"/>
      </rPr>
      <t xml:space="preserve">sin embargo, dicha información relacionada no sustenta lo mencionado sobre la vigencia 2023, que se constituye según lo descrito en el informe OCI-2023-026 como:
</t>
    </r>
    <r>
      <rPr>
        <i/>
        <sz val="12"/>
        <color theme="1"/>
        <rFont val="Arial"/>
        <family val="2"/>
      </rPr>
      <t xml:space="preserve">"(...) • Evaluaciones médicas ocupacionales del personal para la vigencia 2023 (30 de junio de 2023), según lo establecido en la Resolución 0312 de 2019 del Ministerio de Trabajo.
• Restricciones y recomendaciones médico laborales de los servidores, según lo establecido en la Resolución 0312 de 2019 del Ministerio de Trabajo.
• Entrega de los Elementos de Protección Personal (EPP) y capacitación en uso adecuado al personal de la entidad que lo requiera, según lo establecido en la Resolución 0312 de 2019 del Ministerio de Trabajo. (Solo se suministraron evidencias para las Unidades Técnicas Territoriales de Montería, Manizales, Ibagué, Popayán, Neiva y Villavicencio)." 
</t>
    </r>
    <r>
      <rPr>
        <sz val="12"/>
        <color theme="1"/>
        <rFont val="Arial"/>
        <family val="2"/>
      </rPr>
      <t xml:space="preserve">Por lo que, se solicita se allegue dicha información para validar el cumplimiento de lo dispuesto normativamente, teniendo en cuenta que el plazo de ejecución venció el 31 de diciembre de 2023, esta acción se determina como incumplida vencida. </t>
    </r>
  </si>
  <si>
    <t>Solicitar a la ARL la calificación del grado de cumplimiento del sistema de gestión SG-SST de la vigencia 2023, acorde a los parámetros de la resolución 0312 de 2019</t>
  </si>
  <si>
    <t>Cargar en repositorio de share point, la certificación de la ARL para la vigencia 2023 en concordancia con la lista de la resolución 0312 de 2019</t>
  </si>
  <si>
    <r>
      <rPr>
        <b/>
        <sz val="12"/>
        <color theme="1"/>
        <rFont val="Arial"/>
        <family val="2"/>
      </rPr>
      <t xml:space="preserve">Seguimiento 16 de diciembre de 2024: </t>
    </r>
    <r>
      <rPr>
        <sz val="12"/>
        <color theme="1"/>
        <rFont val="Arial"/>
        <family val="2"/>
      </rPr>
      <t xml:space="preserve">
Para dar cumplimiento a la acción propuesta la Secretaría General remitió a esta Oficina la siguiente información:
- Documento </t>
    </r>
    <r>
      <rPr>
        <i/>
        <sz val="12"/>
        <color theme="1"/>
        <rFont val="Arial"/>
        <family val="2"/>
      </rPr>
      <t xml:space="preserve">"Estándares Mínimos SG-SST Tabla de Valores y Calificación" 
</t>
    </r>
    <r>
      <rPr>
        <sz val="12"/>
        <color theme="1"/>
        <rFont val="Arial"/>
        <family val="2"/>
      </rPr>
      <t xml:space="preserve">- Constancia emitida por parte de Positiva Compañía de Seguros S.A. la cual hace constar que la ADR aplicó la acutoevaluación de los Estándares Mínimos del sistema de Gestión de la Seguridad y Salud en el Trabajo SG-SST para la vigenccia 2023 conforme a la Resolución 0312 del 2019, con un resultado del 97% Aceptable. 
Teniendo en cuenta la acción y meta propuesta se determina que las evidencias allegadas dan cumplimiento del 100% de estas. 
</t>
    </r>
  </si>
  <si>
    <t>Debilidades e incumplimientos en los procesos de Evaluación del Desempeño y Acuerdos de Gestión en la Agencia de Desarrollo Rural - ADR.</t>
  </si>
  <si>
    <t>Falta de actualización en los lineamientos normativos aplicables a la evaluación del desempeño, por parte de los servidores públicos de la Entidad (evaluadores y evaluados)</t>
  </si>
  <si>
    <t>Actualizar el procedimiento: Evaluación de Servidores con el objetivo de evitar las evaluaciones extemporaneas y asegurar la efectiva concertación de compromisos</t>
  </si>
  <si>
    <t>Procedimiento actualizado de Evaluación de Servidores</t>
  </si>
  <si>
    <t>Profesional a cargo de Evaluación de Desempeño y Acuerdos de Gestión.</t>
  </si>
  <si>
    <r>
      <rPr>
        <b/>
        <sz val="12"/>
        <color theme="1"/>
        <rFont val="Arial"/>
        <family val="2"/>
      </rPr>
      <t xml:space="preserve">Seguimiento 16 de diciembre de 2024: </t>
    </r>
    <r>
      <rPr>
        <sz val="12"/>
        <color theme="1"/>
        <rFont val="Arial"/>
        <family val="2"/>
      </rPr>
      <t xml:space="preserve">
Para dar cumplimiento a la acción propuesta la Secretaría General remitió a esta Oficina la siguiente información:
-Borrador del procedimiento PR-GTH-004 Evaluación de Servidores Públicos del Proceso de Gestión de Talento Humano versión 5 en cuyo contro de cambios de identifica </t>
    </r>
    <r>
      <rPr>
        <i/>
        <sz val="12"/>
        <color theme="1"/>
        <rFont val="Arial"/>
        <family val="2"/>
      </rPr>
      <t xml:space="preserve">"Se retiró el Decreto 1227 de 2005 y el Decreto 2539 de 2005 ya que éstos fueron derogados por el Decreto 1083 de 2015.
Se incluye definición de Evaluación y Calificación, compromisos funcionales y compromisos comportamentales de acuerdo con el Decreto 1083 de 2015.
Se modificó la definición de Compromisos Funcionales, de acuerdo con el Decreto 1083 de 2015.
En el numeral 5. Condiciones Especiales: Se incluye Seguimiento al Desempeño Laboral, en periodo de prueba y evaluación para el Jefe de la Oficina Asesora Jurídica.
Se actualizan las actividades del procedimiento.
Se incluye el Formato Seguimiento al Desempeño Laboral en Periodo de Prueba. Código F-GTH-044, que hace parte integral del presente procedimiento." 
</t>
    </r>
    <r>
      <rPr>
        <sz val="12"/>
        <color theme="1"/>
        <rFont val="Arial"/>
        <family val="2"/>
      </rPr>
      <t xml:space="preserve">Teniendo den cuenta que la acción propuesta se constituyó como </t>
    </r>
    <r>
      <rPr>
        <i/>
        <sz val="12"/>
        <color theme="1"/>
        <rFont val="Arial"/>
        <family val="2"/>
      </rPr>
      <t xml:space="preserve">"Actualizar el procedimiento: Evaluación de Servidores con el objetivo de evitar las evaluaciones extemporaneas y asegurar la efectiva concertación de compromisos" </t>
    </r>
    <r>
      <rPr>
        <sz val="12"/>
        <color theme="1"/>
        <rFont val="Arial"/>
        <family val="2"/>
      </rPr>
      <t xml:space="preserve">esta Oficina considera que el avance de la presente acción corresponde al 0%, pues no se ha oficializado la actualización del mencionado  procedimiento. De igual manera de acuerdo con la fecha de implementación de esta la cual correspondía al 30 de septiembre de 2024 la acción estará catalogada como incumplida - vencida. 
</t>
    </r>
  </si>
  <si>
    <r>
      <t xml:space="preserve">Seguimiento 16 de diciembre de 2024: </t>
    </r>
    <r>
      <rPr>
        <sz val="12"/>
        <color theme="1"/>
        <rFont val="Arial"/>
        <family val="2"/>
      </rPr>
      <t xml:space="preserve">
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</si>
  <si>
    <t>Deficiencias en la ejecución de controles internos así como incumplimiento de criterios normativos para la inclusión de novedades, liquidación y pago en algunos emolumentos salariales en la nómina de la Agencia de Desarrollo Rural – ADR.</t>
  </si>
  <si>
    <t>Falta de documentación mediante guías, manuales, instructivos, procedimientos y demás lineamientos y políticas, asociados al proceso de ingreso de novedades, liquidación y pago de la nómina.</t>
  </si>
  <si>
    <t>Actualizar el procedimiento de Administración de Nomina, permitiendo dar claridad en las actividades ejecutadas en liquidación de Nómina y prestaciones sociales.</t>
  </si>
  <si>
    <t>Procedimiento actualizado de Administración de Nómina aprobado</t>
  </si>
  <si>
    <t>Profesional a cargo de Nómina</t>
  </si>
  <si>
    <r>
      <rPr>
        <b/>
        <sz val="12"/>
        <color theme="1"/>
        <rFont val="Arial"/>
        <family val="2"/>
      </rPr>
      <t xml:space="preserve">Seguimiento 16 de diciembre de 2024: </t>
    </r>
    <r>
      <rPr>
        <sz val="12"/>
        <color theme="1"/>
        <rFont val="Arial"/>
        <family val="2"/>
      </rPr>
      <t xml:space="preserve">
Para dar cumplimiento a la acción propuesta la Secretaría General remitió a esta Oficina la siguiente información:
-Borrador del Procedimiento PR-GTH-006 Administración de Nómina versión 3, en la cual se relaciona en el control de cambios </t>
    </r>
    <r>
      <rPr>
        <i/>
        <sz val="12"/>
        <color theme="1"/>
        <rFont val="Arial"/>
        <family val="2"/>
      </rPr>
      <t xml:space="preserve">"Se actualiza el paso a paso de cada una de las actividades relacionadas en el proceso de nómina." </t>
    </r>
    <r>
      <rPr>
        <sz val="12"/>
        <color theme="1"/>
        <rFont val="Arial"/>
        <family val="2"/>
      </rPr>
      <t xml:space="preserve"> 
Teniendo en cuenta la acción propuesta como </t>
    </r>
    <r>
      <rPr>
        <i/>
        <sz val="12"/>
        <color theme="1"/>
        <rFont val="Arial"/>
        <family val="2"/>
      </rPr>
      <t xml:space="preserve">"Actualizar el procedimiento de Administración de Nomina, permitiendo dar claridad en las actividades ejecutadas en liquidación de Nómina y prestaciones sociales." </t>
    </r>
    <r>
      <rPr>
        <sz val="12"/>
        <color theme="1"/>
        <rFont val="Arial"/>
        <family val="2"/>
      </rPr>
      <t xml:space="preserve">se evidencia que si bien se construyó la actualización esta no ha sido oficializada ni socializada en el Sistema Integrado de Gestión ISOLUCIÓN, de igual manera y teniendo en cuenta la fecha de implementación de la acción la cual venció el pasado 30 de junio de 2024 se clasifica como Incumplida - Vencida. </t>
    </r>
  </si>
  <si>
    <r>
      <rPr>
        <b/>
        <sz val="12"/>
        <color theme="1"/>
        <rFont val="Arial"/>
        <family val="2"/>
      </rPr>
      <t xml:space="preserve">Seguimiento 16 de diciembre de 2024: </t>
    </r>
    <r>
      <rPr>
        <sz val="12"/>
        <color theme="1"/>
        <rFont val="Arial"/>
        <family val="2"/>
      </rPr>
      <t xml:space="preserve">
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</si>
  <si>
    <t>Desconocimiento de los lineamientos normativos relacionados con el proceso de liquidación de nómina, prestaciones sociales y seguridad social.</t>
  </si>
  <si>
    <t>Gestionar al menos una capacitación en liquidación de nómina y seguridad social para el sector publico dirigida a los responsables del proceso en la ADR.</t>
  </si>
  <si>
    <t>Listado de asistencia de la capacitación</t>
  </si>
  <si>
    <t>Profesional de Talento Humano con las funciones asignadas</t>
  </si>
  <si>
    <r>
      <rPr>
        <b/>
        <sz val="12"/>
        <color theme="1"/>
        <rFont val="Arial"/>
        <family val="2"/>
      </rPr>
      <t xml:space="preserve">Seguimiento 16 de diciembre de 2024: </t>
    </r>
    <r>
      <rPr>
        <sz val="12"/>
        <color theme="1"/>
        <rFont val="Arial"/>
        <family val="2"/>
      </rPr>
      <t xml:space="preserve">
Para dar cumplimiento a la acción propuesta la Secretaría General remitió a esta Oficina la siguiente información:
- Certificación expedida por la Universidad Nacional de Colombia a la funcionaria Leny Dayann Ochoa Olivera sobre la asistencia al curso Actualización Normativa en Nómina.
Teniendo en cuenta que la acción propuesta se determinó como </t>
    </r>
    <r>
      <rPr>
        <i/>
        <sz val="12"/>
        <color theme="1"/>
        <rFont val="Arial"/>
        <family val="2"/>
      </rPr>
      <t xml:space="preserve">"Gestionar al menos una capacitación en liquidación de nómina y seguridad social para el sector publico dirigida a los responsables del proceso en la ADR." </t>
    </r>
    <r>
      <rPr>
        <sz val="12"/>
        <color theme="1"/>
        <rFont val="Arial"/>
        <family val="2"/>
      </rPr>
      <t xml:space="preserve"> se considera que, la evidencia allegada da un cumplimiento del 100% de la misma. </t>
    </r>
  </si>
  <si>
    <t>Incumplimiento en la atención de las Peticiones, Quejas y Reclamos, Sugerencias y Denuncias – PQRSD, gestionadas por parte de la Dirección de Talento Humano en el período 2020-2023.</t>
  </si>
  <si>
    <t>Ausencia de controles de revisión y validación de las respuestas emitidas a los usuarios con el tiempo de respuesta</t>
  </si>
  <si>
    <t>Emitir alerta mensual de seguimiento mediante correos a los funcionarios o contratistas quienes tengan asignados radicados de la Direccion de Talento Humano con el fin de solicitar la gestion y tramites de los mismo.</t>
  </si>
  <si>
    <t>Correo mensual con alerta para gestionar y tramitar las PQRSD</t>
  </si>
  <si>
    <r>
      <rPr>
        <b/>
        <sz val="12"/>
        <color theme="1"/>
        <rFont val="Arial"/>
        <family val="2"/>
      </rPr>
      <t xml:space="preserve">Seguimiento 16 de diciembre de 2024: </t>
    </r>
    <r>
      <rPr>
        <sz val="12"/>
        <color theme="1"/>
        <rFont val="Arial"/>
        <family val="2"/>
      </rPr>
      <t xml:space="preserve">
Para dar cumplimiento a la acción propuesta la Secretaría General remitió a esta Oficina la siguiente información:
- Archivo en excel denominado Radicados Orfeo Matriz, con datos como No. radicado, persona a cargo, fecha de vencimiento, nombre del peticionario, tipo de petición y radicado de salida.  
Teniendo en cuenta la acción y meta propuesta descritas como </t>
    </r>
    <r>
      <rPr>
        <i/>
        <sz val="12"/>
        <color theme="1"/>
        <rFont val="Arial"/>
        <family val="2"/>
      </rPr>
      <t xml:space="preserve">"Emitir alerta mensual de seguimiento mediante correos a los funcionarios o contratistas quienes tengan asignados radicados de la Direccion de Talento Humano con el fin de solicitar la gestion y tramites de los mismo." </t>
    </r>
    <r>
      <rPr>
        <sz val="12"/>
        <color theme="1"/>
        <rFont val="Arial"/>
        <family val="2"/>
      </rPr>
      <t xml:space="preserve"> y </t>
    </r>
    <r>
      <rPr>
        <i/>
        <sz val="12"/>
        <color theme="1"/>
        <rFont val="Arial"/>
        <family val="2"/>
      </rPr>
      <t xml:space="preserve">"Correo mensual con alerta para gestionar y tramitar las PQRSD" </t>
    </r>
    <r>
      <rPr>
        <sz val="12"/>
        <color theme="1"/>
        <rFont val="Arial"/>
        <family val="2"/>
      </rPr>
      <t xml:space="preserve">por lo que, se considera que la evidencia allegada no sustenta el cumplimiento de lo propuesto, por lo que se solicita se alleguen las evidencias que corresponden o en su defecto se reformule la acción a la realidad operativa de esta. Finalmente y de acuerdo con la fecha de implementación la cual finalizó el pasado 30 de septiembre de 2024, esta acción se cataloga como Incumplida vencida. </t>
    </r>
  </si>
  <si>
    <r>
      <t xml:space="preserve">Seguimiento 16 de diciembre de 2024: 
</t>
    </r>
    <r>
      <rPr>
        <sz val="12"/>
        <color theme="1"/>
        <rFont val="Arial"/>
        <family val="2"/>
      </rPr>
      <t xml:space="preserve">
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</si>
  <si>
    <t xml:space="preserve">       </t>
  </si>
  <si>
    <t>ACCIONES  INFORME OCI-2018-017</t>
  </si>
  <si>
    <t>ACCIONES  INFORME OCI-2023-026</t>
  </si>
  <si>
    <r>
      <t xml:space="preserve">AVANCE CUANTITATIVO
</t>
    </r>
    <r>
      <rPr>
        <b/>
        <i/>
        <sz val="14"/>
        <rFont val="Arial"/>
        <family val="2"/>
      </rPr>
      <t>(Porcentaje de Avance)</t>
    </r>
  </si>
  <si>
    <t>INFORME OCI-2022-024 GESTIÓN FINANCIERA</t>
  </si>
  <si>
    <t>Gestión Financiera</t>
  </si>
  <si>
    <t>Deficiencias procedimentales en el reconocimiento de ingresos y cartera respecto a los Distritos de Adecuación de Tierras de la ADR</t>
  </si>
  <si>
    <t xml:space="preserve">Falta de actualización del procedimiento de revelación de la información de los distritos entregados en administración </t>
  </si>
  <si>
    <t>1. Realizar la actualización del procedimiento</t>
  </si>
  <si>
    <t>Procedimiento actualizado</t>
  </si>
  <si>
    <t xml:space="preserve">Contador </t>
  </si>
  <si>
    <t>Richard Rangel Vergel</t>
  </si>
  <si>
    <r>
      <rPr>
        <b/>
        <sz val="12"/>
        <color theme="1"/>
        <rFont val="Arial"/>
        <family val="2"/>
      </rPr>
      <t xml:space="preserve">
Mayo 2023: </t>
    </r>
    <r>
      <rPr>
        <sz val="12"/>
        <color theme="1"/>
        <rFont val="Arial"/>
        <family val="2"/>
      </rPr>
      <t xml:space="preserve">De acuerdo a la evidencia aportada el área de Gestión Financiera esta Oficina de Control Interno evidenció que:
</t>
    </r>
    <r>
      <rPr>
        <b/>
        <sz val="12"/>
        <color theme="1"/>
        <rFont val="Arial"/>
        <family val="2"/>
      </rPr>
      <t xml:space="preserve">
- </t>
    </r>
    <r>
      <rPr>
        <sz val="12"/>
        <color theme="1"/>
        <rFont val="Arial"/>
        <family val="2"/>
      </rPr>
      <t>Al realizar la verificación en el Sistema Integrado de Gestión, se corrobora que el procedimiento PR-FIN-005 RECONOCIMIENTO CONTABLE DE LOS DISTRITOS DE ADECUACION DE TIERRAS ADMINISTRADOS, OPERADOS Y CONSERVADOS POR TERCEROS Y DE LA INFORMACION FINANCIERA GENERADA, fue actualizado en el aplicativo Isolucion el día 21 de junio 2023 en su versión 2, por lo cual se considera cumplida la acción.
Adicionalmente es importante mencionar que no se considera que la acción se encuentre redactada en términos  medibles, que pueda evidenciar su objetivo y que se espera con ella y también que para la formulación del plan de mejoramiento el responsable de la acción propuesta debe ser un cargo en específico dentro de cada área o proceso para así realizar un seguimiento constante al cumplimiento de la misma, dicho complemento será necesario para realizar las respectivas validaciones requeridas para determinar la efectividad de la acción propuesta.</t>
    </r>
  </si>
  <si>
    <r>
      <rPr>
        <u/>
        <sz val="12"/>
        <color theme="1"/>
        <rFont val="Arial"/>
        <family val="2"/>
      </rPr>
      <t>Acción reformulada por solicitud de la Secretaría General, realizada a través de memorando 20236000016943 del 4 abril 2023 y con alcance realizado mediante correo electrónico del 28 de abril de 2023.</t>
    </r>
    <r>
      <rPr>
        <sz val="12"/>
        <color theme="1"/>
        <rFont val="Arial"/>
        <family val="2"/>
      </rPr>
      <t xml:space="preserve">
En el seguimiento adelantado por la Oficina de Control Interno a junio 2023 se evidenció la actualización del procedimiento PR-FIN-005 en al aplicativo Isolucion del 21 de junio 2023 en su versión 2, con lo cualesta OCI considera que la acción se encuentra cumplida. 
De acuerdo con la causa raíz identificada en el hallazgo Nª 1 del informe OCI-2022-024 donde se verificó la aplicabilidad del procedimiento </t>
    </r>
    <r>
      <rPr>
        <u/>
        <sz val="12"/>
        <color theme="1"/>
        <rFont val="Arial"/>
        <family val="2"/>
      </rPr>
      <t>PR-FIN-005 Reconocimiento contable de los Distritos de Adecuación de Tierras administrados, operados y conservados por terceros y de la información financiera generada</t>
    </r>
    <r>
      <rPr>
        <sz val="12"/>
        <color theme="1"/>
        <rFont val="Arial"/>
        <family val="2"/>
      </rPr>
      <t>, al registro contable de la facturación y cartera de los Distritos de Adecuación de Tierras administrados por terceros, en la Dirección Financiera de la ADR, en el desarrollo de la auditoría se identificó que este procedimiento no se encontraba alineado con el concepto de la Contaduría General de la Nación enviado a la ADR con radicado Nª 20211100086351 donde se mencionaba que “</t>
    </r>
    <r>
      <rPr>
        <i/>
        <sz val="12"/>
        <color theme="1"/>
        <rFont val="Arial"/>
        <family val="2"/>
      </rPr>
      <t xml:space="preserve">(…) Partiendo del hecho de que la ADR a través del contrato firmado con ASORUT cedió́ a este último el monto del recaudo que realice por concepto de tarifas fijas, volumétricas y otros ingresos propios del distrito, para realizar las actividades propias de administración, operación y conservación, así́ como el correspondiente porcentaje de contraprestación, no corresponde a la ADR incorporar en su información financiera la cartera que se genere (...)” </t>
    </r>
    <r>
      <rPr>
        <sz val="12"/>
        <color theme="1"/>
        <rFont val="Arial"/>
        <family val="2"/>
      </rPr>
      <t xml:space="preserve">de manera concreta lo que se indica es que las asociaciones a cargo de Distritos de Adecuación de Tierras deben registrar en sus Estados Financieros la información financiera sobre facturación y cartera de estos, ante esto está Oficina evidenció que el procedimiento </t>
    </r>
    <r>
      <rPr>
        <u/>
        <sz val="12"/>
        <color theme="1"/>
        <rFont val="Arial"/>
        <family val="2"/>
      </rPr>
      <t xml:space="preserve">PR-FIN-005 Reconocimiento contable de la propiedad planta y equipo entregada y adquirida en desarrollo de los contratos AOC </t>
    </r>
    <r>
      <rPr>
        <sz val="12"/>
        <color theme="1"/>
        <rFont val="Arial"/>
        <family val="2"/>
      </rPr>
      <t xml:space="preserve">se actualizò el día 23 de junio 2023 en el aplicativo Isolucion donde el sentido de este se enfocó en el reconocimiento de los bienes asociados a los contratos de AOC por lo que los controles evaluados en la auditoría del año 2022 se suprimieron y por ende se corroboró la corrección frente a la causa del hallazgo al generar la actualización del ejercer contable de la información financiera de los Distritos de Adecuación de Tierras administrados por terceros a través de los contratos de AOC y enfocarlo a los bienes de la Agencia de Desarrollo Rural que funcionan dentro de los mismos, no obstante es importante continuar implementando los controles necesarios para que la revelación de los Estados Financieros de los siguientes trimestres de la vigencia 2023 se encuentren revelando la realidad económica de la Agencia de Desarrollo Rural, a fin de prevenir la reiteración de esta situación.
</t>
    </r>
  </si>
  <si>
    <t>Falta de aplicación de estudios de la vida útil de los activos fijos e incertidumbre sobre la existencia y valoración de éstos</t>
  </si>
  <si>
    <t>Desconocimiento de la normatividad</t>
  </si>
  <si>
    <t xml:space="preserve">1. Acompañamiento a la administrativa para orientarlos sobre la implementación en lo que pide la normatividad </t>
  </si>
  <si>
    <t>Acta de mesa de trabajo</t>
  </si>
  <si>
    <t>Financiera / Administrativa</t>
  </si>
  <si>
    <t>19/05/2023
10/12/2024</t>
  </si>
  <si>
    <t>Richard Rangel Vergel
Tania Peralta Bermúdez</t>
  </si>
  <si>
    <r>
      <t xml:space="preserve">
Mayo 2023: De acuerdo a la evidencia aportada el área de Gestión Financiera esta Oficina de Control Interno evidenció que</t>
    </r>
    <r>
      <rPr>
        <b/>
        <sz val="12"/>
        <color theme="1"/>
        <rFont val="Arial"/>
        <family val="2"/>
      </rPr>
      <t>:</t>
    </r>
    <r>
      <rPr>
        <sz val="12"/>
        <color theme="1"/>
        <rFont val="Arial"/>
        <family val="2"/>
      </rPr>
      <t xml:space="preserve">
Respecto con las evidencias aportadas y de acuerdo a lo evidenciado por la Oficina de Control Interno en el seguimiento a mayo 2023 se considera que ese ha dado cumplimiento a la meta establecida, al observar que se llevo a cabo una mesa de trabajo el día 27 de marzo de 2023 con los colaborades del área administrativa y el área financiera de asunto "Socialización para adopción hallagos auditoría interna OCI-2022",  no obstante, es importante mencionar que la acción propuesta y la meta establecida no ataca la causa raíz del hallazgo y por ende, no subsana, corrige o evita la reiteración de la situación evidenciada dentro de la auditoría al proceso.</t>
    </r>
  </si>
  <si>
    <r>
      <rPr>
        <b/>
        <sz val="12"/>
        <color theme="1"/>
        <rFont val="Arial"/>
        <family val="2"/>
      </rPr>
      <t xml:space="preserve">Seguimiento 19 de mayo de 2023:
Nota: </t>
    </r>
    <r>
      <rPr>
        <sz val="12"/>
        <color theme="1"/>
        <rFont val="Arial"/>
        <family val="2"/>
      </rPr>
      <t xml:space="preserve">Acción reformulada por solicitud de la Secretaría General, realizada a través de memorando 20236000016943 del 4 abril 2023 y con alcance realizado mediante correo electrónico del 28 de abril de 2023.
A partir de la información aportada por los responsables del proceso, esta Oficina concluye que:
Respecto con la reformulación de los planes de mejoramiento allegada a través de correo electrónico del día 28 de abril de 2023, es importante mencionar que, si bien se cumplió con el entregable dispuesto como meta, esta Oficina  considera que se estan realizando gestiones tenidentes a corregir la situación que originó el hallazgo, respecto a trabajar de manera conjunta entre los rpocesos de Gestión Financiera y Gestión Administrativa para llevar a cabo la aplicabilidad del estudio de las vidas útiles de los bienes de la ADR. Por ende hasta tanto no se evidencie la implementación de la normatividad existente al respecto, frente al estudio de vida útil, se podrá corroborar la efectividad del presente hallazgo..
Adicionalmente es importante mencionar que para la formulación del plan de mejoramiento el responsable de la acción propuesta debe ser un cargo en específico dentro de cada área o proceso para así realizar un seguimiento constante al cumplimiento de la misma, por lo tanto se recomienda ajustar dicho ítem dentro del presente plan.
</t>
    </r>
    <r>
      <rPr>
        <b/>
        <sz val="12"/>
        <color theme="1"/>
        <rFont val="Arial"/>
        <family val="2"/>
      </rPr>
      <t xml:space="preserve">Seguimiento diciembre de 2024: </t>
    </r>
    <r>
      <rPr>
        <sz val="12"/>
        <color theme="1"/>
        <rFont val="Arial"/>
        <family val="2"/>
      </rPr>
      <t xml:space="preserve">
Teniendo en cuenta la compra e implementación del aplicativo SEVEN, es importante esperar la totalidad de su implementación frente a las vidas útiles planteadas en este, con el fin de evaluar la efectividad de la acción, es importante mencionar que este hallazgo es responsabilidad también de la Dirección Administrativa. </t>
    </r>
  </si>
  <si>
    <t>Debilidades en el seguimiento a la oportunidad, integridad y calidad de la información entregada por las áreas generadoras de hechos económicos por parte del área contable, e inoportunidad en la publicación de los estados financieros.</t>
  </si>
  <si>
    <t xml:space="preserve">Incumplimiento entrega de información contable por parte de las áreas generadoras de información contable </t>
  </si>
  <si>
    <t xml:space="preserve">1. Realizar de manera trimestral la reiteración de información solicitada en la circular 020 emitida  </t>
  </si>
  <si>
    <t xml:space="preserve">Disminuir los tiempos de mora en la entrega de la información </t>
  </si>
  <si>
    <t>Secretaría General – Dirección Administrativa y Financiera</t>
  </si>
  <si>
    <r>
      <t xml:space="preserve">
</t>
    </r>
    <r>
      <rPr>
        <b/>
        <sz val="12"/>
        <color theme="1"/>
        <rFont val="Arial"/>
        <family val="2"/>
      </rPr>
      <t xml:space="preserve">Mayo 2023: </t>
    </r>
    <r>
      <rPr>
        <sz val="12"/>
        <color theme="1"/>
        <rFont val="Arial"/>
        <family val="2"/>
      </rPr>
      <t xml:space="preserve">De acuerdo a la evidencia aportada el área de Gestión Financiera esta Oficina de Control Interno evidenció que:
- Se realizó una reiteración de la circular 020 de 2022 de asunto </t>
    </r>
    <r>
      <rPr>
        <i/>
        <sz val="12"/>
        <color theme="1"/>
        <rFont val="Arial"/>
        <family val="2"/>
      </rPr>
      <t>"Remisión Información Financiera Vigencia 2022 bajo el nuevo marco normativo contable"</t>
    </r>
    <r>
      <rPr>
        <sz val="12"/>
        <color theme="1"/>
        <rFont val="Arial"/>
        <family val="2"/>
      </rPr>
      <t xml:space="preserve"> a través de cápsula informativa remitia mediante correo elect´ronico del día 7 marzo de 2022.
- Se emitió la circular No. 070 de 2022 de asunto </t>
    </r>
    <r>
      <rPr>
        <i/>
        <sz val="12"/>
        <color theme="1"/>
        <rFont val="Arial"/>
        <family val="2"/>
      </rPr>
      <t xml:space="preserve">"Lineamientos para el cierre presupuestal, contable y de tesorería vigencia fiscal 2022 y apertura vigencia 2023" </t>
    </r>
    <r>
      <rPr>
        <sz val="12"/>
        <color theme="1"/>
        <rFont val="Arial"/>
        <family val="2"/>
      </rPr>
      <t xml:space="preserve">con alcance a todos los colaboradores de la ADR el 16 de diciembre de 2022.
- Se realizó la socialización de la circular 023 de 2023 con las Unidades Técnicas Territoriales donde se informan los lineamientos de la </t>
    </r>
    <r>
      <rPr>
        <i/>
        <sz val="12"/>
        <color theme="1"/>
        <rFont val="Arial"/>
        <family val="2"/>
      </rPr>
      <t>"Remisión de la información financiera bajo el nuevo marco normativo contable vigencia 2023 y siguientes"</t>
    </r>
    <r>
      <rPr>
        <sz val="12"/>
        <color theme="1"/>
        <rFont val="Arial"/>
        <family val="2"/>
      </rPr>
      <t xml:space="preserve"> donde esta información es necesaria para la presentación de los Estados Financieros con corte a marzo 2023 (trimestral) revelando la realidad económica de la entidad.
</t>
    </r>
    <r>
      <rPr>
        <b/>
        <sz val="12"/>
        <color theme="1"/>
        <rFont val="Arial"/>
        <family val="2"/>
      </rPr>
      <t xml:space="preserve">Efectividad: </t>
    </r>
    <r>
      <rPr>
        <sz val="12"/>
        <color theme="1"/>
        <rFont val="Arial"/>
        <family val="2"/>
      </rPr>
      <t xml:space="preserve"> Frente a la efectividad de la acción propuesta la Oficina de Control Interno corroboró que se realizaron las siguientes conciliaciones suscritas a través de actas de reunión así:
- Conciliación cuenta contable Propiedad, Planta y Equipo con corte a los meses de enero, febrero, marzo 2023 realizadas los días 24 marzo, 27 abril 2023 respectivamente.
- Acta de reunión con la conciliación por concepto de tasas (Facturación DAT) con corte a los meses febrero y marzo 2023 realizadas los días 21 marzo y 28 abril 2023 respectivamente.
- Acta de reunión con la conciliación por concepto de recuperación de la inversión Distritos Adecuación Tierras ADR con corte a los meses enero, febrero y marzo 2023 realizadas los días 28 febrero, 21 marzo y 27 abril 2023 respectivamente.</t>
    </r>
  </si>
  <si>
    <r>
      <rPr>
        <b/>
        <sz val="12"/>
        <color theme="1"/>
        <rFont val="Arial"/>
        <family val="2"/>
      </rPr>
      <t xml:space="preserve">Nota: </t>
    </r>
    <r>
      <rPr>
        <sz val="12"/>
        <color theme="1"/>
        <rFont val="Arial"/>
        <family val="2"/>
      </rPr>
      <t xml:space="preserve">Acción reformulada por solicitud de la Secretaría General, realizada a través de memorando 20236000016943 del 4 abril 2023 y con alcance realizado mediante correo electrónico del 28 de abril de 2023.
De acuerdo a la evidencia aportada el área de Gestión Financiera esta Oficina de Control Interno concluye que se dio cumplimiento a la acción a partir de:
- Se evidenciaron las circulares 020 y 070 de 2022, donde se imparten los lineamientos para el reporte de la información financiera por parte de las áreas de la ADR invoclucradas.
- Se realizó la socialización de la circular 023 de 2023 con las Unidades Técnicas Territoriales donde se informan los lineamientos de la "Remisión de la información financiera bajo el nuevo marco normativo contable vigencia 2023 y siguientes" donde esta información es necesaria para la presentación de los Estados Financieros con corte a marzo 2023 (trimestral) revelando la realidad económica de la entidad.
- Se evidenciaron las conciliaciones realizadas en la vigencia 2023 para la revelación de los Estados Financieros con corte a 31 diciembre 2022 de las partidas por concepto de cartera (tasas, recuperación de la inversión, transferencias) de los Distritos de Adecuación de Tierras conciliadas con el área de Cartera de la VIP, las partidas de Provisiones, Litigios, Demandas conciliadas con la Oficina Jurídica, y las partidas de Propiedad, Planta y Equipo conciliadas con la Dirección Administrativa.
Así mismo para corroborar la efectividad de la acción propuesta se allegó a esta Oficina de Control Interno la evidencia de los soportes de las conciliaciones realizadas de enero a marzo de la vigencia 2023 de la cuenta contable Propiedad, Planta y Equipo, las conciliaciones de febrero a marzo 2023 por concepto de Tasas y las conciliaciones de enero a marzo 2023 por concepto de Recuperacion de la Inversión de los Distritos de Adecuación de Tierras de la ADR, donde estas sirviendo como insumo para la revelación de los Estados Financieros con corte a 31 de marzo 2023, donde esta Oficina constató que los valores conciliados coincidieron con el valor revelado en los Estados Financieros a 31 marzo 2023 </t>
    </r>
    <r>
      <rPr>
        <i/>
        <sz val="12"/>
        <color theme="1"/>
        <rFont val="Arial"/>
        <family val="2"/>
      </rPr>
      <t>(Papel de Trabajo - Verificación Efectividad EEFF Marzo 2023)</t>
    </r>
    <r>
      <rPr>
        <sz val="12"/>
        <color theme="1"/>
        <rFont val="Arial"/>
        <family val="2"/>
      </rPr>
      <t>, por lo anterior se evidenció una corrección frente a la causa del hallazgo, no obstante es importante continuar implementando los controles necesarios para que la revelación de los Estados Financieros de los siguientes trimestres de la vigencia 2023 se encuentren revelando la realidad económica de la Agencia de Desarrollo Rural, a fin de prevenir la reiteración de esta situación.</t>
    </r>
  </si>
  <si>
    <t xml:space="preserve">2. Realizar mesas de trabajo con las diferentes áreas generadoras de información reiterando la información requerida y los plazos establecidos  </t>
  </si>
  <si>
    <t>Disminuir los tiempos de mora en la entrega de la información, cumplimiento de calendario para publicación de los Estados FInancieros</t>
  </si>
  <si>
    <r>
      <rPr>
        <b/>
        <sz val="12"/>
        <color theme="1"/>
        <rFont val="Arial"/>
        <family val="2"/>
      </rPr>
      <t xml:space="preserve">Mayo 2023: </t>
    </r>
    <r>
      <rPr>
        <sz val="12"/>
        <color theme="1"/>
        <rFont val="Arial"/>
        <family val="2"/>
      </rPr>
      <t>De acuerdo a la evidencia aportada el área de Gestión Financiera esta Oficina de Control Interno evidenció que:
- Se realizó la conciliación por parte de la Dirección Financiera de los saldos reportados por la Oficina Jurídica de las cuentas Provisiones, Litigios, Demandas con corte de 31 enero 2022 al 31 diciembre 2022 y los saldos de los informes reportados y saldos contables Estado Situación Financiera, reflejadas en los Estados Financieros de la Agencia Desarrollo Rural con corte a diciembre 2022.
- Se realizó mesa de trabajo el día 3 de febrero 2023 donde se llevo a cabo la conciliación de cartera por concepto de tasas de los Distritos de Adecuación de Tierras con corte a 31 de diciembre 2022 donde participo el contador de la ADR, contratista de la Dirección Financiera y el contrtaista líder de cartera de la VIP donde se realizò la verificación de saldos imputados a las cuentas Tasas, administración Proyectos, Otros intereses mora, otros activos contingentes por contra, reflejadas en los Estados Financieros de la Agencia Desarrollo Rural con corte a diciembre 2022.
- Se realizó mesa de trabajo el día 30 de enero 2023 donde se llevo a cabo la conciliación de cartera por concepto de Recuperación de la inversión y Transferencias de los Distritos de Adecuación de Tierras con corte a 31 de diciembre 2022 donde participo el contador de la ADR, contratista de la Dirección Financiera y el contratista de cartera de la VIP donde se realizò la verificación de saldos imputados a las cuentas contribuciones, enajenación activos, otros ingresos recibidos por anticipado, otros intereses mora, reflejadas en los Estados Financieros de la Agencia Desarrollo Rural con corte a diciembre 2022.
- Se realizó la mesa de trabajo donde se llevo a cabo la conciliación el día 6 marzo 2023 de las partidas de Propiedad, Planta y Equipo de la ADR con corte a 31 de diciembre de 2022 donde estuvieron presentes los contratistas de la Dirección Administrativa, el contador de la ADR y una contratista de la Dirección Financiera, y se conciliaron saldos de las cuentas de Terrenos, construcciones, edificaciones, maquinaria y equipo, muebles y enseres, equipos de comunicación, equipos de transporte, propiedad, planta y equipo en cesión, y su respectiva depreación y deterioro, así mismo se realizó la conciliación de las partidas de las cuentas de orden reflejadas en los Estados Financieros de la Agencia Desarrollo Rural con corte a diciembre 2022.</t>
    </r>
    <r>
      <rPr>
        <b/>
        <sz val="12"/>
        <color theme="1"/>
        <rFont val="Arial"/>
        <family val="2"/>
      </rPr>
      <t xml:space="preserve">
</t>
    </r>
    <r>
      <rPr>
        <sz val="12"/>
        <color theme="1"/>
        <rFont val="Arial"/>
        <family val="2"/>
      </rPr>
      <t xml:space="preserve">Respecto con las evidencias aportadas y de acuerdo a lo evidenciado por la Oficina de Control Interno en el seguimiento a mayo 2023 se considera que esta acción se encuentra cumplida.
</t>
    </r>
    <r>
      <rPr>
        <b/>
        <sz val="12"/>
        <color theme="1"/>
        <rFont val="Arial"/>
        <family val="2"/>
      </rPr>
      <t>Efectividad:</t>
    </r>
    <r>
      <rPr>
        <sz val="12"/>
        <color theme="1"/>
        <rFont val="Arial"/>
        <family val="2"/>
      </rPr>
      <t xml:space="preserve">  Frente a la efectividad de la acción propuesta la Oficina de Control Interno corroboró que se realizaron las siguientes conciliaciones suscritas a través de actas de reunión así:
- Conciliación cuenta contable Propiedad, Planta y Equipo con corte a los meses de enero, febrero, marzo 2023 realizadas los días 24 marzo, 27 abril 2023 respectivamente.
- Acta de reunión con la conciliación por concepto de tasas (Facturación DAT) con corte a los meses febrero y marzo 2023 realizadas los días 21 marzo y 28 abril 2023 respectivamente.
- Acta de reunión con la conciliación por concepto de recuperación de la inversión Distritos Adecuación Tierras ADR con corte a los meses enero, febrero y marzo 2023 realizadas los días 28 febrero, 21 marzo y 27 abril 2023 respectivamente.</t>
    </r>
  </si>
  <si>
    <t>Inadecuada planeación de la programación de PAC (Plan Anual de Caja) y desviación en el cumplimiento oportuno del cargue al SIIF frente a la fecha establecida normativamente por el Ministerio de Hacienda y Crédito Público</t>
  </si>
  <si>
    <t>* Falta de un designado por areas de la Agencia para la planeación y seguimiento al PAC.</t>
  </si>
  <si>
    <t>1. Solictud a las áreas para la designación a los enlaces del PAC</t>
  </si>
  <si>
    <t xml:space="preserve">Memorando designación enlaces </t>
  </si>
  <si>
    <t>Financiera</t>
  </si>
  <si>
    <r>
      <rPr>
        <b/>
        <sz val="12"/>
        <color theme="1"/>
        <rFont val="Arial"/>
        <family val="2"/>
      </rPr>
      <t>Mayo 2023:</t>
    </r>
    <r>
      <rPr>
        <sz val="12"/>
        <color theme="1"/>
        <rFont val="Arial"/>
        <family val="2"/>
      </rPr>
      <t xml:space="preserve"> De acuerdo a la evidencia aportada el área de Gestión Financiera esta Oficina de Control Interno evidenció que:
</t>
    </r>
    <r>
      <rPr>
        <b/>
        <sz val="12"/>
        <color theme="1"/>
        <rFont val="Arial"/>
        <family val="2"/>
      </rPr>
      <t xml:space="preserve">
- </t>
    </r>
    <r>
      <rPr>
        <sz val="12"/>
        <color theme="1"/>
        <rFont val="Arial"/>
        <family val="2"/>
      </rPr>
      <t>Se evidenció la emisión de la circular ADR Nª 001 del 04 de enero 2023, donde se realiza la solicitud de la designación por parte de las áreas del enlace PAC, a través de cápsula informativa a los directivos de la Agencia de Desarrollo Rural.
- Así mismo se evidenció la circular 016 emitida el 8 de marzo 2023 donde se solicita la designación de los enlaces PAC de cada uno de los directivos de la Agencia de Desarrollo Rural a través de correo eletcrónico del día 09 de marzo de 2023.
Respecto con las evidencias aportadas y de acuerdo a lo evidenciado por la Oficina de Control Interno en el seguimiento a mayo 2023 se considera que esta acción ha sido cumplida.</t>
    </r>
    <r>
      <rPr>
        <b/>
        <sz val="12"/>
        <color theme="1"/>
        <rFont val="Arial"/>
        <family val="2"/>
      </rPr>
      <t xml:space="preserve">
Efectividad: </t>
    </r>
    <r>
      <rPr>
        <sz val="12"/>
        <color theme="1"/>
        <rFont val="Arial"/>
        <family val="2"/>
      </rPr>
      <t>Frente a la efectividad de la acción propuesta la Oficina de Control Interno corroboró que a travès de correo electrònico todas las àreas de la ADR, realizaron la designación de los enlaces PAC para llevar a cabo su seguimeinto y reporte oportuno ante el área de Tesorería.</t>
    </r>
  </si>
  <si>
    <r>
      <rPr>
        <b/>
        <sz val="12"/>
        <color theme="1"/>
        <rFont val="Arial"/>
        <family val="2"/>
      </rPr>
      <t>Mayo 2023:</t>
    </r>
    <r>
      <rPr>
        <sz val="12"/>
        <color theme="1"/>
        <rFont val="Arial"/>
        <family val="2"/>
      </rPr>
      <t xml:space="preserve"> Acción reformulada por solicitud de la Secretaría General, realizada a través de memorando 20236000016943 del 4 abril 2023 y con alcance realizado mediante correo electrónico del 28 de abril de 2023.
De acuerdo a la evidencia aportada el área de Gestión Financiera esta Oficina de Control Interno concluye que se dio cumplimiento a las acciones propuestas, a partir de:
- Se evidenció la emisión de los lineamientos iniciales de la solicitud, ejecución y cumplimiento del PAC y la solicitud de la designación de los enlaces PAC de cada una de las áreas de la Agencia de Desarrollo Rural a través de las circulares 001 de 2023 y cicrular 016 de 2023, por lo anterior,  se considera que se dio cumplimiento a la Acción.
- Para los meses de enero, febrero y marzo de 2023, se levantó acta de seguimiento de la ejecución del PAC de la mesa de trabajo llevada a cabo los días 30 de enero, 24 de febrero y 06 marzo 2023 respectivamente, donde se le comunica a los enlaces PAC cual es el estado de cumplimiento de su ejecución mes a mes, sobre lo cual, teniendo en cuenta las fechas propuestas para la ejecución de la acción, se considera el cumplimiento de la acción propuesta.
- Se evidenció la presentación de definición, cumplimiento e impacto del PAC de la ADR presentada a los enlaces de cada área.
- Se evidenciaron los listados de asistencia de enero a mayo 2023 de las mesas de trabajo llevadas a cabo con los enlaces PAC de las distintas áreas.
De otra parte para corroborar la efectividad de la acción propuesta se allegó a la Oficina de Control Interno los correos soporte de respuesta a la Dirección Financiera de cada una de las áreas donde se realice la designación de los enlaces PAC para la vigencia 2023, por lo anterior se evidenció una efectividad frente a la causa del hallazgo, no obstante es importante seguir implementando los controles necesarios para que el cumplimiento del PAC mes a mes de la Agencia de Desarrollo Rural se encuentre en un porcentaje aceptable ante el Minsiterio de Hacienda y Crédito Público.
De otra parte, para corroborar la efectividad de la acción propuesta se allegó a esta Oficina de Control Interno la evidencia del estado del INPANUT con corte a mayo 2023, lo cual corresponde al indicador que mide la eficiencia del uso de los recursos asignados por parte del Ministerio de Hacienda y Crédito Público, para verificar el cumplimiento de la ADR frente a la ejecución del PAC asignado mes a mes, donde se observó que al mes de mayo 2023 el porcentaje del INPANUT a nivel general se encuentra en 13,11 % revelando una mejoria frente al INPANUT reportado en el mes de enero 2023 que fue de 79,06% , por lo anterior esta Oficina considera que los controles de seguimiento adoptados, han mitigado el impacto negativo frente a la ejecución de recursos asignados a través del PAC por el Ministerio de hacienda y Crédito Público, no obstante es importante seguir implementando los controles necesarios para que el cumplimiento del PAC de la Agencia de Desarrollo Rural se encuentre en un porcentaje aceptable ante el Minsiterio de Hacienda y Crédito Público.</t>
    </r>
  </si>
  <si>
    <t>* Falta de planeación de Recursos por parte de las Oficinas y Vicepresidencias de la Agencia de Desarrollo Rural -ADR.</t>
  </si>
  <si>
    <t>2. Seguimiento al PAC</t>
  </si>
  <si>
    <t>Actas de seguimiento</t>
  </si>
  <si>
    <r>
      <rPr>
        <b/>
        <sz val="12"/>
        <color theme="1"/>
        <rFont val="Arial"/>
        <family val="2"/>
      </rPr>
      <t xml:space="preserve">Mayo 2023: </t>
    </r>
    <r>
      <rPr>
        <sz val="12"/>
        <color theme="1"/>
        <rFont val="Arial"/>
        <family val="2"/>
      </rPr>
      <t>De acuerdo a la evidencia aportada el área de Gestión Financiera esta Oficina de Control Interno evidenció que:</t>
    </r>
    <r>
      <rPr>
        <b/>
        <sz val="12"/>
        <color theme="1"/>
        <rFont val="Arial"/>
        <family val="2"/>
      </rPr>
      <t xml:space="preserve">
</t>
    </r>
    <r>
      <rPr>
        <sz val="12"/>
        <color theme="1"/>
        <rFont val="Arial"/>
        <family val="2"/>
      </rPr>
      <t>- Para los meses de enero, febrero y marzo se levantó acta de seguimiento de la ejecución del PAC de la mesa de trabajo llevada a cabo los días 30 de enero, 24 de febrero y 06 marzo 2023 respectivamente, donde se le comunica a los enlaces PAC cual es el estado de cumplimiento del PAC mes a mes.
- Los pantallazos de los correos electrónicos allegados a cada una de las áreas donde se comunica el status de la ejecución del PAC mes a mes correspondiente a lo solicitado, e ir controlando su cumplimiento evitando no llegar a la meta establecida de recursos asignados a la ADR.
Respecto con las evidencias aportadas y de acuerdo a lo evidenciado por la Oficina de Control Interno en el seguimiento a junio 2023 se considera que esta acción propuesta se encuentra en estado cumplida - efectiva.</t>
    </r>
    <r>
      <rPr>
        <b/>
        <sz val="12"/>
        <color theme="1"/>
        <rFont val="Arial"/>
        <family val="2"/>
      </rPr>
      <t xml:space="preserve">
Efectividad: </t>
    </r>
    <r>
      <rPr>
        <sz val="12"/>
        <color theme="1"/>
        <rFont val="Arial"/>
        <family val="2"/>
      </rPr>
      <t>Frente a la efectividad de la acción propuesta la Oficina de Control Interno corroboró que al corte del mes de mayo 2023 el porcentaje del INPANUT a nivel general se encuentra en 13,11 % revelando una mejoria frente al porcentaje INPANUT reportado en el mes de enero 2023 que fue de 79,06% , por lo anterior se evidencia que los controles han ido mitigando el impacto negativo que se tenía frente a la solicitud de PAC ante el Ministerio de Hacienda.</t>
    </r>
  </si>
  <si>
    <t>* Desconocimiento del funcionamiento del PAC por parte de los Jefes de Oficina y vicepresidentes.</t>
  </si>
  <si>
    <t xml:space="preserve">3. Capacitación a los enlaces </t>
  </si>
  <si>
    <t xml:space="preserve">lista de asistencia y presentación </t>
  </si>
  <si>
    <r>
      <rPr>
        <b/>
        <sz val="12"/>
        <color theme="1"/>
        <rFont val="Arial"/>
        <family val="2"/>
      </rPr>
      <t xml:space="preserve">Mayo 2023: </t>
    </r>
    <r>
      <rPr>
        <sz val="12"/>
        <color theme="1"/>
        <rFont val="Arial"/>
        <family val="2"/>
      </rPr>
      <t xml:space="preserve">De acuerdo a la evidencia aportada el área de Gestión Financiera esta Oficina de Control Interno evidenció que:
- Para los meses de enero, febrero y marzo se levantó acta de seguimiento de la ejecución del PAC de la mesa de trabajo llevada a cabo los días 30 de enero, 24 de febrero y 06 marzo 2023 respectivamente, donde se le comunica a los enlaces PAC cual es el estado de cumplimiento del PAC mes a mes.
- Los pantallazos de los correos electrónicos allegados a cada una de las áreas donde se comunica el status de la ejecución del PAC mes a mes correspondiente a lo solicitado, e ir controlando su cumplimiento evitando no llegar a la meta establecida de recursos asignados a la ADR.
- La presentación donde se realiza la explicación de la definición, impacto, cumplimiento, solicitud del Plan Anual de Caja de la Agencia de Desarrollo Rural ante el Ministerio de Hacienda y el trámite que se realiza ante el ente, donde se refleja la importancia del oportuno trámite mes a mes del mismo, que fue presentada a los enlaces PAC y al Comité Directivo de la Agencia de Desarrollo Rural.
- Para los meses de enero, febrero, marzo, abril y mayo de 2023 se levantaron listados de asistencia de las mesas de trabajo llevadas a cabo con cada uno de los enlaces PAC de las áreas de la ADR, donde se mencionaba la ejecución del PAC con corte al mes llevada a cabo la mesa de trabajo.
Respecto con las evidencias aportadas y de acuerdo a lo evidenciado por la Oficina de Control Interno en el seguimiento a junio 2023 se considera que esta acción propuesta se encuentra en estado cumplida - efectiva.
</t>
    </r>
    <r>
      <rPr>
        <b/>
        <sz val="12"/>
        <color theme="1"/>
        <rFont val="Arial"/>
        <family val="2"/>
      </rPr>
      <t xml:space="preserve">
Efectividad: </t>
    </r>
    <r>
      <rPr>
        <sz val="12"/>
        <color theme="1"/>
        <rFont val="Arial"/>
        <family val="2"/>
      </rPr>
      <t xml:space="preserve"> Frente a la efectividad de la acción propuesta la Oficina de Control Interno corroboró que al corte del mes de mayo 2023 el porcentaje del INPANUT a nivel general se encuentra en 13,11 % revelando una mejoria frente al porcentaje INPANUT reportado en el mes de enero 2023 que fue de 79,06% , por lo anterior se evidencia que los controles han ido mitigando el impacto negativo que se tenía frente a la solicitud de PAC ante el Ministerio de Hacienda.</t>
    </r>
  </si>
  <si>
    <t>Debilidades del diseño de controles existentes e insuficiencia de riesgos identificados en el proceso de Gestión Financiera</t>
  </si>
  <si>
    <t>Falta de análisis e identificación de los riesgos asociados al proceso de Gestión Financiera para su incorporación en el Mapa de Riesgos de la entidad</t>
  </si>
  <si>
    <t>1. Análisis e identificación real de los riesgos propios del proceso financiero.</t>
  </si>
  <si>
    <t xml:space="preserve">Identificación    e incorporación en el Mapa de riesgos de la entidad </t>
  </si>
  <si>
    <t>Líderes equipo financiero</t>
  </si>
  <si>
    <t>Mayo 2023: De acuerdo con la evidencia entregada por el área de Gestión Financiera a través de correo electrónico del día 28 de abril 2023, la Oficina de Control Interno corroboró la realización de las mesas de trabajo de acompañamiento y seguimiento en conjunto con la Oficina de Planeación para la creación de los riesgos asociados al proceso de Gestión Documental para la vigencia 2023 así:
- Sesión 1 realizada el 18 de octubre 2022 con objetivo "Sesión 1 -Construcción Mapa de Riesgos Corrupción / Contexto Estratégico" con los colaboradores del proceso de Gestión Financiera.
- Sesión 2 realizada el 16 de noviembre 2022 con objetivo "Construcción Mapa de Riesgos Gestión / Gestión Financiera" con los colaboradores del proceso en mención.
- Sesión 3 realizada el 24 de noviembre 2022 con objetivo "Continuación Construcción Mapa de Riesgos Gestión / Gestión Financiera" con los colaboradores del proceso en mención.
Así mismo se evidenció el Mapa de Riesgos de la vigencia 2023 con la construcción de los riesgos de corrupción y gestión correspondiente al proceso de Gestión Financiera.
Respecto con lo evidenciado por la Oficina de Control Interno en el seguimiento a mayo 2023 se considera que dio cumplimiento a la acción.</t>
  </si>
  <si>
    <r>
      <rPr>
        <b/>
        <sz val="12"/>
        <color theme="1"/>
        <rFont val="Arial"/>
        <family val="2"/>
      </rPr>
      <t xml:space="preserve">Nota: </t>
    </r>
    <r>
      <rPr>
        <sz val="12"/>
        <color theme="1"/>
        <rFont val="Arial"/>
        <family val="2"/>
      </rPr>
      <t>Acción reformulada por solicitud de la Secretaría General, realizada a través de memorando 20236000016943 del 4 abril 2023 y con alcance realizado mediante correo electrónico del 28 de abril de 2023.
De acuerdo a la evidencia aportada el área de Gestión Financiera esta Oficina de Control Interno concluye que:
- Se evidenció el cumplimiento de la acción propuesta, a partir de lo cual esta Oficina realizó la verificación de la efectividad de la acción frente a la causa, a través del informe de cumplimiento OCI-2022-012 Seguimiento PAAC &amp; MRC del primer cuatrimestre de 2023 donde se realizó la validación del diseño del riesgo y diseño y solidez de los controles, sobre lo cual no hubo lugar a la emisión de observaciones en lo que respecta al proceso de Gestión Financiera, por lo tanto se considera procedente determinar el cierre del hallazgo.
No obstante, como recomendación se sugiere monitorear constantemente los informes de cumplimiento al Seguimiento Plan Anticorrupción y Atención al Ciudadano (PAAC) &amp; Mapa de Riesgos de Corrupción (MRC) emitidos por la Oficina de Control Interno, donde el proceso tenga en cuenta las oportunidades de mejora identificadas alli plasmadas.</t>
    </r>
  </si>
  <si>
    <t>INFORME 0CI-2023-030 GESTIÓN FINANCIERA Plan formulado y comunicado a através de memorando  20236000067523</t>
  </si>
  <si>
    <t>Incumplimiento en el Índice de PAC No Utilizado -INPANUT en la vigencia 2023 (período reportado de enero a septiembre)</t>
  </si>
  <si>
    <t xml:space="preserve">1. Incorrecta planeación de las solicitudes del Plan Anual Mensualizado de Caja - PAC por parte de las áreas.              
2,.  Falta de documentación y lineamientos 
internos, para la construcción del Plan 
Anual Mensualizado de Caja – PAC.
</t>
  </si>
  <si>
    <t>1. En las reuiniones de seguimiento de PAC incluir el  análisis correspondientes con las dependencias responsables de solicitar  el PAC de los rubros que tienen mayor índice de incumplimiento, para identificar las causas que generan el incumplimiento.
2. Realizar un procedimiento para la formulación y ejecución del Programa Anual Mensualizado de Caja PAC
Documentar un Procedimiento, Instructivo o Manual, que especifique la construcción 
3. Emitir la Circular anual del calendario PAC.</t>
  </si>
  <si>
    <t>1. Actas de reuniones              2. Procedimiento Codificado     3. Cricular númerada</t>
  </si>
  <si>
    <t xml:space="preserve">PREVENTIVA
</t>
  </si>
  <si>
    <t>LIDER FINANCIERA - TESORERA</t>
  </si>
  <si>
    <r>
      <rPr>
        <b/>
        <sz val="12"/>
        <rFont val="Arial"/>
        <family val="2"/>
      </rPr>
      <t xml:space="preserve">Seguimiento 9 de diciembre de 2024: </t>
    </r>
    <r>
      <rPr>
        <sz val="12"/>
        <rFont val="Arial"/>
        <family val="2"/>
      </rPr>
      <t xml:space="preserve">
Para el cumplimiento de la acción propuesta la Secretaria General remitió a esta Oficina la siguiente información: 
- Borrador del procedimiento </t>
    </r>
    <r>
      <rPr>
        <i/>
        <sz val="12"/>
        <rFont val="Arial"/>
        <family val="2"/>
      </rPr>
      <t xml:space="preserve">"Programa Anual Mensualizado de Caja" (PAC) </t>
    </r>
    <r>
      <rPr>
        <sz val="12"/>
        <rFont val="Arial"/>
        <family val="2"/>
      </rPr>
      <t>el cual se encuentra en proceso de aprobación y oficilización en el Sistema Integrado de Gestión.</t>
    </r>
    <r>
      <rPr>
        <i/>
        <sz val="12"/>
        <rFont val="Arial"/>
        <family val="2"/>
      </rPr>
      <t xml:space="preserve">
- </t>
    </r>
    <r>
      <rPr>
        <sz val="12"/>
        <rFont val="Arial"/>
        <family val="2"/>
      </rPr>
      <t xml:space="preserve">Circular 002 del 4 de enero de 2024 con asunto </t>
    </r>
    <r>
      <rPr>
        <i/>
        <sz val="12"/>
        <rFont val="Arial"/>
        <family val="2"/>
      </rPr>
      <t xml:space="preserve">"Calendario PAC Vigencia 2024 y consideraciones de importancia para su ejecución" 
</t>
    </r>
    <r>
      <rPr>
        <sz val="12"/>
        <rFont val="Arial"/>
        <family val="2"/>
      </rPr>
      <t xml:space="preserve">-Formato F-DER-002 Listado de Asistencia a reuniones del 19 de febrero de 2024 con objetivo </t>
    </r>
    <r>
      <rPr>
        <i/>
        <sz val="12"/>
        <rFont val="Arial"/>
        <family val="2"/>
      </rPr>
      <t xml:space="preserve">"Reunión ejecución PAC Febrero" 
</t>
    </r>
    <r>
      <rPr>
        <sz val="12"/>
        <rFont val="Arial"/>
        <family val="2"/>
      </rPr>
      <t xml:space="preserve">-Formato F-DER-002 Listado de Asistencia a reuniones del 26 de enero de 2024 con objetivo </t>
    </r>
    <r>
      <rPr>
        <i/>
        <sz val="12"/>
        <rFont val="Arial"/>
        <family val="2"/>
      </rPr>
      <t xml:space="preserve">"Funciones enlaces PAC - Calendario PAC" 
</t>
    </r>
    <r>
      <rPr>
        <sz val="12"/>
        <rFont val="Arial"/>
        <family val="2"/>
      </rPr>
      <t xml:space="preserve">-Formato F-DER-002 Listado de Asistencia a reuniones del 23 de abril de 2024 con objetivo </t>
    </r>
    <r>
      <rPr>
        <i/>
        <sz val="12"/>
        <rFont val="Arial"/>
        <family val="2"/>
      </rPr>
      <t xml:space="preserve">"Ejecución PAC abril 2024"
</t>
    </r>
    <r>
      <rPr>
        <sz val="12"/>
        <rFont val="Arial"/>
        <family val="2"/>
      </rPr>
      <t xml:space="preserve">-Formato F-DER-002 Listado de Asistencia a reuniones del 20 de junio de 2024 con objetivo </t>
    </r>
    <r>
      <rPr>
        <i/>
        <sz val="12"/>
        <rFont val="Arial"/>
        <family val="2"/>
      </rPr>
      <t xml:space="preserve">"Ejecución PAC Junio"
</t>
    </r>
    <r>
      <rPr>
        <sz val="12"/>
        <rFont val="Arial"/>
        <family val="2"/>
      </rPr>
      <t xml:space="preserve">-Formato F-DER-002 Listado de Asistencia a reuniones del 22 de marzo de 2024 con objetivo </t>
    </r>
    <r>
      <rPr>
        <i/>
        <sz val="12"/>
        <rFont val="Arial"/>
        <family val="2"/>
      </rPr>
      <t xml:space="preserve">"Ejecución PAC Marzo 2024" 
</t>
    </r>
    <r>
      <rPr>
        <sz val="12"/>
        <rFont val="Arial"/>
        <family val="2"/>
      </rPr>
      <t xml:space="preserve">-Formato F-DER-002 Listado de Asistencia a reuniones del 24 de mayo de 2024 con objetivo </t>
    </r>
    <r>
      <rPr>
        <i/>
        <sz val="12"/>
        <rFont val="Arial"/>
        <family val="2"/>
      </rPr>
      <t xml:space="preserve">"Ejecución PAC Mayo" 
</t>
    </r>
    <r>
      <rPr>
        <sz val="12"/>
        <rFont val="Arial"/>
        <family val="2"/>
      </rPr>
      <t xml:space="preserve">Teniendo en cuenta que las metas establecidas para la presente acción fueron determinadas como 1. Actas de reuniones 2. Procedimiento Codificado y 3. Circular numerada, y de acuerdo con los soportes remitidos y descritos anteriormente, esta Oficina considera un avance del 67%, puesto que, se cuenta con la circular numerada y las actas de reuniones se seguimiento, sin embargo, el procedimiento aún no esta oficializado por lo que no esta codificado incumplimiento la meta número 2, una vez se cuente con esto se dará el cumplimiento al 100%, de igual manera se categoriza en Incumplida - vencida, ya que, su fecha de aplicación era hasta el 31 de marzo de 2024. </t>
    </r>
  </si>
  <si>
    <t xml:space="preserve">De acuerdo con lo descrito en la columna Avance Cualitativo y teniendo en cuenta que la acción propuesta por medio de las metas no ha sido cumplida al 100%, no es posible determinar la efectividad de las mismas, por lo que esta Oficina recomienda validar los plazos establecidos para la implementación de esta. Mientras tanto el hallazgo permanecerá en estado ABIERTO. </t>
  </si>
  <si>
    <t>Inconsistencias en las conciliaciones elaboradas para la construcción de Estados Financieros.</t>
  </si>
  <si>
    <t xml:space="preserve">1.. Falta de seguimiento a las conciliaciones elaboradas, con el fin de que se encuentren debidamente aprobadas y soportadas.                                                                                                                      </t>
  </si>
  <si>
    <t>Elaboración Chek list para presentación de Notas y Estados Financieros, para verificar la elaboración de las conciliaciones debidamente suscritas.</t>
  </si>
  <si>
    <t>1. Chekl list preparación Estados financieros</t>
  </si>
  <si>
    <t>LIDER FINANCIERA- CONTADOR</t>
  </si>
  <si>
    <r>
      <t xml:space="preserve">Seguimiento 9 de diciembre de 2024: 
</t>
    </r>
    <r>
      <rPr>
        <sz val="12"/>
        <rFont val="Arial"/>
        <family val="2"/>
      </rPr>
      <t xml:space="preserve">Para el cumplimiento de la acción propuesta la Secretaria General remitió a esta Oficina la siguiente información: 
-Formato F-FIN-015 </t>
    </r>
    <r>
      <rPr>
        <i/>
        <sz val="12"/>
        <rFont val="Arial"/>
        <family val="2"/>
      </rPr>
      <t xml:space="preserve">"Lista de chequeo para revisar los Estados Financieros" </t>
    </r>
    <r>
      <rPr>
        <sz val="12"/>
        <rFont val="Arial"/>
        <family val="2"/>
      </rPr>
      <t xml:space="preserve">para los Estados Financieros corte junio 2024 debidamente firmada por el contador de la ADR. 
-Formato F-FIN-015 "Lista de chequeo para revisar los Estados Financieros" para los Estados Financieros corte marzo 2024 debidamente firmada por el contador de la ADR. 
Teniendo en cuenta la acción y meta establecida como </t>
    </r>
    <r>
      <rPr>
        <i/>
        <sz val="12"/>
        <rFont val="Arial"/>
        <family val="2"/>
      </rPr>
      <t xml:space="preserve">"Check list preparación de Estados Financieros" </t>
    </r>
    <r>
      <rPr>
        <sz val="12"/>
        <rFont val="Arial"/>
        <family val="2"/>
      </rPr>
      <t xml:space="preserve">esta Oficina determina que la misma fue cumplida al 100%. </t>
    </r>
  </si>
  <si>
    <r>
      <rPr>
        <b/>
        <sz val="12"/>
        <color theme="1"/>
        <rFont val="Arial"/>
        <family val="2"/>
      </rPr>
      <t xml:space="preserve">Seguimiento diciembre 2024: 
</t>
    </r>
    <r>
      <rPr>
        <sz val="12"/>
        <color theme="1"/>
        <rFont val="Arial"/>
        <family val="2"/>
      </rPr>
      <t xml:space="preserve">Teniendo en cuenta el cumplimiento de la acción, se procedió a solicitar vía correo electrónico el 28 de noviembre de 2024 las conciliaciones de almacen, intangibles, juridica y seguros de los periodos de marzo y junio 2024  para validar la correspondiente efectividad, sin embargo, dicha información no ha sido recibida por lo que, el hallazgo permanecerá en estado ABIERTO, hasta que se puedan efectuar las validaciones correspondientes. </t>
    </r>
  </si>
  <si>
    <t>Incumplimiento en publicación oportuna de Estados Financieros en la página web de la Agencia de Desarrollo Rural para la vigencia 2023 (período enero-septiembre)</t>
  </si>
  <si>
    <t>1  . Desconocimiento de las fechas límites para la publicación de los Estados  Financieros.</t>
  </si>
  <si>
    <t>1.Socialización Resolución vigente que regula la publiucación sobre los Estados Financieros             2. Actualización Manual de Política Contable</t>
  </si>
  <si>
    <t>1. Marterial socializado y evidencias del envio de la información                                                                             2. Presentación a Comité Sostenibilidad Financiera</t>
  </si>
  <si>
    <r>
      <t xml:space="preserve">Seguimiento 10 de diciembre de 2024: 
</t>
    </r>
    <r>
      <rPr>
        <sz val="12"/>
        <rFont val="Arial"/>
        <family val="2"/>
      </rPr>
      <t xml:space="preserve">
Para el cumplimiento de la acción propuesta la Secretaria General remitió a esta Oficina la siguiente información: 
- Manual de Políticas Contables de la Agencia de Desarrollo Rural - ADR - Bajo el Marco Conceptual y Normativo para Entidades del Gobierno MO-FIN-001 versión 4 actualizada el 11 de octubre de 2024 con razón de actualización </t>
    </r>
    <r>
      <rPr>
        <i/>
        <sz val="12"/>
        <rFont val="Arial"/>
        <family val="2"/>
      </rPr>
      <t>"Se acogen recomendaciones derivadas del Informe de Auditoría de la OCI Vigencia 2023. Res 566 de 2024 por lo cual se actualiza del Manual de Políticas Contables de la Agencia de Desarrollo Rural MO-FIN-001, en lo que respecta a la publicación de Estados Financieros."</t>
    </r>
    <r>
      <rPr>
        <sz val="12"/>
        <rFont val="Arial"/>
        <family val="2"/>
      </rPr>
      <t xml:space="preserve">
- Resolución Número 566 del 11 de septiembre de 2024 </t>
    </r>
    <r>
      <rPr>
        <i/>
        <sz val="12"/>
        <rFont val="Arial"/>
        <family val="2"/>
      </rPr>
      <t>"Por la cual se adopta la versión No. 4 del Manual de Políticas Contables de la Agencia de Desarrollo Rural - ADR"</t>
    </r>
    <r>
      <rPr>
        <b/>
        <sz val="12"/>
        <rFont val="Arial"/>
        <family val="2"/>
      </rPr>
      <t xml:space="preserve">
</t>
    </r>
    <r>
      <rPr>
        <sz val="12"/>
        <rFont val="Arial"/>
        <family val="2"/>
      </rPr>
      <t xml:space="preserve">
Teniendo en cuenta que la meta establecida fue determinada como 1. Material socializado y evidencias del envío de la información y 2. Presentación a Comité Sostenibilidad Financiera, esta Oficina considera que fueron cumplidas al 100%, pues el Manual fue socializado mediante el Sistema Integrado de Gestión ISOLUCION y de igual manera en la Resolución Número 566 se indica </t>
    </r>
    <r>
      <rPr>
        <i/>
        <sz val="12"/>
        <rFont val="Arial"/>
        <family val="2"/>
      </rPr>
      <t xml:space="preserve">"Que de acuerdo con el acta No. 014 del 25 de julio de 2024, el Comité de Sostenibilidad Contable, aprueba por unanimidad la propuesta de modificación de la política contable de publicación de estados financieros." </t>
    </r>
  </si>
  <si>
    <r>
      <rPr>
        <b/>
        <sz val="12"/>
        <color theme="1"/>
        <rFont val="Arial"/>
        <family val="2"/>
      </rPr>
      <t xml:space="preserve">Seguimiento diciembre 2024: 
</t>
    </r>
    <r>
      <rPr>
        <sz val="12"/>
        <color theme="1"/>
        <rFont val="Arial"/>
        <family val="2"/>
      </rPr>
      <t xml:space="preserve">Teniendo en cuenta el cumplimiento de la acción la Oficina de Control Interno procedió a verificar que la publicación de los Estados Financieros emitidos a corte marzo y septiembre de 2024 cumplieran con los plazos establecidos en la resolución 261 de 2023 </t>
    </r>
    <r>
      <rPr>
        <i/>
        <sz val="12"/>
        <color theme="1"/>
        <rFont val="Arial"/>
        <family val="2"/>
      </rPr>
      <t xml:space="preserve">"Procedimiento para la preparación, presentación y publicación de los informes financieros y contables"  </t>
    </r>
    <r>
      <rPr>
        <sz val="12"/>
        <color theme="1"/>
        <rFont val="Arial"/>
        <family val="2"/>
      </rPr>
      <t xml:space="preserve">que indica en su numeral 6. PUBLICACIÓN DE LSO INFORMES FINANCIEROS Y CONTABLES </t>
    </r>
    <r>
      <rPr>
        <i/>
        <sz val="12"/>
        <color theme="1"/>
        <rFont val="Arial"/>
        <family val="2"/>
      </rPr>
      <t xml:space="preserve"> " Los informes financieros y contables se publicarán en el transcurso de los </t>
    </r>
    <r>
      <rPr>
        <i/>
        <u/>
        <sz val="12"/>
        <color theme="1"/>
        <rFont val="Arial"/>
        <family val="2"/>
      </rPr>
      <t>dos meses siguientes al trimestre informado.</t>
    </r>
    <r>
      <rPr>
        <i/>
        <sz val="12"/>
        <color theme="1"/>
        <rFont val="Arial"/>
        <family val="2"/>
      </rPr>
      <t xml:space="preserve"> En la siguiente tabla se detalla la fecha de corte y la fecha límite de publicación para cada trimestre.(...)" </t>
    </r>
    <r>
      <rPr>
        <sz val="12"/>
        <color theme="1"/>
        <rFont val="Arial"/>
        <family val="2"/>
      </rPr>
      <t xml:space="preserve">En ese orden de ideas por parte de la Dirección Financiera se compartió a esta Oficina la siguiente información: 
-Correo electrónico del 31 de mayo de 2024 enviado desde el área de Contabilidad hacia la Oficina de Comunicaciones con asunto </t>
    </r>
    <r>
      <rPr>
        <i/>
        <sz val="12"/>
        <color theme="1"/>
        <rFont val="Arial"/>
        <family val="2"/>
      </rPr>
      <t xml:space="preserve">"Publicación Estados Financieros Marzo 2024"  </t>
    </r>
    <r>
      <rPr>
        <sz val="12"/>
        <color theme="1"/>
        <rFont val="Arial"/>
        <family val="2"/>
      </rPr>
      <t xml:space="preserve">en cumplimiento de la fecha máxima indicada en la resolución 261 de 2023. 
-Correo electrónico del 29 de noviembre de 2024 enviado desde el área de Contabilidad hacia la Oficina de Comunicaciones con asunto </t>
    </r>
    <r>
      <rPr>
        <i/>
        <sz val="12"/>
        <color theme="1"/>
        <rFont val="Arial"/>
        <family val="2"/>
      </rPr>
      <t xml:space="preserve">"Publicación estados financieros ADR SEP 2024"  </t>
    </r>
    <r>
      <rPr>
        <sz val="12"/>
        <color theme="1"/>
        <rFont val="Arial"/>
        <family val="2"/>
      </rPr>
      <t xml:space="preserve">en cumplimiento de la fecha indicada en la resolución 261 de 2023. 
De acuerdo con lo anterior se evidencia que, los controles propuestos y establecidos para mitigar la situación evidenciada en la auditoría realizada fueron efectivos, por lo que se da por CERRADO el presente hallazgo. 
</t>
    </r>
  </si>
  <si>
    <t>Incumplimiento de los criterios definidos en la Circular 001 del 3 de enero de 2023, para la solicitud de PAC extraordinario vigencia 2023</t>
  </si>
  <si>
    <t xml:space="preserve">1. Desconocimiento de la Circular 001 del 3 de enero de 2023 y las limitaciones sobre el PAC 
Extraordinario.
</t>
  </si>
  <si>
    <t>1. Solicitud de concepto por parte del Ministerio de Hacienda y Crédito Público sobre la solicitud de PAC Extraordinario   2. Socialización concepto</t>
  </si>
  <si>
    <t>1. Concepto emitido por el Ministerio de Hacienda                                                                2. Socialización</t>
  </si>
  <si>
    <r>
      <t xml:space="preserve">Seguimiento 10 de diciembre de 2024: 
</t>
    </r>
    <r>
      <rPr>
        <sz val="12"/>
        <rFont val="Arial"/>
        <family val="2"/>
      </rPr>
      <t xml:space="preserve">
Para el cumplimiento de la acción propuesta la Secretaria General remitió a esta Oficina la siguiente información: 
-Correo electrónico del 27 de junio de 2024 con asunto </t>
    </r>
    <r>
      <rPr>
        <i/>
        <sz val="12"/>
        <rFont val="Arial"/>
        <family val="2"/>
      </rPr>
      <t xml:space="preserve">"Concepto de PAC Extraordinario" </t>
    </r>
    <r>
      <rPr>
        <sz val="12"/>
        <rFont val="Arial"/>
        <family val="2"/>
      </rPr>
      <t xml:space="preserve">en el que se indica por parte del Ministerio de Hacienda y Crédito Público </t>
    </r>
    <r>
      <rPr>
        <i/>
        <sz val="12"/>
        <rFont val="Arial"/>
        <family val="2"/>
      </rPr>
      <t xml:space="preserve">"Me permito informar que el concepto de PAC extraordinario no existe, la entidad debe ajustarse a lo establecido en el calendario PAC establecido en la circular 045 de 2023 donde se establecen las fechas para solicitudes de modificaciones al PAC de cada mes."
</t>
    </r>
    <r>
      <rPr>
        <sz val="12"/>
        <rFont val="Arial"/>
        <family val="2"/>
      </rPr>
      <t xml:space="preserve">-Circular externa 045 del 29 de diciembre de 2023 con asunto </t>
    </r>
    <r>
      <rPr>
        <i/>
        <sz val="12"/>
        <rFont val="Arial"/>
        <family val="2"/>
      </rPr>
      <t>"Calendario PAC Vigencia Fiscal 2024 y aspectos a considerar para su ejecución" 
-</t>
    </r>
    <r>
      <rPr>
        <sz val="12"/>
        <rFont val="Arial"/>
        <family val="2"/>
      </rPr>
      <t xml:space="preserve">Formato F-DER-002 Listado de Asistencia a reuniones del 29 de julio de 2024 con objetivo </t>
    </r>
    <r>
      <rPr>
        <i/>
        <sz val="12"/>
        <rFont val="Arial"/>
        <family val="2"/>
      </rPr>
      <t xml:space="preserve">"Reunión PAC Extraordinario"
</t>
    </r>
    <r>
      <rPr>
        <sz val="12"/>
        <rFont val="Arial"/>
        <family val="2"/>
      </rPr>
      <t xml:space="preserve">Teniendo en cuenta la meta propuesta descrita como 1. Concepto emitido por el Ministerio de Hacienda y 2. Socialización. De acuerdo con las evidencias aportadas, esta Oficina considera que se dio cumplimiento al 100% de la acción. </t>
    </r>
  </si>
  <si>
    <r>
      <t xml:space="preserve">Teniendo en cuenta el cumplimiento de la acción la Oficina de Control Interno procedió a verificar lo indicado en la Circular Interna de PAC y que las solicitudes de PAC extraordinario realizadas en la vigencia 2024 cumplieran con lo dispuesto en esta, obteniendo que: 
-La circular 002 del 4 de enero de 2024 con asunto </t>
    </r>
    <r>
      <rPr>
        <i/>
        <sz val="12"/>
        <color theme="1"/>
        <rFont val="Arial"/>
        <family val="2"/>
      </rPr>
      <t xml:space="preserve">"Calendario PAC Vigencia 2024 y consideraciones de importancia para su ejecución" </t>
    </r>
    <r>
      <rPr>
        <sz val="12"/>
        <color theme="1"/>
        <rFont val="Arial"/>
        <family val="2"/>
      </rPr>
      <t xml:space="preserve"> indica en su punto II. PAC Extraordinario </t>
    </r>
    <r>
      <rPr>
        <i/>
        <sz val="12"/>
        <color theme="1"/>
        <rFont val="Arial"/>
        <family val="2"/>
      </rPr>
      <t xml:space="preserve">"las solicitudes de PAC sólo se atenderán para casos de las obligaciones que deban ser atendidas con prontitud a cargo de la Agencia o a carlo del Representante Legal. Dichas solicitudes deberán venir justificadas y con los soportes repectivos. Es importante aclarar que esta solitidus quedará sujeta para aprobación y asignación de los recursos por parte de la Dirección General del Crédito Público y del Tesoro Nacional - DGCP y TN." </t>
    </r>
    <r>
      <rPr>
        <sz val="12"/>
        <color theme="1"/>
        <rFont val="Arial"/>
        <family val="2"/>
      </rPr>
      <t xml:space="preserve">
- Correo electrónico emitido desde la tesorera de la ADR del 10 de diciembre de 2024 donde se indica </t>
    </r>
    <r>
      <rPr>
        <i/>
        <sz val="12"/>
        <color theme="1"/>
        <rFont val="Arial"/>
        <family val="2"/>
      </rPr>
      <t xml:space="preserve">" En relación con el correo que antecede, me permito informarle que, de acuerdo con los lineamientos establecidos por el Grupo PAC delMinisterio de Hacienda y Crédito Público, EN LA CIRCULAR EXTERNA 045 del 29 de diciembre de 2023 para la vigencia 2024, no se realizóla solicitud de cargue de PAC Extraordinario. La solicitud de PAC se llevó a cabo conforme a las fechas establecidas en el calendario PAC." 
</t>
    </r>
    <r>
      <rPr>
        <sz val="12"/>
        <color theme="1"/>
        <rFont val="Arial"/>
        <family val="2"/>
      </rPr>
      <t xml:space="preserve">De igual manera la Oficina de Control Interno en participación de las reuniones PAC de la vigencia identificó que teniendo en cuenta los bloqueos presupuestales que el Ministerio de Hacienda realizó no hubiera sido posible hacer cargue de PAC extraordinario. 
Por lo que, teniendo en cuenta la naturaleza del hallazgo, se puede inferir que la acción propuesta es efectiva por lo que se da por CERRADO el presente hallazgo. </t>
    </r>
  </si>
  <si>
    <t>ACCIONES  INFORME OCI-2022-024</t>
  </si>
  <si>
    <t>ACCIONES  INFORME OCI-2023-030</t>
  </si>
  <si>
    <t>ABIERTOS</t>
  </si>
  <si>
    <t>CERRADOS</t>
  </si>
  <si>
    <t>CERRADA</t>
  </si>
  <si>
    <t>VENCIDA</t>
  </si>
  <si>
    <t>REPORTE DE LOS RESPONSABLES</t>
  </si>
  <si>
    <t>AUDITORÍA VIGENCIA 2019 (INFORME OCI-2019-015)</t>
  </si>
  <si>
    <t>Gestión Administrativa</t>
  </si>
  <si>
    <t>Inconsistencias en la administración de los bienes devolutivos (Propiedad, Planta y Equipo) y de consumo (Inventarios) de la Entidad, relacionadas con la inobservancia normativa y procedimental para su registro en inventario, almacenamiento y custodia.</t>
  </si>
  <si>
    <t>Desconocimiento de los lineamientos procedimentales por parte de los actores que se involucran en la gestión relacionada con bienes devolutivos
Incumplimiento de controles establecidos, que además se encuentran desactualizados a la realidad operativa del proceso.</t>
  </si>
  <si>
    <r>
      <t xml:space="preserve">Plan de mejoramiento reformulado por solicitud realziada mediante </t>
    </r>
    <r>
      <rPr>
        <u/>
        <sz val="12"/>
        <color theme="1"/>
        <rFont val="Arial"/>
        <family val="2"/>
      </rPr>
      <t xml:space="preserve">memorando 20236000066403 </t>
    </r>
    <r>
      <rPr>
        <sz val="12"/>
        <color theme="1"/>
        <rFont val="Arial"/>
        <family val="2"/>
      </rPr>
      <t>del 20 de diciembre de 2023
1. Realizar actualización de los lineamientos procedimentales relacionados con los bienes devolutivos, con el objetivo de definir los controles que se adapten a la realidad operativa de la entidad.</t>
    </r>
  </si>
  <si>
    <t>Procedimiento adoptado y aprobado.</t>
  </si>
  <si>
    <t>Gestor T1 Grado 09 – Contratista Profesional Logística de Bienes y Servicios</t>
  </si>
  <si>
    <t>Maria Paula Urquijo</t>
  </si>
  <si>
    <r>
      <t>Seguimiento Diciembre 2024:</t>
    </r>
    <r>
      <rPr>
        <sz val="12"/>
        <rFont val="Arial"/>
        <family val="2"/>
      </rPr>
      <t xml:space="preserve">  En mesas de verificación se informo</t>
    </r>
    <r>
      <rPr>
        <i/>
        <sz val="12"/>
        <rFont val="Arial"/>
        <family val="2"/>
      </rPr>
      <t xml:space="preserve"> "Durante la vigencia se construyo el procedimiento sin embargo no se logro su aprobación en la herramienta ISOLUCIÓN se solicita ampliar fecha para la vigencia 30 de junio del 2025."</t>
    </r>
    <r>
      <rPr>
        <sz val="12"/>
        <rFont val="Arial"/>
        <family val="2"/>
      </rPr>
      <t xml:space="preserve"> sin embargo no se remiten soportes para validación del cumplimiento de la meta por tanto esta acción continuará en estado incumplida- vencida.</t>
    </r>
  </si>
  <si>
    <r>
      <t xml:space="preserve">Seguimiento diciembre 2024: </t>
    </r>
    <r>
      <rPr>
        <sz val="12"/>
        <rFont val="Arial"/>
        <family val="2"/>
      </rPr>
      <t>Teniendo en cuenta que no se remitio información que permitiera determianr el cierre del hallazgo, y a lo establecido por parte del proceso a ampliar la fecha para la vigencia 2025, esta Oficina insta al proceso a realiar la solciitud de manera formal, mediante memorando dirigido al Jefe de la Oficina de Control Interno, por loanterior el hallazgo continuara abierto.</t>
    </r>
  </si>
  <si>
    <r>
      <t xml:space="preserve">Plan de mejoramiento reformulado por solicitud realziada mediante </t>
    </r>
    <r>
      <rPr>
        <u/>
        <sz val="12"/>
        <color theme="1"/>
        <rFont val="Arial"/>
        <family val="2"/>
      </rPr>
      <t xml:space="preserve">memorando 20236000066403 </t>
    </r>
    <r>
      <rPr>
        <sz val="12"/>
        <color theme="1"/>
        <rFont val="Arial"/>
        <family val="2"/>
      </rPr>
      <t>del 20 de diciembre de 2023
2. Capacitaciones en los procedimientos de bienes devolutivos a las Unidades Técnica Territorial, Distritos de adecuación de tierras asiendo extensiva a los representantes legales de las asociaciones que los administran.</t>
    </r>
  </si>
  <si>
    <t>Listado de asistencia o grabación de reunión</t>
  </si>
  <si>
    <t>Ausencia de un monitoreo periódico frente al estado de los activos de la Entidad</t>
  </si>
  <si>
    <r>
      <t xml:space="preserve">Plan de mejoramiento reformulado por solicitud realziada mediante </t>
    </r>
    <r>
      <rPr>
        <u/>
        <sz val="12"/>
        <color theme="1"/>
        <rFont val="Arial"/>
        <family val="2"/>
      </rPr>
      <t>memorando 20236000066403</t>
    </r>
    <r>
      <rPr>
        <sz val="12"/>
        <color theme="1"/>
        <rFont val="Arial"/>
        <family val="2"/>
      </rPr>
      <t xml:space="preserve"> del 20 de diciembre de 2023
3. Adoptar un formato para el reporte periódico de las novedades presentadas en las UTT y Distritos de Adecuación de Tierras que tengan a cargo bienes devolutivos de la entidad y documentar esta actividad en el procedimiento correspondiente.</t>
    </r>
  </si>
  <si>
    <t>Formato adoptado y aprobado</t>
  </si>
  <si>
    <r>
      <rPr>
        <b/>
        <sz val="12"/>
        <rFont val="Arial"/>
        <family val="2"/>
      </rPr>
      <t xml:space="preserve">Seguimiento Diciembre 2024: </t>
    </r>
    <r>
      <rPr>
        <sz val="12"/>
        <rFont val="Arial"/>
        <family val="2"/>
      </rPr>
      <t xml:space="preserve"> En mesas de verificación se informo </t>
    </r>
    <r>
      <rPr>
        <i/>
        <sz val="12"/>
        <rFont val="Arial"/>
        <family val="2"/>
      </rPr>
      <t>"Se realizo propuesta de formato para el control en las UTT´S y Distritos sin embargo no se logro incluir en procediemiento que se viene trabajando realcionado con inventarios por lo tanto se solicita la ampliación para el 30 de junio del 2025."</t>
    </r>
    <r>
      <rPr>
        <sz val="12"/>
        <rFont val="Arial"/>
        <family val="2"/>
      </rPr>
      <t xml:space="preserve"> sin embargo no se remiten soportes para validación del cumplimiento de la meta por tanto esta acción continuará en estado incumplida- vencida.</t>
    </r>
  </si>
  <si>
    <r>
      <t xml:space="preserve">Seguimiento diciembre 2024: </t>
    </r>
    <r>
      <rPr>
        <sz val="12"/>
        <rFont val="Arial"/>
        <family val="2"/>
      </rPr>
      <t>Teniendo en cuenta que no se remitio evidendia de cumplimiento de  las acciones y metas propuestas, esta oficina sugiere la verificación del plan de mejoramiento propuesto de tal forma que se establezcan acciones tendientes a atacar la causa raiz del hallazgo dado que han pasado dos vigencias sin aportar avances significativos.</t>
    </r>
  </si>
  <si>
    <t>Inadecuado o inoportuno seguimiento y reporte por parte de las Unidades Técnicas Territoriales de las adquisiciones, bajas, movimientos y demás gestiones relacionadas con activos de la Entidad</t>
  </si>
  <si>
    <t>Falta de parametrización del sistema de administración y control de inventarios, que se adapte a la realidad operativa de la Entidad.</t>
  </si>
  <si>
    <r>
      <t>Plan de mejoramiento reformulado por solicitud realziada mediante</t>
    </r>
    <r>
      <rPr>
        <u/>
        <sz val="12"/>
        <color theme="1"/>
        <rFont val="Arial"/>
        <family val="2"/>
      </rPr>
      <t xml:space="preserve"> memorando 20236000066403</t>
    </r>
    <r>
      <rPr>
        <sz val="12"/>
        <color theme="1"/>
        <rFont val="Arial"/>
        <family val="2"/>
      </rPr>
      <t xml:space="preserve"> del 20 de diciembre de 2023
4. Gestionar desde la Secretaria General la adquisición de un aplicativo de inventarios.</t>
    </r>
  </si>
  <si>
    <t>Contrato de adquisición del aplicativo.</t>
  </si>
  <si>
    <t>Secretaria General</t>
  </si>
  <si>
    <r>
      <t>Seguimiento Diciembre 2024:</t>
    </r>
    <r>
      <rPr>
        <sz val="12"/>
        <rFont val="Arial"/>
        <family val="2"/>
      </rPr>
      <t xml:space="preserve">  Para validación al cumplimiento de esta acción se remitio acta de inicio del contrato de prestación de servicios orden de compra No. 121845 - No, Interno 14392023 y cuyo objeto establece </t>
    </r>
    <r>
      <rPr>
        <i/>
        <sz val="12"/>
        <rFont val="Arial"/>
        <family val="2"/>
      </rPr>
      <t xml:space="preserve">"ADQUIRIR EL LICENCIAMIENTO, CONFIGURACIÓN, MIGRACIÓN, SOPORTE, CAPACITACIÓN Y ACTUALIZACIÓN DE UN SOFTWARE DE NÓMINA Y UN SOFTWARE DE INVENTARIO, PARA LA AGENCIA DE DESARROLLO RURAL ADR."
</t>
    </r>
    <r>
      <rPr>
        <sz val="12"/>
        <rFont val="Arial"/>
        <family val="2"/>
      </rPr>
      <t>Por lo anterior y teniendo en cuenta que se establecia la adquisición de un nuevo aplicativo se otorga un avance cuantitativo del 100%</t>
    </r>
  </si>
  <si>
    <r>
      <rPr>
        <b/>
        <sz val="12"/>
        <rFont val="Arial"/>
        <family val="2"/>
      </rPr>
      <t xml:space="preserve">Seguimiento diciembre 2024: </t>
    </r>
    <r>
      <rPr>
        <sz val="12"/>
        <rFont val="Arial"/>
        <family val="2"/>
      </rPr>
      <t>Si bien las acciones presentan un avance cuantitativo del 100%, se establecen en estado cumplidas pendientes de efectividad teniendo en cuenta que la acción 1, 2, 3 se encuentran incumplidas vencidas, por lo anterior el hhalazgo continuara en estado abierto hasta que se remita la documentación pertinente para evidenciar el cumplimiento de las acciones y metas propuestas.</t>
    </r>
  </si>
  <si>
    <t>Omisión de lineamientos y/o falta de oportunidad en los trámites necesarios para el análisis de baja de bienes de la Entidad.</t>
  </si>
  <si>
    <r>
      <t xml:space="preserve">Plan de mejoramiento reformulado por solicitud realziada mediante </t>
    </r>
    <r>
      <rPr>
        <u/>
        <sz val="12"/>
        <color theme="1"/>
        <rFont val="Arial"/>
        <family val="2"/>
      </rPr>
      <t xml:space="preserve">memorando 20236000066403 </t>
    </r>
    <r>
      <rPr>
        <sz val="12"/>
        <color theme="1"/>
        <rFont val="Arial"/>
        <family val="2"/>
      </rPr>
      <t>del 20 de diciembre de 2023
5. Capacitación sobre el nuevo procedimiento de baja de bienes adoptado el 5 octubre del 2023 versión 2 acompañado del cronograma en el que se les indica las fechas para la presentación de los bienes para dar de baja.</t>
    </r>
  </si>
  <si>
    <t>Capacitación</t>
  </si>
  <si>
    <r>
      <t>Seguimiento Diciembre 2024:</t>
    </r>
    <r>
      <rPr>
        <sz val="12"/>
        <rFont val="Arial"/>
        <family val="2"/>
      </rPr>
      <t xml:space="preserve">  Para validación al cumplimiento de esta acción se remitieron los siguientes soportes:
· Correo electronico del 09 de diciembre del 2024, con la invitación a capacitación y divulgación del procedimiento de baja (PR-ADT-008)
· Captura de panta de los asistentes a la capacitación-
· Presentación en Power Point con el objeto de la capacitacion de acuerdo al procedumuento baja de bienes muebles y/o solicitudes de desafectación, descomposición y depuración contable de los distritos de Adecuación de Tierras de pequeña escala así como las condiciones generales para el desarrollo del procedimiento.
Por lo anterior y teniendo en cuenta que la meta contemplaba una capacitación se otorga avance cuantitativo del 100% </t>
    </r>
  </si>
  <si>
    <t>Inconsistencias y deficiencias en la información reportada de bienes devolutivos (Propiedad Planta y Equipo) y de consumo (Inventarios), a partir de las conciliaciones de información de los bienes frente a los registros en la base de datos de inventarios (Aplicativo Apoteosys) y los saldos reportados en los Estados Financieros al cierre de la vigencia 2018.</t>
  </si>
  <si>
    <t>Insuficiencia de personal para realizar la recopilación, depuración y registro de información de los bienes de la Entidad para la cantidad de bienes a controlar.</t>
  </si>
  <si>
    <r>
      <rPr>
        <b/>
        <sz val="12"/>
        <color theme="1"/>
        <rFont val="Arial"/>
        <family val="2"/>
      </rPr>
      <t xml:space="preserve">1. </t>
    </r>
    <r>
      <rPr>
        <sz val="12"/>
        <color theme="1"/>
        <rFont val="Arial"/>
        <family val="2"/>
      </rPr>
      <t>Contratar personal de la Dirección Administrativa y Financiera – Gestión Financiera – Contabilidad, que se encargue de las conciliaciones mensuales.</t>
    </r>
  </si>
  <si>
    <t>Contratos la Dirección Administrativa y Financiera – Gestión Financiera – Contabilidad firmados</t>
  </si>
  <si>
    <t xml:space="preserve">Diego E. Tiuzo - Secretario General  
Luis Tovar - Vicepresidente de Gestión Contractual </t>
  </si>
  <si>
    <t>30-jul-2019
26-mar-2020</t>
  </si>
  <si>
    <t>Iván Arturo Márquez Rincón
Maicol Stiven Zipamocha Murcia</t>
  </si>
  <si>
    <r>
      <t>Fue suscrito el 20 de mayo de 2019 el contrato 328 de 2019, y Contrato No. 3682020 los cuales tienen por objeto: "</t>
    </r>
    <r>
      <rPr>
        <i/>
        <sz val="12"/>
        <rFont val="Arial"/>
        <family val="2"/>
      </rPr>
      <t xml:space="preserve">Prestar los servicios profesionales para apoyar a la Dirección Administrativa y Financiera en todas las actividades relacionadas con la gestión contable y financiera desarrollada en la entidad, </t>
    </r>
    <r>
      <rPr>
        <sz val="12"/>
        <rFont val="Arial"/>
        <family val="2"/>
      </rPr>
      <t xml:space="preserve">(...)" y que establece en el numeral 14 de la clausula 4 la obligación de "(...) </t>
    </r>
    <r>
      <rPr>
        <i/>
        <sz val="12"/>
        <rFont val="Arial"/>
        <family val="2"/>
      </rPr>
      <t>14. Preparar conciliaciones de información Contable con las diferentes dependencias de la entidad relacionadas con los procesos contables.</t>
    </r>
    <r>
      <rPr>
        <sz val="12"/>
        <rFont val="Arial"/>
        <family val="2"/>
      </rPr>
      <t xml:space="preserve"> (...)".
Al respecto la Oficina de Control Interno observó en el informe de actividades presentado el 2 de julio de 2019 por la contratista para el segundo pago que durante junio la contratista reportó que "</t>
    </r>
    <r>
      <rPr>
        <i/>
        <sz val="12"/>
        <rFont val="Arial"/>
        <family val="2"/>
      </rPr>
      <t>Se realizó la conciliación con la base de activos fijos vs información del programa SIIF Nación de la Propiedad, Planta y Equipo y bienes de consumo de los meses de enero a mayo de 2019.</t>
    </r>
    <r>
      <rPr>
        <sz val="12"/>
        <rFont val="Arial"/>
        <family val="2"/>
      </rPr>
      <t>". Conciliación que fue presentada por los responsables del proceso mediante mesa de trabajo adelantada el 13 de agosto de 2019.
Adicional mente se evidenció la realización de las siguientes conciliaciones:
Conciliación No. 010 del 19 de septiembre de 2019
Conciliación No. 011 del 28 de octubre de 2019
Conciliación No. 012 del 28 de novimebre de 2019.
Conciliación No. 013 del 27 de diciembre de 2019.</t>
    </r>
  </si>
  <si>
    <t>En primera medida se debe señalar que en el seguimiento realizado en las vigencias 2019 a 2023, se corroboró el cumplimiento de seis (6) de las siete (7) acciones de mejoramiento propuestas. Además, teniendiendo en cuenta que la situación descrita en el presente hallazgo fue reiterada en la auditoría 2021, se consideró conveniente validar la subsanación de las situaciones observadas con el plan de mejoramiento de dicha vigencia (2021), de lo cual se obtuvo lo siguiente:
De acuerdo con la evidencia aportada por el proceso de Gestión Administrativa, esta Oficina de Control Interno concluye que:
Se verificó la actualización de los procedimientos PR-GAD-005, PR-GAD-006 en el aplicativo Isolucion el día 15 de junio 2022 con su respectiva socialización, por lo tanto se corrobora el cumplimiento de la acción propuesta. 
Se evidenciò el cronograma aprobado de las visitas a las UTT y Nivel Central de la vigencia 2023 y los resultados generados de estas visitas de enero a mayo 2023, para la validación de los bienes muebles en las distintas áreas de la ADR, por lo que se corrobora el cumplimiento de la acción propuesta.
Se corroboró la aplicación de los formato F-SAD-010 Entrega y devolución de bienes asignados y el F-SAD 012 Formato de Solicitud, salida y devolución de bienes muebles descritos dentro del procedimiento PR-GAD-005 Inventario de Bienes Devolutivos.
Se evidenció el pantallazo del repositorio de la Dirección Administrativa carpeta de Inventarios donde se encuentran consolidadas las actividades que se llevan a cabo dentro de esta área y las conciliaciones realizadas entre Logística de Bienes y Servicios y contabilidad
De otra parte, y de acuerdo con la verificación realizada por la Oficina de Control Interno se verificò:
Los soportes de las conciliaciones realizadas de enero a marzo de la vigencia 2023 de la cuenta contable Propiedad, Planta y Equipo donde esta OCI constató que los valores conciliados coincidieran con el valor revelado en los Estados Financieros a 31 marzo 2023 (Papel de Trabajo - Verificación Efectividad EEFF Marzo 2023), por lo anterior se evidenció una efectividad frente a la causa del hallazgo, no obstante es importante seguir implementando los controles necesarios para que la revelación de los Estados Financieros de los siguientes trimestres de la vigencia 2023 se encuentren revelando la realidad económica de la Agencia de Desarrollo Rural.
En la actualización del procedimiento PR-GAD-005 en el numeral 6. Desarrollo, actividad 3. El responsable del centro de costo y/o el jefe de cada dependencia deberá realizar la solicitud del bien que requiera", actividad que se realiza a través del formato F-SAD-012, por lo tanto se aportaron las solicitudes de los bienes devolutivos del primer cuatrimestre de 2023 de las àreas que hayan requerido los mismos durante este periodo.
En la actualización del procedimiento PR-GAD-005 en el numeral 6. Desarrollo  actividad 6, establece: "Alistar y entregar la solicitud o separar el espacio físico. (...). La asignación se realizará de manera individual en la sede central  y para las UTT se realizará la asignación al responsable del centro de costo. Quien  recibe el bien verifica la cantidad, estado del mismo y firma el acta de asignación del  bien (documento que genera el aplicativo Apoteosys) (…)" actividad que se realiza a través del formato F-SAD-010, por lo tanto se aportaron las actas de asignación de bienes del primer cuatrimestre de 2023 de las àreas que hayan requerido los mismos durante este periodo.
Las solicitudes de ingresos de bienes muebles del primer trimestre de 2023 allegadas a la Dirección Administrativa correspondientes al Distrito de Adecuación de Tierras RUT y Tucurinca a través de los memorandos Nª 20233510007193 y 20233590009533, donde esta OCI verificó que estos ingresos se registrarán en al aplicativo Apoteosys en el mismo periodo para mantener actualizado el inventario de la Agencia de Desarrollo Rural (Papel de Trabajo - Efectividad verificación ingresos Apoteosys)
- Adicionalmente se aportó a esta OCI las actas de las visitas que tienen como objetivo "Realizar la identificación de las necesidades de mantenimiento y adecuación de las Sedes UTT´s N° 2,5,6,7,8,9 y la Sede Central de Bogotá", donde se evidenciaron las necesidades y mantenimientos que se deben realizar dentro de las mismas.
Dado lo anterior, se observaron por parte de la OCI correctivos derivados de la actualización procedimental. No obstante, el presente hallazgo detalla situaciones derivadas del control de bienes consumibles, por lo tanto, hasta tanto no se corrobore dicho correctivo, no es viable el cierre del presente hallazgo.</t>
  </si>
  <si>
    <t>Debilidades en la conservación documental</t>
  </si>
  <si>
    <t>2. Implementar una carpeta dentro del repositorio (SHARE POINT) de la secretaria general, donde se guarden las conciliaciones realizadas entre Logística de Bienes y Servicios y contabilidad</t>
  </si>
  <si>
    <t>Carpeta SHARE POINT con las conciliaciones</t>
  </si>
  <si>
    <t>Contratistas o Funcionario Logística de Bienes y servicios</t>
  </si>
  <si>
    <t>31/05/2022
06/06/2023
16/12/2024</t>
  </si>
  <si>
    <t>Richard Rangel Vergel
Maria Paula Urquijo</t>
  </si>
  <si>
    <r>
      <rPr>
        <b/>
        <sz val="12"/>
        <rFont val="Arial"/>
        <family val="2"/>
      </rPr>
      <t xml:space="preserve">
Junio 2023:</t>
    </r>
    <r>
      <rPr>
        <sz val="12"/>
        <rFont val="Arial"/>
        <family val="2"/>
      </rPr>
      <t xml:space="preserve"> De acuerdo a la evidencia aportada el área de Gestión Administrativa esta Oficina de Control Interno evidenció que:
- Se evidenció el pantallazo del repositorio de la Dirección Administrativa carpeta de </t>
    </r>
    <r>
      <rPr>
        <u/>
        <sz val="12"/>
        <rFont val="Arial"/>
        <family val="2"/>
      </rPr>
      <t>Inventarios</t>
    </r>
    <r>
      <rPr>
        <sz val="12"/>
        <rFont val="Arial"/>
        <family val="2"/>
      </rPr>
      <t xml:space="preserve"> donde se encuentran consolidadas las actividades que se llevan a cabo dentro de esta área y las conciliaciones realizadas entre Logística de Bienes y Servicios y contabilidad
Respecto con las evidencias aportadas y de acuerdo a lo evidenciado por la Oficina de Control Interno en el seguimiento a junio 2023 se considera que la acción propuesta se cumple.
</t>
    </r>
    <r>
      <rPr>
        <b/>
        <sz val="12"/>
        <rFont val="Arial"/>
        <family val="2"/>
      </rPr>
      <t xml:space="preserve">Efectividad: </t>
    </r>
    <r>
      <rPr>
        <sz val="12"/>
        <rFont val="Arial"/>
        <family val="2"/>
      </rPr>
      <t xml:space="preserve"> Frente a la efectividad de la acción propuesta la Oficina de Control Interno corroboró que se realizaron las siguientes conciliaciones suscritas a través de actas de reunión así:
- Conciliación cuenta contable Propiedad, Planta y Equipo con corte a los meses de enero, febrero, marzo 2023 realizadas los días 24 marzo, 27 abril 2023 respectivamente.
</t>
    </r>
    <r>
      <rPr>
        <b/>
        <sz val="12"/>
        <rFont val="Arial"/>
        <family val="2"/>
      </rPr>
      <t xml:space="preserve">
Seguimiento diciembre 2024: </t>
    </r>
    <r>
      <rPr>
        <sz val="12"/>
        <rFont val="Arial"/>
        <family val="2"/>
      </rPr>
      <t>Si bien la accion ya se encontrba cumplida y efectiva el proceso  remitio para validación al cumplimiento de la meta el borrador del formato por nombre "reporte de novedades adquisiones de bienes en territoriales y distritos"</t>
    </r>
  </si>
  <si>
    <t>Eventuales reprocesos de información o incorrecto registro de información en las bases de datos de almacén e inventarios (Aplicativo Apoteosys).</t>
  </si>
  <si>
    <r>
      <rPr>
        <b/>
        <sz val="12"/>
        <color theme="1"/>
        <rFont val="Arial"/>
        <family val="2"/>
      </rPr>
      <t xml:space="preserve">3. </t>
    </r>
    <r>
      <rPr>
        <sz val="12"/>
        <color theme="1"/>
        <rFont val="Arial"/>
        <family val="2"/>
      </rPr>
      <t>Solicitar a los supervisores la entrega del acta de aprobación y facturas de los bienes muebles individualizados que han sido adquiridos en la Agencia de Desarrollo Rural, así como también la facturación que contenga los valores de la infraestructura.</t>
    </r>
  </si>
  <si>
    <t xml:space="preserve">Una (1) Circular </t>
  </si>
  <si>
    <t xml:space="preserve">Jeisson Parada - Técnico Asistencial
Andrés Rodríguez - Técnico Asistencial
Contratista Carlos Ávila </t>
  </si>
  <si>
    <r>
      <t>El 27 de junio de 2019 fue emitida por la Secretaría General la Circular 071 de 2019, la cual tiene por asunto: "</t>
    </r>
    <r>
      <rPr>
        <i/>
        <sz val="12"/>
        <rFont val="Arial"/>
        <family val="2"/>
      </rPr>
      <t>Registro de Bienes en el Área de Logística de Bienes y Servicios de la ADR</t>
    </r>
    <r>
      <rPr>
        <sz val="12"/>
        <rFont val="Arial"/>
        <family val="2"/>
      </rPr>
      <t>".
En este sentido, mediante mesa de trabajo adelantada el 13 de agosto de 2019, los responsables del proceso suministraron el soporte de la entrada al almacén el 25 de julio de 2019 de un (1) ítem identificado con placa N°. 9395, reportado mediante memorando N°. 20193300024813 del 2 de julio de 2019 remitido por el supervisor del convenio 862 de 2015.
Adicionalmente se observó, que mediante radicado No. 20193540044193 del 23 de octubre de 2019 enviado a la Secretaria General, La Unidad Técnica Territorial No.4 Informó sobre la donación realizada por el programa Colombia Transforma- MSI a la Agencia de desarrollo Rural de los siguientes bienes:
-CARPA No. Placa 9556
-CARPA No. Placa 9557
-MESA POP UP No. Placa 9558
-BACKING No. Placa 9559
-COMPUITADOR No. Placa 9560
Para lo cual se procedió a consultar en la base de datos de propiedad, planta y equipo sustraida de Apoteosys suministrada con corte a 31 de diciembre de 2019, observando que dichos bienes ya se encuentran incorporados en el aplicativo de control de bienes.</t>
    </r>
  </si>
  <si>
    <t>Falta de habilitación del registro de bienes de consumo en el aplicativo de inventarios (APOTEOSYS)</t>
  </si>
  <si>
    <t>4. Adquisición del nevo aplicativo, en el que se requiere realizar el control y registro de bienes de consumo</t>
  </si>
  <si>
    <t>Registro de bienes de consumo en el nuevo aplicativo</t>
  </si>
  <si>
    <t xml:space="preserve">Maria Paula Urquijo </t>
  </si>
  <si>
    <r>
      <rPr>
        <b/>
        <sz val="12"/>
        <rFont val="Arial"/>
        <family val="2"/>
      </rPr>
      <t>Seguimieto 2023</t>
    </r>
    <r>
      <rPr>
        <sz val="12"/>
        <rFont val="Arial"/>
        <family val="2"/>
      </rPr>
      <t xml:space="preserve">: Plan de mejoramiento reformulado por solicitud realziada mediante memorando 20236000066403 del 20 de diciembre de 2023
</t>
    </r>
    <r>
      <rPr>
        <b/>
        <sz val="12"/>
        <rFont val="Arial"/>
        <family val="2"/>
      </rPr>
      <t xml:space="preserve">Seguimiento diciembre 2024: </t>
    </r>
    <r>
      <rPr>
        <sz val="12"/>
        <rFont val="Arial"/>
        <family val="2"/>
      </rPr>
      <t xml:space="preserve"> El proceso remitio para validación al cumplimiento de la meta el borrador del formato por nombre </t>
    </r>
    <r>
      <rPr>
        <i/>
        <sz val="12"/>
        <rFont val="Arial"/>
        <family val="2"/>
      </rPr>
      <t>"reporte de novedades adquisiones de bienes en territoriales y distritos"</t>
    </r>
    <r>
      <rPr>
        <sz val="12"/>
        <rFont val="Arial"/>
        <family val="2"/>
      </rPr>
      <t xml:space="preserve">
 Para validación al cumplimiento de esta acción se remitio acta de inicio del contrato de prestación de servicios orden de compra No. 121845 - No, Interno 14392023 y cuyo objeto establece "ADQUIRIR EL LICENCIAMIENTO, CONFIGURACIÓN, MIGRACIÓN, SOPORTE, CAPACITACIÓN Y ACTUALIZACIÓN DE UN SOFTWARE DE NÓMINA Y UN SOFTWARE DE INVENTARIO, PARA LA AGENCIA DE DESARROLLO RURAL ADR."
Por lo anterior y teniendo en cuenta que se establecia la adquisición de un nuevo aplicativo se otorga un avance cuantitativo del 100%</t>
    </r>
  </si>
  <si>
    <t>Existencia de diferencias contables entre las resoluciones y las actas de levantamientos de inventarios de los Distritos de Adecuación de Tierras - DAT</t>
  </si>
  <si>
    <r>
      <rPr>
        <b/>
        <sz val="12"/>
        <color theme="1"/>
        <rFont val="Arial"/>
        <family val="2"/>
      </rPr>
      <t xml:space="preserve">5. </t>
    </r>
    <r>
      <rPr>
        <sz val="12"/>
        <color theme="1"/>
        <rFont val="Arial"/>
        <family val="2"/>
      </rPr>
      <t>Presentar a la Secretaría del Comité Técnico de Sostenibilidad del Sistema de Información Financiera, el informe de las diferencias contables encontradas entre las resoluciones y las actas de levantamientos de inventarios de los Distritos de Adecuación de Tierras - DAT</t>
    </r>
  </si>
  <si>
    <t>Presentación ante el Comité el Informe de las diferencias encontradas</t>
  </si>
  <si>
    <t>Jeisson Parada - Técnico Asistencial
Andrés Rodríguez - Técnico Asistencial
Catherine Martin - Técnico Asistencial
 Contratista Carlos Ávila
Contratista Antonio Mayorga</t>
  </si>
  <si>
    <t>30-jul-2019
23-jun-2020</t>
  </si>
  <si>
    <r>
      <rPr>
        <b/>
        <sz val="12"/>
        <rFont val="Arial"/>
        <family val="2"/>
      </rPr>
      <t>Seguimiento jul-2019</t>
    </r>
    <r>
      <rPr>
        <sz val="12"/>
        <rFont val="Arial"/>
        <family val="2"/>
      </rPr>
      <t xml:space="preserve">
Si bien fue remitido el 28 de junio de 2019 al Secretario Técnico del Comité de Sostenibilidad de la ADR el memorando con N° de radicado 20196100024613 junto a diez (10) archivos adjuntos, uno de ellos la presentación del "</t>
    </r>
    <r>
      <rPr>
        <i/>
        <sz val="12"/>
        <rFont val="Arial"/>
        <family val="2"/>
      </rPr>
      <t>Levantamiento físico de inventarios Vs entrega INCODER resol. 1275 de 2016 DAT Gran y Mediana escala</t>
    </r>
    <r>
      <rPr>
        <sz val="12"/>
        <rFont val="Arial"/>
        <family val="2"/>
      </rPr>
      <t xml:space="preserve">", la Oficina de Control Interno no observó en el Orden del Día registrado en el Acta N°. 001 del 9 de mayo de 2019 la presentación de las diferencias contables encontradas entre las resoluciones y las actas de levantamiento de inventarios de los Distritos de Adecuación de Tierras - DAT.
</t>
    </r>
    <r>
      <rPr>
        <b/>
        <sz val="12"/>
        <rFont val="Arial"/>
        <family val="2"/>
      </rPr>
      <t xml:space="preserve">
Seguimiento jun-2020
</t>
    </r>
    <r>
      <rPr>
        <sz val="12"/>
        <rFont val="Arial"/>
        <family val="2"/>
      </rPr>
      <t xml:space="preserve">se aportó Acta N° 3 del  Comité Tecnico de Sostenibilidad del Sistema de información Financiera de la ADR del 23 de agosto de 2020, en la cual, en el numeral 3 del orden del día se observó </t>
    </r>
    <r>
      <rPr>
        <i/>
        <sz val="12"/>
        <rFont val="Arial"/>
        <family val="2"/>
      </rPr>
      <t xml:space="preserve">"Presentación diferencias encontradas entre lo entregado por parte del Incoder vs el inventario físico realizado por la ADR", </t>
    </r>
    <r>
      <rPr>
        <sz val="12"/>
        <rFont val="Arial"/>
        <family val="2"/>
      </rPr>
      <t xml:space="preserve">junto con el listado de asistencia de quienes participaron en el citado comité.
Adicionalmente se </t>
    </r>
    <r>
      <rPr>
        <i/>
        <sz val="12"/>
        <rFont val="Arial"/>
        <family val="2"/>
      </rPr>
      <t>aportó Resolución ADR 903 del 20 de diciembre de 2019 "Por la cual se ordena el ajuste contable de algunos bienes muebles de la Agencia de Desarrollo Rural transferidos a título gratuito por extinto INCODER sobre los Distritos de Adecuación de Tierras y se dictan otras disposiciones"</t>
    </r>
    <r>
      <rPr>
        <sz val="12"/>
        <rFont val="Arial"/>
        <family val="2"/>
      </rPr>
      <t xml:space="preserve">, en la cual en su artículo primero se ordenó </t>
    </r>
    <r>
      <rPr>
        <i/>
        <sz val="12"/>
        <rFont val="Arial"/>
        <family val="2"/>
      </rPr>
      <t>"a la Dirección Financera la incorporación del ajuste contable de las diferencias encontradas en los Distritos de Adecuación de Tierras de los bienes muebles de propiedad de la ADR (...)".</t>
    </r>
  </si>
  <si>
    <t xml:space="preserve">
Una vez revisada la evidencia suministrada, la Oficina de Control Interno considera que se cumplió con la acción de mejoramiento establecida y por lo tanto se considera que se dio cumplimiento de la acción.
</t>
  </si>
  <si>
    <r>
      <rPr>
        <b/>
        <sz val="12"/>
        <color theme="1"/>
        <rFont val="Arial"/>
        <family val="2"/>
      </rPr>
      <t xml:space="preserve">6. </t>
    </r>
    <r>
      <rPr>
        <sz val="12"/>
        <color theme="1"/>
        <rFont val="Arial"/>
        <family val="2"/>
      </rPr>
      <t>Aprobación del informe por parte del  Comité Técnico de Sostenibilidad del Sistema de Información Financiera de las diferencias contables encontradas entre las resoluciones y las actas de levantamientos de inventarios de los Distritos de Adecuación de Tierras - DAT</t>
    </r>
  </si>
  <si>
    <t>Un (1) acta del Comité Técnico de Sostenibilidad del Sistema de Información Financiera</t>
  </si>
  <si>
    <t>Comité Técnico de Sostenibilidad del Sistema de Información Financiera</t>
  </si>
  <si>
    <t>Maicol Stiven Zipamocha Murica</t>
  </si>
  <si>
    <r>
      <t xml:space="preserve">se aportó Acta N° 3 del  Comité Tecnico de Sostenibilidad del Sistema de información Financiera de la ADR del 23 de agosto de 2020, en la cual, en el numeral 3 del orden del día se observó "Presentación diferencias encontradas entre lo entregado por parte del Incoder vs el inventario físico realizado por la ADR". 
Adicionalmente se aportó Resolución ADR 903 del 20 de diciembre de 2019 </t>
    </r>
    <r>
      <rPr>
        <i/>
        <sz val="12"/>
        <rFont val="Arial"/>
        <family val="2"/>
      </rPr>
      <t>"Por la cual se ordena el ajuste contable de algunos bienes muebles de la Agencia de Desarrollo Rural transferidos a título gratuito por extinto INCODER sobre los Distritos de Adecuación de Tierras y se dictan otras disposiciones"</t>
    </r>
    <r>
      <rPr>
        <sz val="12"/>
        <rFont val="Arial"/>
        <family val="2"/>
      </rPr>
      <t xml:space="preserve">, en la cual en su artículo primero se ordenó </t>
    </r>
    <r>
      <rPr>
        <i/>
        <sz val="12"/>
        <rFont val="Arial"/>
        <family val="2"/>
      </rPr>
      <t>"a la Dirección Financera la incorporación del ajuste contable de las diferencias encontradas en los Distritos de Adecuación de Tierras de los bienes muebles de propiedad de la ADR (...)"</t>
    </r>
  </si>
  <si>
    <r>
      <rPr>
        <b/>
        <sz val="12"/>
        <color theme="1"/>
        <rFont val="Arial"/>
        <family val="2"/>
      </rPr>
      <t xml:space="preserve">7. </t>
    </r>
    <r>
      <rPr>
        <sz val="12"/>
        <color theme="1"/>
        <rFont val="Arial"/>
        <family val="2"/>
      </rPr>
      <t>Incluir los bienes de manera individual en Apoteosys de los bienes muebles  de los Distritos de Adecuación de Tierras aprobados por el Comité Técnico de Sostenibilidad del Sistema de Información Financiera.</t>
    </r>
  </si>
  <si>
    <t>Un (1) informe de inventarios de bienes muebles</t>
  </si>
  <si>
    <t xml:space="preserve">Jeisson Parada - Técnico Asistencial
Andrés Rodríguez - Técnico Asistencial
Catherine Martin - Técnico Asistencial
 Contratista Carlos Ávila  
Contratista Antonio Mayorga </t>
  </si>
  <si>
    <t>la Secretaría General - Direcicón Administrativa y Financiera aportó como evidencia de ejecución, Acta de conciliación 014 del 21 de febrero de 2020 y archivo Excel "CIERRE DEFINIT DICIEMBRE 2019" sustraido del aplicativo Apoteosys con la información de activos fijos de la Entidad.
Adicionalmente, se suministró documento denominado "Informe de ingresos y retiros de bienes muebles DAT", en el cual se relacionan los elementos que, de conformidad con lo estipulado en la resolución 0903 del 20 de diciembre de 2019, se procedió a incluir de manera individual en el aplicativo de APTEOSYS, un total de 4316 bienes. 
Producto de lo anterior, se realizó una busqueda aleatoria de los bienes con placa ADR 10076, 10149, 10219, 10324, 10363, 10506, 10418, 10514 y 10547, observando que los datos del informe tales como N° placa, tipo de elemento  y número de serie (Ubicación) coincidían VS la información sustraida del aplicativo Apoteosys con corte a 31 de diciembre de 2019.</t>
  </si>
  <si>
    <t>Deficiencias en el aseguramiento de bienes de la Agencia de Desarrollo Rural (ADR), respecto a bienes que no estaban amparados con una póliza de seguros, inadecuada cuantificación de los montos a asegurar de los bienes e incumplimiento de compromisos contractuales por parte del intermediario de seguros.</t>
  </si>
  <si>
    <t>Falta de lineamientos que definan cómo se determina el valor asegurado.</t>
  </si>
  <si>
    <t xml:space="preserve">1. Revisar, ajustar y actualizar el procedimiento de plan de seguros teniendo en cuenta la operatividad del proceso, fortaleciendo la actividad de control de identificación de bienes a asegurar y definición del presupuesto para asegurar los bienes de la entidad. Así mismo, ajustar los controles y lineamientos para el cumplimiento en donde se determina el responsable, periodicidad. </t>
  </si>
  <si>
    <t xml:space="preserve">Procedimiento actualizado  </t>
  </si>
  <si>
    <t xml:space="preserve">Contratista responsable de los seguros de la entidad </t>
  </si>
  <si>
    <t>31/05/2022
06/06/2023</t>
  </si>
  <si>
    <r>
      <rPr>
        <b/>
        <sz val="12"/>
        <rFont val="Arial"/>
        <family val="2"/>
      </rPr>
      <t>Mayo 2022:</t>
    </r>
    <r>
      <rPr>
        <sz val="12"/>
        <rFont val="Arial"/>
        <family val="2"/>
      </rPr>
      <t xml:space="preserve"> Se evidenció la expedición del procedimiento de Plan de Seguros PR-GAD-004, donde el mismo se aprueba el 23 marzo 2022 en Isolucion.</t>
    </r>
    <r>
      <rPr>
        <b/>
        <sz val="12"/>
        <rFont val="Arial"/>
        <family val="2"/>
      </rPr>
      <t xml:space="preserve">
Junio 2023:</t>
    </r>
    <r>
      <rPr>
        <sz val="12"/>
        <rFont val="Arial"/>
        <family val="2"/>
      </rPr>
      <t xml:space="preserve"> De acuerdo a la evidencia aportada el área de Gestión Administrativa esta Oficina de Control Interno evidenció que:
- En el aplicativo Isolucion se actualizó el procedimiento PR-GAD-004 V3 Plan de Seguros el día 23 de Marzo 2022.
Respecto con las evidencias aportadas y de acuerdo a lo evidenciado por la Oficina de Control Interno en el seguimiento a junio 2023 se considera que la acción propuesta se cumple.
</t>
    </r>
    <r>
      <rPr>
        <b/>
        <sz val="12"/>
        <rFont val="Arial"/>
        <family val="2"/>
      </rPr>
      <t xml:space="preserve">
Efectividad: </t>
    </r>
    <r>
      <rPr>
        <sz val="12"/>
        <rFont val="Arial"/>
        <family val="2"/>
      </rPr>
      <t xml:space="preserve">Frente a la efectividad de la acción propuesta la Oficina de Control Interno corroboró que se realizó el avalúo y pólizas de los siguientes bienes inmuebles de la Agencia de Desarrollo Rural así:
</t>
    </r>
    <r>
      <rPr>
        <i/>
        <sz val="12"/>
        <rFont val="Arial"/>
        <family val="2"/>
      </rPr>
      <t>Avalúos</t>
    </r>
    <r>
      <rPr>
        <sz val="12"/>
        <rFont val="Arial"/>
        <family val="2"/>
      </rPr>
      <t xml:space="preserve">
- Avalúo de la Unidad Técnica Territorial No. 1 Cartagena del 20 de noviembre de 2020
- Avalúo de la Unidad Técnica Territorial No. 6 Manizales del 20 de noviembre de 2020
- Avalúo de la Unidad Técnica Territorial No. 8 Ibague del 20 de noviembre de 2020
- Avalúo de la Unidad Técnica Territorial No. 9 Popayán del 20 de noviembre de 2020
- Avalúo de la Unidad Técnica Territorial No. 11 Neiva del 20 de noviembre de 2020
- Avalúo del Proyecto Estratégico Río Ranchería del 30 de julio de 2020
- Avalúo del Proyecto Estratégico Triángulo del Tolima del 18 noviembre 2020
</t>
    </r>
    <r>
      <rPr>
        <i/>
        <sz val="12"/>
        <rFont val="Arial"/>
        <family val="2"/>
      </rPr>
      <t xml:space="preserve">Pólizas
- </t>
    </r>
    <r>
      <rPr>
        <sz val="12"/>
        <rFont val="Arial"/>
        <family val="2"/>
      </rPr>
      <t xml:space="preserve">Póliza No. 1003394 de Seguro de Equipo Móvil y Maquinaria del 16 de diciembre 2021.
- Póliza No. 12258 de Seguro Multiriesgo del 16 de diciembre 2021, Otro si del 08 de septiembre 2022, Otro si No. 2 del 23 febrero 2023, Otro si No. 3 del 14 abril 2023, otro si No. 4 del 23 mayo 2023, Otro si No. 5 26 mayo 2023.
- Póliza No. AVPL-44792087-1 de Seguro Vehículo Aérero del 18 mayo 2022.
- Póliza No. 1003798 de Seguro Daños Materiales Combinados del 15 de diciembre 2022.
- Póliza No. 1011745 de Seguros Automóviles del 31 mayo 2023
</t>
    </r>
  </si>
  <si>
    <r>
      <t xml:space="preserve">De acuerdo a la evidencia aportada el área de Gestión Administrativa esta Oficina de Control Interno concluye que:
Respecto con la verificación realizada por la OCI se corroboró la actualización de los procedimientos PR-GAD-004 Plan de Seguros V4, en el aplicativo Isolucion el día 23 de junio 2022, y a su vez se realizó la socialización del mismo, por lo tanto, se considera que se dio cumplimiento a las aciciones propuestas.
De otra parte, y de acuerdo con la verificación realizada por la Oficina de Control Interno para probar la efectividad de la acción propuesta se requirió lo siguiente:
- De acuerdo a lo mencionado en el informe OCI-2021-029 la desviación descrita en el hallazgo "Deficiencias en la identificación y valor asegurado de los bienes muebles e inmuebles de la Entidad" se encontraba enmarcada en la falta de de pòlizas de seguros de los bienes de la ADR por lo tanto se aportó a esta OCI las pólizas Todo Riesgos daños materiales y avalúos aportados por la Secretaría General de las Unidades Técnicas Territoriales de la ADR, Proyectos Estratégicos y bienes de la ADR donde se cuente con su respectivo cubrimiento.
Adicionalmente se evidenciaron las solicitudes de ingresos de bienes muebles del primer trimestre de 2023 allegadas a la Dirección Administrativa correspondientes al Distrito de Adecuación de Tierras RUT y Tucurinca a través de los memorandos Nª 20233510007193 y 20233590009533 , donde esta OCI verificó que estos ingresos se registrarán en al aplicativo Apoteosys en el mismo periodo para mantener actualizado el inventario de la Agencia de Desarrollo Rural </t>
    </r>
    <r>
      <rPr>
        <i/>
        <sz val="12"/>
        <rFont val="Arial"/>
        <family val="2"/>
      </rPr>
      <t xml:space="preserve">(Papel de Trabajo - Efectividad verificación ingresos Apoteosys) </t>
    </r>
    <r>
      <rPr>
        <sz val="12"/>
        <rFont val="Arial"/>
        <family val="2"/>
      </rPr>
      <t>por lo que esto se encuentra alineado a la emisión de 4 Otro si en lo corrido de la vigencia 2023
Como resultado la Oficina de Control Interno corroboró la efectividad de los controles adoptados al realizar los avalúos y las pólizas de seguros de los bienes asociados a la Agencia de Desarrollo Rural que se encuentran a cargo del proceso de Gestión Administrativa, por lo cual se consdiero viable el cierre del hallazgo.</t>
    </r>
  </si>
  <si>
    <t xml:space="preserve">2. Socializar el procedimiento al interior de la Entidad a través de correo electrónico. </t>
  </si>
  <si>
    <t xml:space="preserve">Correo electrónico </t>
  </si>
  <si>
    <t xml:space="preserve">Correctiva </t>
  </si>
  <si>
    <t xml:space="preserve">Contratista encargado de seguros </t>
  </si>
  <si>
    <r>
      <rPr>
        <b/>
        <sz val="12"/>
        <rFont val="Arial"/>
        <family val="2"/>
      </rPr>
      <t>Mayo 2022:</t>
    </r>
    <r>
      <rPr>
        <sz val="12"/>
        <rFont val="Arial"/>
        <family val="2"/>
      </rPr>
      <t xml:space="preserve"> Se evidenció la socialización del procedimiento de Plan de Seguros PR-GAD-004, a través de correo electrónico del día 23 marzo de 2022.
Respecto con las evidencias aportadas y de acuerdo a lo evidenciado por la Oficina de Control Interno en el seguimiento a junio 2023 se considera que la acción propuesta se cumple.</t>
    </r>
  </si>
  <si>
    <r>
      <t>Falta de soporte documental</t>
    </r>
    <r>
      <rPr>
        <sz val="12"/>
        <color rgb="FF4472C4"/>
        <rFont val="Arial"/>
        <family val="2"/>
      </rPr>
      <t xml:space="preserve"> </t>
    </r>
  </si>
  <si>
    <t xml:space="preserve">3. Cargar la información al repositorio creado por Secretaria General que soporte las actividades de control ejecutadas en el marco del procedimiento de plan de seguros. </t>
  </si>
  <si>
    <t xml:space="preserve">Repositorio SHARE POINT. </t>
  </si>
  <si>
    <t>Contratista encargado de seguros</t>
  </si>
  <si>
    <r>
      <rPr>
        <b/>
        <sz val="12"/>
        <rFont val="Arial"/>
        <family val="2"/>
      </rPr>
      <t>Mayo 2022:</t>
    </r>
    <r>
      <rPr>
        <sz val="12"/>
        <rFont val="Arial"/>
        <family val="2"/>
      </rPr>
      <t xml:space="preserve"> Esta Oficina de Control Interno evidenció y tuvo acceso al SharePoint o Repositorio donde se corroboró las pólizas de 2019, 2020, Parque Automotor, las pólizas de los Distritos, entre otros.
Respecto con las evidencias aportadas y de acuerdo a lo evidenciado por la Oficina de Control Interno en el seguimiento a junio 2023 se considera que la acción propuesta se cumple.</t>
    </r>
  </si>
  <si>
    <t>Inobservancia de lineamientos establecidos por parte del Comité para la Gerencia y Administración de bienes muebles e inmuebles de la Agencia de Desarrollo Rural, debido al incumplimiento en la realización de reuniones ordinarias del Comité, a la falta e inconsistencias en la emisión de Conceptos Técnicos para determinar la baja de bienes muebles y duplicidad en el registro de bienes dados de baja en la base de datos de inventario (aplicativo Apoteosys).</t>
  </si>
  <si>
    <t>Falta realizar el cargue de los bienes muebles en el aplicativo Apoteosys de los Distritos de Adecuación de Tierras - DAT y realizar la actualización los inventarios que permita identificar la totalidad de bienes con los que cuenta la Agencia de Desarrollo Rural (ADR).</t>
  </si>
  <si>
    <r>
      <rPr>
        <b/>
        <sz val="12"/>
        <rFont val="Arial"/>
        <family val="2"/>
      </rPr>
      <t xml:space="preserve">1. </t>
    </r>
    <r>
      <rPr>
        <sz val="12"/>
        <rFont val="Arial"/>
        <family val="2"/>
      </rPr>
      <t>Cargar los bienes muebles en el aplicativo Apoteosys de los Distritos de Adecuación de Tierras – DAT y actualizar los inventarios.</t>
    </r>
  </si>
  <si>
    <t>Inventario de bienes muebles actualizado en Apoteosys</t>
  </si>
  <si>
    <t>Área Logística, 
Jeisson Parada
Contratista Carlos Ávila 
Contratista Javier Mayorga</t>
  </si>
  <si>
    <t>la Secretaría General - Direcicón Administrativa y Financiera aportó como evidencia de la ejecución de la presenta acción, "Acta de conciliación de diciembre de 2019" , el cual contempla la conciliación de los saldos de Propiedad, Planta y Equipo según el aplicativo Apoteosys y Estado de Situación Financiera con corte a 31 de diciembre de 2019, así como archivo denominado "Cierre deficit diciembre de 2019", con la relación de activos fijos de la Entidad a 31 de diciembre de 2019, en el que se pueden identificar los bienes que han sido ingresados en el aplicativo APoteosys.
Adicionalmente se observó, que mediante radicado No. 20193540044193 del 23 de octubre de 2019 enviado a la Secretaria General, La Unidad Técnica Territorial No.4 Informó sobre la donación realizada por el programa Colombia Transforma- MSI a la Agencia de desarrollo Rural de los siguientes bienes:
-CARPA No. Placa 9556
-CARPA No. Placa 9557
-MESA POP UP No. Placa 9558
-BACKING No. Placa 9559
-COMPUITADOR No. Placa 9560
Para lo cual se procedió a consultar en la base de datos de propiedad, planta y equipo sustraida de Apoteosys suministrada con corte a 31 de diciembre de 2019, observando que dichos bienes ya se encuentran incorporados en el aplicativo de control de bienes.</t>
  </si>
  <si>
    <r>
      <t xml:space="preserve">En primera medida se debe señalar que en el seguimiento realizado en las vigencias 2020 a 2023, se corroboró el cumplimiento de cuatro (4) de cinco (5) acciones de mejoramiento propuestas. Además, teniendiendo en cuenta que la situación descrita en el presente hallazgo fue reiterada en el hallazgo N° 2 de la auditoría 2021, se consideró conveniente validar la subsanación de las situaciones observadas con el plan de mejoramiento de dicha vigencia (2021), de lo cual se obtuvo lo siguiente:
De acuerdo con la evidencia aportada por el proceso de Gestión Administrativa, esta Oficina de Control Interno concluye que:
</t>
    </r>
    <r>
      <rPr>
        <b/>
        <sz val="12"/>
        <rFont val="Arial"/>
        <family val="2"/>
      </rPr>
      <t>Seguimieto 2022:</t>
    </r>
    <r>
      <rPr>
        <sz val="12"/>
        <rFont val="Arial"/>
        <family val="2"/>
      </rPr>
      <t xml:space="preserve"> - Con respecto al literal a. El Comité no sesionó durante el primer semestre de la vigencia 2020, y en el literal c. Inconsistencias en los soportes documentales de los bienes dados de baja en los Comités celebrados en 2019 y 2020 del hallazgo No. 2 del informe OCI-2021-029, se verificó que:
Se diligenciaron como soportes documentales los formatos F-SAD- 026 Concepto Técnico para baja de bienes devolutivos UTT´s y F-SAD-027 Concepto Técnico para baja de bienes devolutivos Sede Central según lo establecido en el procedimiento PR-GAD-008 numero 6, actividad 1 Solicitud de Baja donde menciona que "Elaborar memorando para solicitar la baja de bienes devolutivos del inventario de la entidad y la depuración de los valores contables. Al memorando deberán adjuntarse los soportes indicados en el numeral 4 “CONDICIONES ESPECIALES” del presente documento", donde dentro de cada uno de estos formatos se describen los conceptos para dar de baja de bienes muebles de las UTT´s, Nivel Central y Distritos de Adecuación de Tierras en la vigencia 2022, los cuales se presentaron en los Comitès para la Gerencia y Administración de bienes muebles e inmuebles de la ADR llevados a cabo en los meses de junio y diciembre 2022 para su aprobación.
- Con respecto al literal b. Inconsistencias en la cantidad de bienes dados de baja en la Resolución 753 del 30 de octubre de 2019 del hallazgo No. 2 del informe OCI-2021-029, se verificó que:
De acuerdo con los bienes presentandos ante el Comité para la Gerencia y Administración de bienes muebles e inmuebles de la ADR para dar de baja en la vigencia 2022, se tomó una muestra de bienes y se validó que los mismos no se encontraban registrados dentro de la base de datos o estatus tomado del aplicativo Apoteosys, inventario de bienes con corte a 31 marzo 2023  </t>
    </r>
    <r>
      <rPr>
        <i/>
        <sz val="12"/>
        <rFont val="Arial"/>
        <family val="2"/>
      </rPr>
      <t>(Papel de Trabajo - Efectividad Baja Bienes Apoteosys).</t>
    </r>
    <r>
      <rPr>
        <sz val="12"/>
        <rFont val="Arial"/>
        <family val="2"/>
      </rPr>
      <t xml:space="preserve">
Como resultado la Oficina de Control Interno corroboró la efectividad de los controles adoptados al realizar la actualización de los procedimientos PR-GAD-003, PR-GAD-005, PR-GAD-006 dentro del proceso de Gestión Administrativa, por ende se dan por efectivas las gestiones registradas.
Asì mismo se corroboró la efectividad de los controles adoptados al realizar los comités para la Gerencia y Administración de bienes muebles e inmuebles de la ADR en la vigencia 2022 y se cuente con los formatos F-SAD-026 Y F-SAD-027 como documentación necesaria para la baja de los bienes..
</t>
    </r>
    <r>
      <rPr>
        <b/>
        <sz val="12"/>
        <rFont val="Arial"/>
        <family val="2"/>
      </rPr>
      <t xml:space="preserve">Seguimiento 2024: </t>
    </r>
    <r>
      <rPr>
        <sz val="12"/>
        <rFont val="Arial"/>
        <family val="2"/>
      </rPr>
      <t xml:space="preserve">Teniendo en cuenta la solicitud de eliminación de la acción 3 para este seguimiento se realizo la elimanación, dado que esta no guardaba correlación de atacar la causa raiz que genero el hallazgo, se conceptua sobre el cierre del mismo  teniendo en cuenta que para validación de efectividad se identificó la implementación del procedimiento (PR-GAD-006) V2, procedimiento inventario de bienes consumibles en el que se observan actividades para el registro y control de entrada del bienes.
Así mismo se solicito información para validación de efectividad  en la que el proceso allego la pimera sesión ordinaria de comite para la gerencia y administración de bienes e inmuebles de la ADR del 15 de mayo del 2023 y comite del 12 de diciembre del 2023 lo cual valida la periodicicidad de sesiones de comite establecidas, asi mismo se remitio resolución de baja de bienes y se tomo la muestra de 10 bienes dados de baja en la cual se evidecio corresponde con la documentación requerida par tal fin ademas de los conceptos tecnicos par los mismos. Por lo anterior esta Oficina determina dar por cerrado el hallazgo debido a las justificaciones plasmadas en los entregables, adicional se valido el ingreso en el aplcativo SEVEN en el que se evidencio el seguimiento de ingreso a los bienes consumibles.
</t>
    </r>
  </si>
  <si>
    <t>No se han identificado los responsables de la individualización de bienes para la administración y custodia de los mismos.</t>
  </si>
  <si>
    <r>
      <rPr>
        <b/>
        <sz val="12"/>
        <rFont val="Arial"/>
        <family val="2"/>
      </rPr>
      <t xml:space="preserve">2. </t>
    </r>
    <r>
      <rPr>
        <sz val="12"/>
        <rFont val="Arial"/>
        <family val="2"/>
      </rPr>
      <t>Actualizar el Procedimiento Inventario de Bienes, que incluya los centros de costo y la asignación al responsable del centro de costo, quien será la persona que asigne los bienes individualizados.</t>
    </r>
  </si>
  <si>
    <t xml:space="preserve">Un (1) Procedimiento actualizado </t>
  </si>
  <si>
    <t xml:space="preserve">Área Logística, 
Jeisson Parada
Catherine Martin
Contratista Henry Vallejo
Contratista Carlos Ávila </t>
  </si>
  <si>
    <t xml:space="preserve">Se observó en el Sistema Integrado de Gestión (isolución) que el 11 de julio de 2019 se adoptó la versión 3 del procedimiento PR-GAD-005 "Inventario de Bienes Devolutivos", en el cual se actualizó el nombre al procedimiento a “INVENTARIO DE BIENES DEVOLUTIVOS”, se incluyen obligatoriedad por parte de los supervisores para enviar los documentos de las UTT's, 15 DAT, 3 Proyectos y otros, para poder ingresar al inventario los activos. En las condiciones Especiales Se incluyen los centros de costo y la asignación al responsable del centro de costo para la asignación de los bienes individualizados. </t>
  </si>
  <si>
    <t>Falta de lineamientos para la baja de bienes</t>
  </si>
  <si>
    <t>3. Implementar un procedimiento para la baja de los bienes devolutivos de propiedad de la ADR teniendo en cuenta la operatividad del proceso, implementando los controles de verificación y revisión para su cumplimiento se fortalecerá los lineamientos para definir el concepto técnico y/o justificación con los respectivos soportes, donde se determinará responsables periodicidad y se defina como se realiza cada una de las actividades, especificando la evidencia que soporte su cumplimiento.</t>
  </si>
  <si>
    <t>Procedimiento baja de bienes implementado</t>
  </si>
  <si>
    <r>
      <rPr>
        <b/>
        <sz val="12"/>
        <rFont val="Arial"/>
        <family val="2"/>
      </rPr>
      <t xml:space="preserve">Mayo 2022: </t>
    </r>
    <r>
      <rPr>
        <sz val="12"/>
        <rFont val="Arial"/>
        <family val="2"/>
      </rPr>
      <t xml:space="preserve">Se evidenció la expedición del procedimiento de baja de bienes PR-GAD-008, donde el mismo se aprueba el 17 marzo 2022 en Isolucion.
</t>
    </r>
    <r>
      <rPr>
        <b/>
        <sz val="12"/>
        <rFont val="Arial"/>
        <family val="2"/>
      </rPr>
      <t xml:space="preserve">Junio 2023: </t>
    </r>
    <r>
      <rPr>
        <sz val="12"/>
        <rFont val="Arial"/>
        <family val="2"/>
      </rPr>
      <t xml:space="preserve">De acuerdo a la evidencia aportada el área de Gestión Administrativa esta Oficina de Control Interno evidenció que:
- En el aplicativo Isolucion se actualizó el procedimiento PR-GAD-008 V1 Baja de Bienes Devolutivos y solicitud de depuración de los valores contables el día 17 de Marzo 2022.
Respecto con las evidencias aportadas y de acuerdo a lo evidenciado por la Oficina de Control Interno en el seguimiento a junio 2023 se considera que la acción propuesta se encuentra cumplida.
</t>
    </r>
    <r>
      <rPr>
        <b/>
        <sz val="12"/>
        <rFont val="Arial"/>
        <family val="2"/>
      </rPr>
      <t xml:space="preserve">Efectividad: </t>
    </r>
    <r>
      <rPr>
        <sz val="12"/>
        <rFont val="Arial"/>
        <family val="2"/>
      </rPr>
      <t xml:space="preserve">Frente a la efectividad de la acción propuesta la Oficina de Control Interno corroboró que se solicitó la baja de bienes de las UTT´s a través del formato F-SAD-026 y a Nivel Central a través del formato F-SAD-027 así:
- Formato F-SAD-027 del 11 de mayo 2023 donde se describe la baja de un computador con su respectivo concepto técnico para dar de baja </t>
    </r>
    <r>
      <rPr>
        <i/>
        <sz val="12"/>
        <rFont val="Arial"/>
        <family val="2"/>
      </rPr>
      <t xml:space="preserve">"RENOVACIÓN TECNOLÓGICA DE COMPUTADORES: LA AGENCIA DE DESARROLLO RURAL A TRAVÉS DE LA OFICINA DE  TECNOLOGÍA DE LA INFORMACIÓN SE ENCUENTRA RENOVANDO SU PLATAFORMA COMPUTACIONAL, SU OBJETIVO  PRINCIPAL ES LOGRAR LA EFICIENCIA Y PRODUCTIVIDAD EN TODA LA AGENCIA DE DESARROLLO RURAL, Y A UN MEDIANO  PLAZO OBTENER UN AHORRO DE GASTOS DERIVADOS DE LA REDUCCIÓN DE MANTENIMIENTO E INSUMOS DE LOS EQUIPOS VIEJOS." </t>
    </r>
    <r>
      <rPr>
        <sz val="12"/>
        <rFont val="Arial"/>
        <family val="2"/>
      </rPr>
      <t xml:space="preserve">ubicado en la bodega externa de la Sede Central ADR.
- Formato F-SAD-026 del 18 noviembre 2022 donde se describe la baja de un aire acondicionado con su respectivo concepto técnico para dar de baja </t>
    </r>
    <r>
      <rPr>
        <i/>
        <sz val="12"/>
        <rFont val="Arial"/>
        <family val="2"/>
      </rPr>
      <t>"La unidad esta soplando aire caliente, las bobibas del aireestan dañadas, el ventilador esta dañado, el split no enciende, y la unidad presenta fugas"</t>
    </r>
    <r>
      <rPr>
        <sz val="12"/>
        <rFont val="Arial"/>
        <family val="2"/>
      </rPr>
      <t xml:space="preserve"> ubicado en la UTT No. 2 Cartagena.
- Formato F-SAD-026 del 26 de abril 2023 donde se describe la baja de un computador portátil con su respectivo concepto técnico para dar de baja </t>
    </r>
    <r>
      <rPr>
        <i/>
        <sz val="12"/>
        <rFont val="Arial"/>
        <family val="2"/>
      </rPr>
      <t>"El fabricante del equipo de computo (...) se ha superado su periodo de soporte y garantía (...)"</t>
    </r>
    <r>
      <rPr>
        <sz val="12"/>
        <rFont val="Arial"/>
        <family val="2"/>
      </rPr>
      <t xml:space="preserve"> ubicado en la UTT No. 11 Neiva.
- Formato F-SAD-026 del 01 de diciembre 2022 donde se describe la baja de una engrasadora con su respectivo concepto técnico para dar de baja </t>
    </r>
    <r>
      <rPr>
        <i/>
        <sz val="12"/>
        <rFont val="Arial"/>
        <family val="2"/>
      </rPr>
      <t>"Presenta Fuga en la bomba de presión no permitiendo la elevación de la grasa a la boquilla"</t>
    </r>
    <r>
      <rPr>
        <sz val="12"/>
        <rFont val="Arial"/>
        <family val="2"/>
      </rPr>
      <t xml:space="preserve"> ubicado en el Distrito de Adecuación de Tierras RUT.
- Formato F-SAD-026 del 11 de mayo 2023 donde se describe la baja del Distrito de Adecuación de Tierras de Pequeña Escala "Bonguito" perteneciente a la UTT No. 2 Cartagena donde en el mismo no se cuenta con infraestructura.
</t>
    </r>
  </si>
  <si>
    <t>4. Socializar los procedimientos al interior de la entidad a través de correo electrónico.</t>
  </si>
  <si>
    <t>Correo electrónico</t>
  </si>
  <si>
    <r>
      <rPr>
        <b/>
        <sz val="12"/>
        <rFont val="Arial"/>
        <family val="2"/>
      </rPr>
      <t>Mayo 2022:</t>
    </r>
    <r>
      <rPr>
        <sz val="12"/>
        <rFont val="Arial"/>
        <family val="2"/>
      </rPr>
      <t xml:space="preserve"> Se evidenció la socialización del procedimiento de baja de bienes PR-GAD-008, a través de correo electrónico del día 23 marzo de 2022 .
</t>
    </r>
    <r>
      <rPr>
        <b/>
        <sz val="12"/>
        <rFont val="Arial"/>
        <family val="2"/>
      </rPr>
      <t>Junio 2023:</t>
    </r>
    <r>
      <rPr>
        <sz val="12"/>
        <rFont val="Arial"/>
        <family val="2"/>
      </rPr>
      <t xml:space="preserve"> De acuerdo a la evidencia aportada el área de Gestión Administrativa esta Oficina de Control Interno evidenció que:
- Se evidenció la socialización de la actualización del procedimiento PR-GAD-008 del proceso de Gestión Administrativa a través de la circular 046 de 2022 del 07 de julio 2022 y se difunde por cápsula informativa el día 21 de julio 2022 a todos los colaboradores de la ADR.
Respecto con las evidencias aportadas y de acuerdo a lo evidenciado por la Oficina de Control Interno en el seguimiento a junio 2023 se considera que la acción propuesta se encuentra cumplida.</t>
    </r>
  </si>
  <si>
    <t>Incumplimiento a lineamientos normativos y procedimentales establecidos para la solicitud, conferimiento, legalización y liquidación de comisiones y/u órdenes de desplazamiento; además, de inadecuada clasificación del nivel de riesgo ante la Administradora de Riesgos Laborales (ARL) para la realización de comisiones y/o desplazamientos.</t>
  </si>
  <si>
    <t>Inadecuada interpretación y aplicación de la normatividad existente para la liquidación de las comisiones y/o desplazamientos.</t>
  </si>
  <si>
    <r>
      <rPr>
        <b/>
        <sz val="12"/>
        <rFont val="Arial"/>
        <family val="2"/>
      </rPr>
      <t xml:space="preserve">1. </t>
    </r>
    <r>
      <rPr>
        <sz val="12"/>
        <rFont val="Arial"/>
        <family val="2"/>
      </rPr>
      <t>Derogar la Resolución N° 0181 de 2018.</t>
    </r>
  </si>
  <si>
    <t>Un (1) Acto Administrativo derogando la Resolución N° 0181 de 2018.</t>
  </si>
  <si>
    <t xml:space="preserve">Diego E. Tiuzo García - Secretario General (E) </t>
  </si>
  <si>
    <r>
      <t>El 30 de mayo de 2019 fue expedida por el Secretario general (E) la Resolución 0334 de 2019 "</t>
    </r>
    <r>
      <rPr>
        <i/>
        <sz val="12"/>
        <rFont val="Arial"/>
        <family val="2"/>
      </rPr>
      <t>Por la cual se deroga la Resolución N° 181 del 20 de marzo de 2018</t>
    </r>
    <r>
      <rPr>
        <sz val="12"/>
        <rFont val="Arial"/>
        <family val="2"/>
      </rPr>
      <t>", específicamente el Articulo Primero de la Resolución N° 181 del 20 de marzo de 2018 que establecía el pago diferencial de viáticos y gastos de viaje a los contratistas adscritos a la Unidades Técnicas Territoriales.
En este sentido, y considerando que el hallazgo emitido por la Oficina de Control Interno en el desarrollo de la auditoria correspondía a la mayor liquidación y pago de viáticos y gastos de viaje, se considera que con el derogamiento de tal lineamiento contravenido se cierra la acción.</t>
    </r>
  </si>
  <si>
    <t>Una vez revisada la evidencia suministrada, la Oficina de Control Interno considera que se cumplió con la acción de mejoramiento establecida y por lo tanto se considera que se dio cumplimiento de la acción.</t>
  </si>
  <si>
    <r>
      <rPr>
        <b/>
        <sz val="12"/>
        <rFont val="Arial"/>
        <family val="2"/>
      </rPr>
      <t xml:space="preserve">2. </t>
    </r>
    <r>
      <rPr>
        <sz val="12"/>
        <rFont val="Arial"/>
        <family val="2"/>
      </rPr>
      <t>Actualizar los Formatos de Justificación  Comisión - Orden de Desplazamiento y Solicitud de Comisión o Desplazamiento Extemporánea, incluyendo el campo para indicar en el caso de no requerir viáticos, el nombre de la entidad que sufragará los costos asociados de la comisión de servicios.</t>
    </r>
  </si>
  <si>
    <t>Un (1) Formato de Justificación  Comisión - Orden de Desplazamiento actualizado
Un (1) Formato Solicitud de Comisión o Desplazamiento Extemporánea actualizado.</t>
  </si>
  <si>
    <t>Andrés Lizarralde – Contratista de la Secretaría General (Dirección Administrativa y Financiera)</t>
  </si>
  <si>
    <t>La Oficina de Control Interno observó en el Sistema Integrado de Gestión (ISOLUCION)  que el  8 de mayo de 2020 se aprobó la adopción del formato F-SAD-022 "JUSTIFICACIÓN DE COMISIÓN - ORDEN DE DESPLAZAMIENTO AL INTERIOR  (ORDINARIA O EXTEMPORÁNEA)", en el cual se observó la inclusión de un espacio para indicar si se requieren viáticos o no, y en caso de no requerir viáticos, un campo adicional para que se indique la entidad que asumirá los gastos que genere la comisión de servicios. Así se señala que, si no se suministra esta información se asumirá que desiste de percibir viaticos.</t>
  </si>
  <si>
    <r>
      <rPr>
        <b/>
        <sz val="12"/>
        <rFont val="Arial"/>
        <family val="2"/>
      </rPr>
      <t xml:space="preserve">3. </t>
    </r>
    <r>
      <rPr>
        <sz val="12"/>
        <rFont val="Arial"/>
        <family val="2"/>
      </rPr>
      <t>Mediante muestra aleatoria verificar que las comisiones  realizadas  durante el primer semestre del año 2022, se encuentren liquidadas de acuerdo con la escala de viaticos vigente tanto para funcionarios como para contratistas de la Entidad.</t>
    </r>
  </si>
  <si>
    <t>Un (1) Archivo de verificación de las comisiones efectuadas en el primer semestre de 2022.</t>
  </si>
  <si>
    <t>Patricia Siabato Técnico Asistencial 01 – Grado 12
  Secretaría General (Dirección Administrativa y Financiera)</t>
  </si>
  <si>
    <r>
      <rPr>
        <b/>
        <sz val="12"/>
        <rFont val="Arial"/>
        <family val="2"/>
      </rPr>
      <t>Junio 2023:</t>
    </r>
    <r>
      <rPr>
        <sz val="12"/>
        <rFont val="Arial"/>
        <family val="2"/>
      </rPr>
      <t xml:space="preserve"> De acuerdo a la evidencia aportada el área de Gestión Administrativa esta Oficina de Control Interno evidenció que:
- Se cuenta con el reporte de las comisiones realizadas en la vigencia 2022 donde se describen los campos de identificación de contratista o funcionario área, CDP, ruta, objeto, destinos, días, número de planilla de pago donde se evidenciaron los valores de viàticos asignados según la escala de honorarios de acuerdo con lo estipulado en la Resolución 052 de 2022 para contratistas y el Decreto 460 de 2022 para los funcionarios de planta de la ADR.
Respecto con las evidencias aportadas y de acuerdo a lo evidenciado por la Oficina de Control Interno en el seguimiento a junio 2023 se considera que la acción propuesta se cumple.</t>
    </r>
  </si>
  <si>
    <r>
      <t xml:space="preserve">De acuerdo a la evidencia aportada el área de Gestión Administrativa esta Oficina de Control Interno concluye que:
Se cuenta con el reporte de las comisiones realizadas en la vigencia 2022 donde se describen los campos de identificación de contratista o funcionario área, CDP, ruta, objeto, destinos, días, número de planilla de pago donde se evidenciaron los valores de viàticos asignados según la escala de honorarios de acuerdo con lo estipulado en la Resolución 052 de 2022 para contratistas y el decreto 460 de 2022 para los funcionarios de planta de la ADR.
De otra parte, y de acuerdo con la verificación realizada por la Oficina de Control Interno para probar la efectividad de la acción propuesta se verificó:
- Con respecto al literal </t>
    </r>
    <r>
      <rPr>
        <u/>
        <sz val="12"/>
        <rFont val="Arial"/>
        <family val="2"/>
      </rPr>
      <t>d.</t>
    </r>
    <r>
      <rPr>
        <sz val="12"/>
        <rFont val="Arial"/>
        <family val="2"/>
      </rPr>
      <t xml:space="preserve"> Incumplimientodeloslineamientosestablecidosenelprocedimiento“Viáticos,Gastos de Manutención, Comisiones y Desplazamientos al Interior (PR-GAD-002)” de hallazgo No. 5 del informe OCI-2019-015,  se verificó lo siguiente:
A través del informe OCI-2023-015 Auditoria de Cumplimiento a la Austeridad y Eficiencia en el Gasto Público – Primer trimestre 2023 se cororboró que las comisiones otorgadas fueron debidamente justificadas respecto a su necesidad de viaje, número de personas comisiones y el rol desempeñado, información que se evidenció en el formato F-SAD-022 Justificación de Comisión - Orden de desplazamiento al interior (ordinario o extemporànea) cargados y gestionados en el aplicativo ULISES.
Como resultado la Oficina de Control Interno corroboró la efectividad de los controles adoptados al realizar la actualización de los procedimientos PR-GAD-002 dentro del proceso de Gestión Administrativa, por ende se dan por efectivas las acciones 3 y 6.</t>
    </r>
  </si>
  <si>
    <r>
      <rPr>
        <b/>
        <sz val="12"/>
        <rFont val="Arial"/>
        <family val="2"/>
      </rPr>
      <t xml:space="preserve">4. </t>
    </r>
    <r>
      <rPr>
        <sz val="12"/>
        <rFont val="Arial"/>
        <family val="2"/>
      </rPr>
      <t>Mediante muestra aleatoria verificar que los contratistas  que comisionan se encuentran en la clasificación de riesgos de ARL de acuerdo con las actividades que desarrollan.</t>
    </r>
  </si>
  <si>
    <t xml:space="preserve">Un (1) Archivo de verificación </t>
  </si>
  <si>
    <t>Diego E. Tiuzo García - Secretario General (E)</t>
  </si>
  <si>
    <t>31/07/2023
16/12/2024</t>
  </si>
  <si>
    <t>Richard Rangel Vergel
Maria Paula Urquijo</t>
  </si>
  <si>
    <r>
      <rPr>
        <b/>
        <sz val="12"/>
        <rFont val="Arial"/>
        <family val="2"/>
      </rPr>
      <t xml:space="preserve">Julio 2023: </t>
    </r>
    <r>
      <rPr>
        <sz val="12"/>
        <rFont val="Arial"/>
        <family val="2"/>
      </rPr>
      <t xml:space="preserve">La Secretaría General aportó matriz con la relación de funcionarios y contratistas con su nivel de riesgo en la afiliación a la ARL
</t>
    </r>
    <r>
      <rPr>
        <b/>
        <sz val="12"/>
        <rFont val="Arial"/>
        <family val="2"/>
      </rPr>
      <t>Seguimiento diciembre 2024:</t>
    </r>
    <r>
      <rPr>
        <sz val="12"/>
        <rFont val="Arial"/>
        <family val="2"/>
      </rPr>
      <t xml:space="preserve"> Si bien la acción se encuentra como cumplida pendiente de efectividad, la secretaria general remitio correo electronico por parte del area de viaticos en la que se establece que los contratistas con riesgo en ARL I pueden comisionar siempre y cuando el lugar de destino sean las unidades tecnicas territoriales, además en mesas con el proceso se establece que el responsable de la verificación y del cumplimiento esta ligado a Klic y cuyo responsable es Vicepresidencia de Gestión Contractual quien tiene la labor de verificar para los contratistas cuenten con la obligación de comisionar.</t>
    </r>
  </si>
  <si>
    <r>
      <rPr>
        <b/>
        <sz val="12"/>
        <rFont val="Arial"/>
        <family val="2"/>
      </rPr>
      <t xml:space="preserve">Seguimiento diciembre 2024: </t>
    </r>
    <r>
      <rPr>
        <sz val="12"/>
        <rFont val="Arial"/>
        <family val="2"/>
      </rPr>
      <t>Si bien la acción se encuentra cumplida, esta Oficina determina viable establecer el cierre teniendo en cuenta que el nuevo sistema adoptado por la entidad para el cargue de solicitudes de comisiones (KLIC) es manejado por la Vicepresidencia de Gestión Contractual la cual a su vez tiene la obligación de establecer la configuración de cada uno de los contratistas previo a la firma del acta de incio y la verificación de contener en el clausulado esta obligación, así mismo se solciito la comunicación por parte de Seguridad y Salud en el trabajo por la cual se evidencio la directriz y autorización de aprobar comisiones a personal con Riesgo I..
Dado lo anterior, el presente hallazgo se cierra toda vez que se establecieron controles y nuevos lineamientos para la aprobación de comisiones.</t>
    </r>
  </si>
  <si>
    <t xml:space="preserve">Desconocimiento por parte de los funcionarios y/o contratistas de los lineamientos normativos y procedimentales establecidos para la solicitud de comisiones y desplazamientos. </t>
  </si>
  <si>
    <r>
      <rPr>
        <b/>
        <sz val="12"/>
        <rFont val="Arial"/>
        <family val="2"/>
      </rPr>
      <t xml:space="preserve">5. </t>
    </r>
    <r>
      <rPr>
        <sz val="12"/>
        <rFont val="Arial"/>
        <family val="2"/>
      </rPr>
      <t>Crear Formato “Recibo de Caja Menor Gasto de Viaje” con el fin de estandarizar los campos a diligenciar y así evitar que se presenten fallas en la idoneidad de diversos recibos de caja con la información incompleta.</t>
    </r>
  </si>
  <si>
    <t>Una (1) Formato de Recibo de Caja Menor.</t>
  </si>
  <si>
    <t>Los responsables del proceso informaron que, se creo formato de recibo de caja menor Codigo: F-SAD-020 versión 1, aprobado el 31 de julio de 2019, con el cual se busca estandarizar la información requerida para el proceso de legalización de las comisiones.</t>
  </si>
  <si>
    <t>Desconocimiento por parte de los funcionarios y/o contratistas de los lineamientos normativos y procedimentales establecidos para la solicitud de comisiones y desplazamientos. 
Desconocimiento de las implicaciones que puedan tener los incumplimientos de los lineamientos procedimentales establecidos para la solicitud y legalización de comisiones y/o desplazamientos.</t>
  </si>
  <si>
    <r>
      <rPr>
        <b/>
        <sz val="12"/>
        <rFont val="Arial"/>
        <family val="2"/>
      </rPr>
      <t xml:space="preserve">6. </t>
    </r>
    <r>
      <rPr>
        <sz val="12"/>
        <rFont val="Arial"/>
        <family val="2"/>
      </rPr>
      <t>Realizar capacitaciones con el fin de recordar la actualización del procedimiento PR-GAD-002 (Versión 9), frente a: cancelación, comisiones extemporáneas, días de legalización, diligenciamiento completo de formatos, oportunidad de comisiones.</t>
    </r>
  </si>
  <si>
    <t>Citación
Material presentado
Registro de asistencia</t>
  </si>
  <si>
    <t xml:space="preserve"> Andrés Lizarralde – Contratista de la Secretaría General (Dirección Administrativa y Financiera)</t>
  </si>
  <si>
    <r>
      <rPr>
        <b/>
        <sz val="12"/>
        <rFont val="Arial"/>
        <family val="2"/>
      </rPr>
      <t>Junio 2023:</t>
    </r>
    <r>
      <rPr>
        <sz val="12"/>
        <rFont val="Arial"/>
        <family val="2"/>
      </rPr>
      <t xml:space="preserve"> De acuerdo a la evidencia aportada el área de Gestión Administrativa esta Oficina de Control Interno evidenció que:
</t>
    </r>
    <r>
      <rPr>
        <sz val="12"/>
        <color theme="1"/>
        <rFont val="Arial"/>
        <family val="2"/>
      </rPr>
      <t xml:space="preserve">
- Se cuenta con la citación a la capacitación de manera virtual sobre la Plataforma Ulises el día 22 de febrero 2022, donde se desgloso todo el trámite para la solicitud, legalización de las comisiones de la Agencia de Desarrollo Rural
- Se evidenció la relación de las personas que asistieron a la capcotación aportando recomendaciones para el desarrollo de este tipo de capacitaciones y puntuando la misma.
- Se cuenta con el listado de asistencia de las personas participantes de la capacitación sobre la Plataforma Ulises el día 22 de febrero 2022.
- Como material se cuenta con la grabación de la capacitación realizada a través del aplicativo Teams en el siguiente link "https://adrgov my.sharepoint.com/personal/martin_pineros_adr_gov_co/_layouts/15/stream.aspx?id=%2Fpersonal%2Fmartin%5Fpineros%5Fadr%5Fgov%5Fco%2FDocuments%2FSOPORTES%202021%2FGrabaciones%2F%F0%9F%93%9A%20FORMACI%C3%93N%20%F0%9F%93%9A%20%2D%20Uso%20Plataforma%20ULISES%2E%2D20220222%5F121338%2DGrabaci%C3%B3n%20de%20la%20reuni%C3%B3n%2Emp4&amp;ga=1"</t>
    </r>
    <r>
      <rPr>
        <sz val="12"/>
        <rFont val="Arial"/>
        <family val="2"/>
      </rPr>
      <t xml:space="preserve">
Respecto con las evidencias aportadas y de acuerdo a lo evidenciado por la Oficina de Control Interno en el seguimiento a junio 2023 se considera que la acción propuesta se cumple.</t>
    </r>
  </si>
  <si>
    <r>
      <t xml:space="preserve">De acuerdo a la evidencia aportada el área de Gestión Administrativa esta Oficina de Control Interno concluye que:
- Se evidenció la citación a la capacitación del aplicativo Ulises de manera virtual el día 22 de febrero de 2022
- Se evidenció el listado de asistencia de las personas participantes de la capacitación del aplicativo Ulises.
-Como material se cuenta con la grabación de la capacitación realizada a través del aplicativo Teams.
De otra parte, y de acuerdo con la verificación realizada por la Oficina de Control Interno para probar la efectividad de la acción propuesta se verificò:
- Con respecto al literal </t>
    </r>
    <r>
      <rPr>
        <u/>
        <sz val="12"/>
        <rFont val="Arial"/>
        <family val="2"/>
      </rPr>
      <t>d.</t>
    </r>
    <r>
      <rPr>
        <sz val="12"/>
        <rFont val="Arial"/>
        <family val="2"/>
      </rPr>
      <t xml:space="preserve"> Incumplimientodeloslineamientosestablecidosenelprocedimiento“Viáticos,Gastos de Manutención, Comisiones y Desplazamientos al Interior (PR-GAD-002)” de hallazgo No. 5 del informe OCI-2019-015,  se verificó lo siguiente:
A través del informe OCI-2023-015 Auditoria de Cumplimiento a la Austeridad y Eficiencia en el Gasto Público – Primer trimestre 2023 se cororboró que las comisiones otorgadas fueron debidamente justificadas respecto a su necesidad de viaje, número de personas comisiones y el rol desempeñado, información que se evidenció en el formato F-SAD-022 Justificación de Comisión - Orden de desplazamiento al interior (ordinario o extemporànea) cargados y gestionados en el aplicativo ULISES.
Como resultado la Oficina de Control Interno corroboró la efectividad de los controles adoptados al realizar la actualización de los procedimientos PR-GAD-002 dentro del proceso de Gestión Administrativa, por ende se dan por efectivas las acciones 3 y 6.</t>
    </r>
  </si>
  <si>
    <t>7. Actualización del PR-GAD-002 Procedimiento de Viáticos y Comisiones.</t>
  </si>
  <si>
    <t>Una (01) Actualización de la versión del Procedimiento PR-GAD-02 “Viáticos y Comisiones al interior”.</t>
  </si>
  <si>
    <t xml:space="preserve">Los responsables del proceso manifestaron que el 8 de mayo de 2020 se aprobó la actualización del procedimiento  PR-GDA-002  "viaticos y gastos de manutención comisiones y desplazamientos al interior", en su versión  8 , dentro de lo que se destaca:
Se  redujo el tiempo de liberación del registro presupuestal, 
Se amplio la legalización de 3 a 6 dias , 
Se implemento la justificación de 2 o más personas en un mismo trayecto, 
Se creo un nuevo formato de justificación de comisión , 
Se habilitó una excepción a la presidenta de realizar una segunda comisión teniendo pendiente una por legalizar. </t>
  </si>
  <si>
    <t>Inobservancia a lineamientos establecidos para la adecuación y mantenimiento de la infraestructura física de sedes administrativas donde opera la Agencia de Desarrollo Rural (ADR), respecto a la falta de identificación de necesidades de adecuación y mantenimiento y sus respectivos registros de priorización.</t>
  </si>
  <si>
    <t>Debilidades en la aplicación del Procedimiento de Adecuación y Mantenimiento de la Infraestructura Física.</t>
  </si>
  <si>
    <t>Recibir de las dependencias las solicitudes de necesidades de intervención sobre la infraestructura en el formato “Priorización de Mantenimiento”, de acuerdo con el procedimiento de Adecuación y Mantenimiento de la Infraestructura Física.</t>
  </si>
  <si>
    <t>Formatos “Priorización de Mantenimiento” de las solicitudes de necesidades de intervención sobre la infraestructura (sede central y UTT’s)</t>
  </si>
  <si>
    <t>Sara Rodríguez Contratista Secretaría General (Dirección Administrativa y Financiera)</t>
  </si>
  <si>
    <t>El 2 de abril de 2019 fue emitida por el Secretario General (E) la Circular 037 de 2019 mediante la cual se solicitaba a los Vicepresidentes, Jefes de Oficina y Directores de Unidades Técnicas Territoriales el diligenciamiento del Formato de "Priorización - Solicitud para la Intervención de las Instalaciones de la Agencia de Desarrollo Rural" (F-SAD-001). En este sentido se observó la remisión a la Dirección Administrativa y Financiera de siete (7) solicitudes que se relacionan a continuación.
• UTT N° 1 - Santa Marta
• UTT N° 4 - Cúcuta
• UTT N° 5 - Medellín
• UTT N° 7 - Tunja
• UTT N° 8 - Ibagué
• Gestión Documental
• Oficina de Tecnologías de la Información</t>
  </si>
  <si>
    <t xml:space="preserve">
Una vez revisada la evidencia suministrada, la Oficina de Control Interno considera que se cumplió con la acción de mejoramiento establecida y por lo tanto se considera que se dio cumplimiento de la acción.
Adicionalmente, se observó que se llevó a cabo  la suscripción de un contrato para ejecutar las necesidades de mantenimiento identificadas y priorizadas por las dependencias, por lo cual se considera que se adelantaron las gestiones tenidentes a atender los requerimientos de la Entidad, dando cumplimiento a los lineamientos de adecuación y mantenimiento de la Infraestructura de la Entidad.</t>
  </si>
  <si>
    <t>Consolidar las necesidades de intervención de los registros de priorización de las necesidades de mantenimiento y/o de acuerdo con las observaciones de los Informes de entidades externas (IDIGER - Secretaria Distrital de Medio Ambiente).</t>
  </si>
  <si>
    <t>Registros de “Priorización de Mantenimiento” de acuerdo con las necesidades de la ADR.</t>
  </si>
  <si>
    <t>La Oficina de Control Interno observó que se cuenta con los formatos de "Priorización - Solicitud para la Intervención de las Instalaciones de la Agencia de Desarrollo Rural" (F-SAD-001), remitidos a la Secretaría General por las siguientes UTTs:
UTT No. 1 Santa Marta (Abril 2019)
UTT No. 4 Cúcuta (Abril 2019)
UTT No. 5 medellín (Abril 2019)
UTT No. 7 Tunja (Abril 2019)
Memorando 20193510000063 del 11 de enero de 2019, mediante el cual el Director de la UTT No. 10  Pasto, informa sobre las gestiones adelantadas para la consecución de una nueve sede para las oficinas de la UTT en mención.
Producto de los requerimientos comunicados  por las dependencias de la Entidad, la Secretaría General elaboró el documento "intervención de las instalaciones de las Unidades Técnicas Territoriales y la Sede Central de la Agencia de Desarrollo Central" con las necesidades a priorizar y su fecha de ejecución, el cual fue aprobado por en su momento la Secretaria General.
Producto de lo anterior, la ADR suscribió el Contrato de Obra No. 651 de 2019 que tuvo por objeto “MANTENIMIENTO PREVENTIVO INTEGRAL Y ADECUACIONES A LOS BIENES INMUEBLES DONDE FUNCIONA LA SEDE CENTRAL Y LAS UNIDADES TÉCNICAS TERRITORIALES DE LA AGENCIA DE DESARROLLO RURAL (ADR)" y el respectivo contrato de interventorio 680 de 2019.</t>
  </si>
  <si>
    <t>Desconocimiento de los lineamientos procedimentales establecidos para la identificación y atención de necesidades de adecuación y mantenimiento de sedes administrativas donde opera la Agencia de Desarrollo Rural (ADR).</t>
  </si>
  <si>
    <t>Continuar con la divulgación de la utilización del Formato  F-SAD-001 “Priorización - Solicitud para la Intervención de las Instalaciones de la Agencia de Desarrollo Rural”, que se implementó desde la vigencia 2018 para que las dependencias y las UTT’s en cabeza de los líderes de oficina hagan el reporte a la Secretaría General de las necesidades en cuanto a Infraestructura.</t>
  </si>
  <si>
    <t>Cuatro (4) Cápsulas informativas de manera bimensual a través de correo electrónico</t>
  </si>
  <si>
    <t>Sara Rodríguez Contratista Secretaría General (Dirección Administrativa y Financiera)
Lina Barbosa (Oficina de Comunicaciones)</t>
  </si>
  <si>
    <t xml:space="preserve">La Secretaría General ha emitido cuatro ($) cápsulas informativas cumunicando a todos los funcionarios y colaboradores de la Entidad sobre la utilización del formato F-SAD-001 "Priorización - Solicitud para la Intervención de las Instalaciones de la Agencia de Desarrollo Rural", para solicitar las necesidades de infrestructura identificadas por cada dependencia y/o UTT, las cuales se emitieron  en las siguientes fechas:
15-jul-2019
23-ago-2010
9-dic-2019
16-dic-2019
</t>
  </si>
  <si>
    <t>Incumplimiento de la Política de Administración del Riesgo adoptada por la Entidad,
referente a la inobservancia de las variables establecidas para la redacción de los
controles y error en la valoración residual de los riesgos de corrupción.</t>
  </si>
  <si>
    <t>Falta de capacitación, acompañamiento y asesoría a los responsables del proceso en materia de gestión de riesgos y manejo de las herramientas implementadas por la Oficina de Planeación para tal fin.</t>
  </si>
  <si>
    <t>Continuar con la construcción del Mapa de Riesgos de Gestión del Proceso de Gestión Administrativa</t>
  </si>
  <si>
    <t>Una (1) matriz del Mapa de Riesgos de Gestión</t>
  </si>
  <si>
    <t>Mónica Marquez - Contratis de la Oficina de Planeación
Servidores y contratistas responsables de los temas del proceso "Gestión Administrativa" tales como Seguros, Mantenimiento,  Bienes, Viáticos y Comisiones</t>
  </si>
  <si>
    <t>La Oficina de Control Interno observó en el Sistema Integrado de Gestión (Isolucion), a través de la opción "Listado maestro de Registros", que el 20 de agosto de 2019 se publicó el Mapa de Riesgos de Gestión del proceso "Gestion Adminsitrativa"</t>
  </si>
  <si>
    <t xml:space="preserve">
Una vez revisada la evidencia suministrada, la Oficina de Control Interno considera que se cumplió con la acción de mejoramiento establecida y por lo tanto se considera que se dio cumplimiento de la acción.</t>
  </si>
  <si>
    <t>Revisar y ajustar los items errados en la Matriz del Mapa de Riesgos de Corrupción</t>
  </si>
  <si>
    <t>Una (1) matriz del Mapa de Riesgos de Corrupción ajustada</t>
  </si>
  <si>
    <t>Se observó que los riesgos de corrupciòn de la vigencia 2019, publicados el 28 de agosto de 2019, presentan correcciones de acuerdo con las observaciones comunicadas en el hallazgo elevado por la Oficina de Control Interno, situación que más allá de identificar el cumplimiento de la acción permite concluir que las situaciones que dieron origen al hallazgo han sido subsanadas</t>
  </si>
  <si>
    <t xml:space="preserve">
Una vez revisada la evidencia suministrada, la Oficina de Control Interno considera que se cumplió con la acción de mejoramiento establecida ypor lo tanto se considera que se dio cumplimiento de la acción.</t>
  </si>
  <si>
    <t>Publicar la Matriz del Mapa de Riesgos de Corrupción y de Gestión en el aplicativo ISOLUCION</t>
  </si>
  <si>
    <t>Una (1) matriz del Mapa de Riesgos de Gestión publicada</t>
  </si>
  <si>
    <t xml:space="preserve">Mónica Marquez - Contratis de la Oficina de Planeación
</t>
  </si>
  <si>
    <t>En el Sistema Integrado de Gestión (Isolucion), laOficina de Control Interno observó que el 28 de agosto de 2019 se publicó la matriz de riesgos de gestión del proceso "Gestión Administrativa". Al reaalizar la inspección de este dcoumento, se observó que el mismo contempla tanto riesgos de gestión como de corrupción.</t>
  </si>
  <si>
    <t>Inconsistencias en los reportes de avances de ejecución del Plan de Acción Institucional (Vigencia 2019).</t>
  </si>
  <si>
    <t>Debilidades en la aplicación del Procedimiento “Formulación, seguimiento y ajustes a plan de acción y plan estratégico institucional” (PR-DER-008).</t>
  </si>
  <si>
    <t>1. Realizar monitoreo trimestral al cumplimiento del plan de acción 2023 a cargo del proceso de Gestiòn Administrativa.</t>
  </si>
  <si>
    <t>2 Correos Electrònicos</t>
  </si>
  <si>
    <t>Enlace cargue plan de acción</t>
  </si>
  <si>
    <r>
      <rPr>
        <b/>
        <sz val="12"/>
        <rFont val="Arial"/>
        <family val="2"/>
      </rPr>
      <t xml:space="preserve">Junio 2023: </t>
    </r>
    <r>
      <rPr>
        <sz val="12"/>
        <rFont val="Arial"/>
        <family val="2"/>
      </rPr>
      <t xml:space="preserve">De acuerdo a la evidencia aportada el área de Gestión Administrativa esta Oficina de Control Interno evidenció que:
- Se remitiò a través de correo electrònico del día 29 marzo 2023 a los Lìderes proceso la solicitud del reporte y seguimiento del Plan de Acción 2023 del cual es responsable el proceso de Gestión Administrativa con periodicidad del 1 trimestre 2023.
- Se remitiò a través de correo electrònico del día 26 de mayo 2023 a los Lìderes proceso la solicitud del reporte y seguimiento del Plan de Acción 2023 del cual es responsable el proceso de Gestión Administrativa.
Respecto con las evidencias aportadas y de acuerdo a lo evidenciado por la Oficina de Control Interno en el seguimiento a junio 2023 se considera que la acción propuesta se cumple.
</t>
    </r>
  </si>
  <si>
    <r>
      <rPr>
        <b/>
        <sz val="12"/>
        <rFont val="Arial"/>
        <family val="2"/>
      </rPr>
      <t>Nota:</t>
    </r>
    <r>
      <rPr>
        <sz val="12"/>
        <rFont val="Arial"/>
        <family val="2"/>
      </rPr>
      <t xml:space="preserve"> </t>
    </r>
    <r>
      <rPr>
        <u/>
        <sz val="12"/>
        <rFont val="Arial"/>
        <family val="2"/>
      </rPr>
      <t>Acción reformulada por solicitud de la Secretaría General, realizada a través de memorando 20236000016943 del 4 abril 2023 y con alcance realizado mediante correo electrónico del 28 de abril de 2023.</t>
    </r>
    <r>
      <rPr>
        <sz val="12"/>
        <rFont val="Arial"/>
        <family val="2"/>
      </rPr>
      <t xml:space="preserve">
De acuerdo a la evidencia aportada el área de Gestión Administrativa esta Oficina de Control Interno concluye que:
- Se generaron los correos electrònicos en los meses de marzo y mayo 2023 sobre del reporte y seguimiento del Plan de Acción 2023 hacia la Lìder Administrativa de la ADR, por lo que se corrobora el cumplimiento de la acción propuesta.
Se realizó la verificación y cumplimiento de la acción propuesta y la meta, No obstante, se verificarà la efectividad por parte de la OCI hasta el final de la vigencia 2023 donde se evidencie el cumplimiento de las actividades plasmadas por parte del Proceso de Gestión Administrativa en el aplicativo Isolucion y estas evidencias se tendràn en cuenta en el próximo seguimiento que se realice por parte de la Oficina de Control Interno</t>
    </r>
  </si>
  <si>
    <t>AUDITORÍA VIGENCIA 2021 (INFORME OCI-2021-029)</t>
  </si>
  <si>
    <t>Debilidades en el control y seguimiento de los bienes y en los trámites y servicios administrativos de la Entidad</t>
  </si>
  <si>
    <t>Realizar actualización de los lineamientos procedimentales relacionados con los bienes devolutivos, con el objetivo de definir los controles que se adapten a la realidad operativa de la entidad.</t>
  </si>
  <si>
    <r>
      <rPr>
        <b/>
        <sz val="12"/>
        <rFont val="Arial"/>
        <family val="2"/>
      </rPr>
      <t xml:space="preserve">Seguimiento diciembre 2024: </t>
    </r>
    <r>
      <rPr>
        <sz val="12"/>
        <rFont val="Arial"/>
        <family val="2"/>
      </rPr>
      <t>No se remitio información de cumplimiento para verificación de acción y meta propuesta, por o anterior no se otorga avance cuantitativo y se mantiene la acción como incumplida vencida.</t>
    </r>
  </si>
  <si>
    <t>Plan de mejoramiento reformulado por solicitud realziada mediante memorando 20236000066403 del 20 de diciembre de 2023</t>
  </si>
  <si>
    <t>Capacitaciones en los procedimientos de bienes devolutivos a las Unidades Técnica Territorial, Distritos de adecuación de tierras asiendo extensiva a los representantes legales de las asociaciones que los administran.</t>
  </si>
  <si>
    <t>Adoptar un formato para el reporte periódico de las novedades presentadas en las UTT y Distritos de Adecuación de Tierras que tengan a cargo bienes devolutivos de la entidad y documentar esta actividad en el procedimiento correspondiente.</t>
  </si>
  <si>
    <t>Gestionar desde la Secretaria General la adquisición de un aplicativo de inventarios.</t>
  </si>
  <si>
    <t>Capacitación sobre el nuevo procedimiento de baja de bienes adoptado el 5 octubre del 2023 versión 2 acompañado del cronograma en el que se les indica las fechas para la presentación de los bienes para dar de baja.</t>
  </si>
  <si>
    <t>|</t>
  </si>
  <si>
    <t>Omisión de lineamientos procedimentales y normativos para la baja de bienes muebles.</t>
  </si>
  <si>
    <t>1. Implementar un procedimiento para la baja de los bienes devolutivos de propiedad de la ADR teniendo en cuenta la operatividad del proceso, implementando los controles de verificación y revisión para su cumplimiento se fortalecerá los lineamientos para definir el concepto técnico y/o justificación con los respectivos soportes, donde se determinará responsables periodicidad y se defina como se realiza cada una de las actividades, especificando la evidencia que soporte su cumplimiento.</t>
  </si>
  <si>
    <r>
      <rPr>
        <b/>
        <sz val="12"/>
        <rFont val="Arial"/>
        <family val="2"/>
      </rPr>
      <t xml:space="preserve">
Nota: </t>
    </r>
    <r>
      <rPr>
        <u/>
        <sz val="12"/>
        <rFont val="Arial"/>
        <family val="2"/>
      </rPr>
      <t xml:space="preserve">Acción reformulada por solicitud de la Secretaría General, realizada a través de memorando 20236000016943 del 4 abril 2023 y con alcance realizado mediante correo electrónico del 28 de abril de 2023.
</t>
    </r>
    <r>
      <rPr>
        <sz val="12"/>
        <rFont val="Arial"/>
        <family val="2"/>
      </rPr>
      <t xml:space="preserve">
De acuerdo a la evidencia aportada el proceso de Gestión Administrativa esta Oficina de Control Interno concluye que:
Respecto con la verificación realizada por la OCI se corroboró la actualización de los procedimientos PR-GAD-003, PR-GAD-005, PR-GAD-006 en el aplicativo Isolucion los dìas 14 de junio y 15 de junio 2022, por lo tanto se considera que la acción propuesta se cumple.
De otra parte, y de acuerdo con la verificación realizada por la Oficina de Control Interno para probar la efectividad de la acción propuesta se requierió lo siguiente:
- Con respecto al literal </t>
    </r>
    <r>
      <rPr>
        <u/>
        <sz val="12"/>
        <rFont val="Arial"/>
        <family val="2"/>
      </rPr>
      <t>a.</t>
    </r>
    <r>
      <rPr>
        <sz val="12"/>
        <rFont val="Arial"/>
        <family val="2"/>
      </rPr>
      <t xml:space="preserve"> El Comité no sesionó durante el primer semestre de la vigencia 2020, y en el literal </t>
    </r>
    <r>
      <rPr>
        <u/>
        <sz val="12"/>
        <rFont val="Arial"/>
        <family val="2"/>
      </rPr>
      <t>c.</t>
    </r>
    <r>
      <rPr>
        <sz val="12"/>
        <rFont val="Arial"/>
        <family val="2"/>
      </rPr>
      <t xml:space="preserve"> Inconsistencias en los soportes documentales de los bienes dados de baja en los Comités celebrados en 2019 y 2020 del hallazgo No. 2 del informe OCI-2021-029, se verificó que:
Se diligenciaron como soportes documentales los formatos F-SAD- 026 Concepto Técnico para baja de bienes devolutivos UTT´s y F-SAD-027 Concepto Técnico para baja de bienes devolutivos Sede Central según lo establecido en el procedimiento PR-GAD-008 numero 6, actividad 1 Solicitud de Baja donde menciona que "</t>
    </r>
    <r>
      <rPr>
        <i/>
        <sz val="12"/>
        <rFont val="Arial"/>
        <family val="2"/>
      </rPr>
      <t xml:space="preserve">Elaborar memorando para solicitar la baja de bienes devolutivos del inventario de la entidad y la depuración de los valores contables. Al memorando deberán adjuntarse los soportes indicados en el numeral 4 “CONDICIONES ESPECIALES” del presente documento" </t>
    </r>
    <r>
      <rPr>
        <sz val="12"/>
        <rFont val="Arial"/>
        <family val="2"/>
      </rPr>
      <t xml:space="preserve">donde dentro de cada uno de estos formatos se describen los conceptos para dar de baja de bienes muebles de las UTT´s, Nivel Central y Distritos de Adecuación de Tierras en la vigencia 2022, los cuales se presentaron  en los Comitès para la Gerencia y Administración de bienes muebles e inmuebles de la ADR llevados a cabo en los meses de junio y diciembre 2022 para su aprobación.
- Con respecto al literal </t>
    </r>
    <r>
      <rPr>
        <u/>
        <sz val="12"/>
        <rFont val="Arial"/>
        <family val="2"/>
      </rPr>
      <t xml:space="preserve">b. </t>
    </r>
    <r>
      <rPr>
        <sz val="12"/>
        <rFont val="Arial"/>
        <family val="2"/>
      </rPr>
      <t xml:space="preserve">Inconsistencias en la cantidad de bienes dados de baja en la Resolución 753 del 30 de octubre de 2019 del hallazgo No. 2 del informe OCI-2021-029, se verificó que:
De acuerdo con los bienes presentandos ante el Comité para la Gerencia y Administración de bienes muebles e inmuebles de la ADR para dar de baja en la vigencia 2022, se tomó como muestra 3 bienes Proyecto Estratégico Triángulo del Tolima, 5 bienes Distrito Adecuación de tierras Ranchería y 4 bienes Distrito Adecuación de Tierras Rio Frio y se validó que los mismos  se encontraron consignados dentro de la base de datos o estatus tomado del aplicativo Apoteosys cn corte a 31 marzo 2023 en estado inactivo y dado de baja el dia 26 mayo 2023 </t>
    </r>
    <r>
      <rPr>
        <i/>
        <sz val="12"/>
        <rFont val="Arial"/>
        <family val="2"/>
      </rPr>
      <t>(Papel de Trabajo - Efectividad Baja Bienes Apoteosys).</t>
    </r>
    <r>
      <rPr>
        <sz val="12"/>
        <rFont val="Arial"/>
        <family val="2"/>
      </rPr>
      <t xml:space="preserve">
Como resultado la Oficina de Control Interno corroboró la efectividad de los controles adoptados al realizar la actualización de los procedimientos PR-GAD-003, PR-GAD-005, PR-GAD-006 dentro del proceso de Gestión Administrativa, por ende se dan por efectivas las acciones 1 y 2.
Asì mismo se corroboró la efectividad de los controles adoptados al realizar los comités para la Gerencia y Administración de bienes muebles e inmuebles de la ADR en la vigencia 2022 y se cuente con los formatos F-SAD-026 Y F-SAD-027 como documentación necesaria para la baja de los bienes, por ende se da por efectiva la acción 3, 4 y 5.
Dado lo anterior, la Oficina de Control Interno considera procedente el cierre del hallazgo.</t>
    </r>
  </si>
  <si>
    <t>2. Socializar los procedimientos al interior de la entidad a través de correo electrónico.</t>
  </si>
  <si>
    <t>Omisión de controles establecidos para la baja de bienes de la entidad</t>
  </si>
  <si>
    <t>3. Incluir en las sesiones del comité, no solamente los bienes a dar de baja por la entidad, sino también aquellas situaciones presentadas con los bienes retirados por el área financiera (ya sea por errores en el cargue del tipo de activo fijo, por siniestros presentados, pérdida y/o falta de bienes, etc.), con el fin de llevar la trazabilidad de todos y cada uno de los bienes de la entidad.</t>
  </si>
  <si>
    <t>Dos Comités en la vigencia</t>
  </si>
  <si>
    <r>
      <rPr>
        <b/>
        <sz val="12"/>
        <rFont val="Arial"/>
        <family val="2"/>
      </rPr>
      <t xml:space="preserve">Junio 2023: </t>
    </r>
    <r>
      <rPr>
        <sz val="12"/>
        <rFont val="Arial"/>
        <family val="2"/>
      </rPr>
      <t>De acuerdo a la evidencia aportada el área de Gestión Administrativa esta Oficina de Control Interno evidenció que:
- Se evidenció el acta No. 001 de la primera sesión ordinaria del Comité para la Gerencia y Administración de bienes muebles e inmuebles de la ADR llevado a cabo el 03 de junio 2022, donde se presentaron los bienes muebles con solicitud para dar de baja a Nivel Central, UTT´s, Distritos de Adecuación de Tierras y Proyectos Estratégicos de la ADR.
- Se evidenció el acta No. 002 de una sesión extraordinaria del Comité para la Gerencia y Administración de bienes muebles e inmuebles de la ADR llevado a cabo el 16 de junio 2022, donde se presentaron los bienes muebles con solicitud para dar de baja a Nivel Central, UTT´s, Distritos de Adecuación de Tierras y Proyectos Estratégicos de la ADR.
- Se evidenció el acta No. 003 de la segunda sesión ordinaria del Comité para la Gerencia y Administración de bienes muebles e inmuebles de la ADR llevado a cabo el 09 de diciembre 2022, donde se aprobó la baja de bienes muebles e inmuebles a Nivel Central, UTT´s, Distritos de Adecuación de Tierras y Proyectos Estratégicos de la ADR.
Respecto con las evidencias aportadas y de acuerdo a lo evidenciado por la Oficina de Control Interno en el seguimiento a junio 2023 se considera que la acción propuesta se cumple.</t>
    </r>
  </si>
  <si>
    <t>Deficiencias en la revisión por parte del comité, a los bienes presentados para dar de baja en la Entidad.</t>
  </si>
  <si>
    <t xml:space="preserve">4. Realizar él envió de los bienes a dar de baja a los miembros del comité, con 5 días hábiles de antelación a la realización del comité, para la evaluación y verificación de la documentación soporte. </t>
  </si>
  <si>
    <t>Dos correos electrónicos con la documentación los bienes a dar de baja</t>
  </si>
  <si>
    <r>
      <rPr>
        <b/>
        <sz val="12"/>
        <rFont val="Arial"/>
        <family val="2"/>
      </rPr>
      <t xml:space="preserve">Junio 2023: </t>
    </r>
    <r>
      <rPr>
        <sz val="12"/>
        <rFont val="Arial"/>
        <family val="2"/>
      </rPr>
      <t>De acuerdo a la evidencia aportada el área de Gestión Administrativa esta Oficina de Control Interno evidenció que:
- Se evidenció que se remitio la documentación de los bienes a dar de baja para el comité de bienes del 16 de junio 2022 a través de correo electrónico del día 14 junio 2022 a los directivos que asisten a este comité.
- Se evidenció que se remitio la documentación de los bienes a dar de baja para el comité de bienes del 09 de diciembre 2022 a través de correo electrónico del día 6 diciembre 2022 a los directivos que asisten a este comité.
Respecto con las evidencias aportadas y de acuerdo a lo evidenciado por la Oficina de Control Interno en el seguimiento a junio 2023 se considera que la acción propuesta se encuentra cumplida.</t>
    </r>
  </si>
  <si>
    <t>Inobservancia de los Lineamientos establecidos en las Resoluciones sobre los comités para la Gerencia y Administración de bienes muebles e inmuebles de la ADR.</t>
  </si>
  <si>
    <t xml:space="preserve">5. Memorando recordando el envió de información establecida en el procedimiento y resoluciones para la baja de bienes a la secretaria general para llevarla al comité de bienes. </t>
  </si>
  <si>
    <t>Memorandos</t>
  </si>
  <si>
    <r>
      <rPr>
        <b/>
        <sz val="12"/>
        <rFont val="Arial"/>
        <family val="2"/>
      </rPr>
      <t xml:space="preserve">Junio 2023: </t>
    </r>
    <r>
      <rPr>
        <sz val="12"/>
        <rFont val="Arial"/>
        <family val="2"/>
      </rPr>
      <t xml:space="preserve">De acuerdo a la evidencia aportada el área de Gestión Administrativa esta Oficina de Control Interno evidenció que:
- Se generó el memorando Nª 20236100019193 del 20 de abril 2023 de asunto </t>
    </r>
    <r>
      <rPr>
        <i/>
        <sz val="12"/>
        <rFont val="Arial"/>
        <family val="2"/>
      </rPr>
      <t>"Lineamientos para la gestión administrativa de los bienes de la Agencia de Desarrollo Rural."</t>
    </r>
    <r>
      <rPr>
        <sz val="12"/>
        <rFont val="Arial"/>
        <family val="2"/>
      </rPr>
      <t xml:space="preserve"> donde se remiten estos lineamientos a Supervisora del Proyecto Estratégico Nacional Río Ranchería para que sean aplicados dentro de este proyecto y así cumplir con la normatividad y procedimiento del ingreso de bienes muebles al inventario de la ADR, Solicitud de Baja de Bienes Muebles, Trámites Administrativos de Bienes y Servicios.
- Se generó el memorando Nª 20236100019203 del 20 de abril 2023 de asunto</t>
    </r>
    <r>
      <rPr>
        <i/>
        <sz val="12"/>
        <rFont val="Arial"/>
        <family val="2"/>
      </rPr>
      <t xml:space="preserve"> "Lineamientos para la gestión administrativa de los bienes de la Agencia de Desarrollo Rural."</t>
    </r>
    <r>
      <rPr>
        <sz val="12"/>
        <rFont val="Arial"/>
        <family val="2"/>
      </rPr>
      <t xml:space="preserve"> donde se remiten estos lineamientos a Supervisor del Proyecto Estratégico Nacional Triangulo del Tolima para que sean aplicados dentro de este proyecto y así cumplir con la normatividad y procedimiento del ingreso de bienes muebles al inventario de la ADR, Solicitud de Baja de Bienes Muebles, Trámites Administrativos de Bienes y Servicios.
- Se generó el memorando Nª 20236100018883 del 19 de abril 2023 de asunto</t>
    </r>
    <r>
      <rPr>
        <i/>
        <sz val="12"/>
        <rFont val="Arial"/>
        <family val="2"/>
      </rPr>
      <t xml:space="preserve"> "Lineamientos para la gestión administrativa de los bienes de la Agencia de Desarrollo Rural." </t>
    </r>
    <r>
      <rPr>
        <sz val="12"/>
        <rFont val="Arial"/>
        <family val="2"/>
      </rPr>
      <t xml:space="preserve">donde se remiten estos lineamientos al Supervisor de los Contratos de AOC No. 755 de 2019, 748 de 2019 y 9292022 de la UTT No. 1 para que sean aplicados dentro de este proyecto y así cumplir con la normatividad y procedimiento del ingreso de bienes muebles al inventario de la ADR, Solicitud de Baja de Bienes Muebles, Trámites Administrativos de Bienes y Servicios.
- Se generó el memorando Nª 20236100018893 del 19 de abril 2023 de asunto </t>
    </r>
    <r>
      <rPr>
        <i/>
        <sz val="12"/>
        <rFont val="Arial"/>
        <family val="2"/>
      </rPr>
      <t xml:space="preserve">"Lineamientos para la gestión administrativa de los bienes de la Agencia de Desarrollo Rural." </t>
    </r>
    <r>
      <rPr>
        <sz val="12"/>
        <rFont val="Arial"/>
        <family val="2"/>
      </rPr>
      <t>donde se remiten estos lineamientos al Supervisor del Contrato de AOC No. 756 de 2019 de la UTT No. 2 para que sean aplicados dentro de este proyecto y así cumplir con la normatividad y procedimiento del ingreso de bienes muebles al inventario de la ADR, Solicitud de Baja de Bienes Muebles, Trámites Administrativos de Bienes y Servicios.
- Se generó el memorando Nª 20236100018903 del 19 de abril 2023 de asunto "Lineamientos para la gestión administrativa de los bienes de la Agencia de Desarrollo Rural." donde se remiten estos lineamientos al Supervisor (E) de los Contratos de AOC No. 525 de 2017, 531 de 2020 y 603 de 2020 de la UTT No. 4 para que sean aplicados dentro de este proyecto y así cumplir con la normatividad y procedimiento del ingreso de bienes muebles al inventario de la ADR, Solicitud de Baja de Bienes Muebles, Trámites Administrativos de Bienes y Servicios.
- Se generó el memorando Nª 20236100018913 del 19 de abril 2023 de asunto</t>
    </r>
    <r>
      <rPr>
        <i/>
        <sz val="12"/>
        <rFont val="Arial"/>
        <family val="2"/>
      </rPr>
      <t xml:space="preserve"> "Lineamientos para la gestión administrativa de los bienes de la Agencia de Desarrollo Rural."</t>
    </r>
    <r>
      <rPr>
        <sz val="12"/>
        <rFont val="Arial"/>
        <family val="2"/>
      </rPr>
      <t xml:space="preserve"> donde se remiten estos lineamientos al Supervisor (E) del Contrato de AOC No. 560 de 2020 de la UTT No. 7 para que sean aplicados dentro de este proyecto y así cumplir con la normatividad y procedimiento del ingreso de bienes muebles al inventario de la ADR, Solicitud de Baja de Bienes Muebles, Trámites Administrativos de Bienes y Servicios.
- Se generó el memorando Nª 20236100018923 del 19 de abril 2023 de asunto </t>
    </r>
    <r>
      <rPr>
        <i/>
        <sz val="12"/>
        <rFont val="Arial"/>
        <family val="2"/>
      </rPr>
      <t>"Lineamientos para la gestión administrativa de los bienes de la Agencia de Desarrollo Rural."</t>
    </r>
    <r>
      <rPr>
        <sz val="12"/>
        <rFont val="Arial"/>
        <family val="2"/>
      </rPr>
      <t xml:space="preserve"> donde se remiten estos lineamientos al Supervisor del Contrato de AOC No. 9112022 de 2022 de la UTT No. 9 para que sean aplicados dentro de este proyecto y así cumplir con la normatividad y procedimiento del ingreso de bienes muebles al inventario de la ADR, Solicitud de Baja de Bienes Muebles, Trámites Administrativos de Bienes y Servicios.
Respecto con las evidencias aportadas y de acuerdo a lo evidenciado por la Oficina de Control Interno en el seguimiento a junio 2023 se considera que la acción propuesta se cumple.</t>
    </r>
  </si>
  <si>
    <t>Deficiencias en la identificación y valor asegurado de los bienes muebles e inmuebles de la Entidad</t>
  </si>
  <si>
    <r>
      <t xml:space="preserve">De acuerdo a la evidencia aportada el proceso de Gestión Administrativa esta Oficina de Control Interno concluye que:
Respecto con la verificación realizada por la OCI se corroboró la actualización de los procedimientos PR-GAD-004 Pkan de Seguros V4, en el aplicativo Isolucion el día 23 de junio 2022, el cual a su vez fue socializado al interior de la ADR,  por lo tanto se considera que se dio cumplimiento a las acciones propuestas.
De otra parte, y de acuerdo con la verificación realizada por la Oficina de Control Interno para probar la efectividad de la acción propuesta se requirió lo siguiente:
- De acuerdo a lo mencionado en el informe OCI-2021-029 la desviación descrita en el hallazgo </t>
    </r>
    <r>
      <rPr>
        <i/>
        <sz val="12"/>
        <rFont val="Arial"/>
        <family val="2"/>
      </rPr>
      <t xml:space="preserve">"Deficiencias en la identificación y valor asegurado de los bienes muebles e inmuebles de la Entidad" </t>
    </r>
    <r>
      <rPr>
        <sz val="12"/>
        <rFont val="Arial"/>
        <family val="2"/>
      </rPr>
      <t>se encontraba enmarcada en la falta de de pòlizas de seguros de los bienes de la ADR por lo tanto se aportó a esta OCI las pólizas Todo Riesgos daños materiales y avalúos aportados por la Secretaría General de las Unidades Técnicas Territoriales de la ADR, Proyectos Estratégicos y bienes de la ADR donde se cuente con su respectivo cubrimiento.
Adicionalmente se evidenciaron las solicitudes de ingresos de bienes muebles del primer trimestre de 2023 allegadas a la Dirección Administrativa correspondientes al Distrito de Adecuación de Tierras RUT y Tucurinca a través de los memorandos Nª 20233510007193 y 20233590009533 , donde esta OCI verificó que estos ingresos se registrarán en al aplicativo Apoteosys en el mismo periodo para mantener actualizado el inventario de la Agencia de Desarrollo Rural</t>
    </r>
    <r>
      <rPr>
        <i/>
        <sz val="12"/>
        <rFont val="Arial"/>
        <family val="2"/>
      </rPr>
      <t xml:space="preserve"> (Papel de Trabajo - Efectividad verificación ingresos Apoteosys) </t>
    </r>
    <r>
      <rPr>
        <sz val="12"/>
        <rFont val="Arial"/>
        <family val="2"/>
      </rPr>
      <t xml:space="preserve">por lo que esto se encuentra alineado a la emisión de 4 Otro sies en lo corrido de la vigencia 2023
Como resultado la Oficina de Control Interno corroboró la efectividad de los controles adoptados al realizar los avalúos y las pólizas de seguros de los bienes asociados a la Agencia de Desarrollo Rural que se encuentran a cargo del proceso de Gestión Administrativa, y por ende considera procedente el cierre del hallazgo.
</t>
    </r>
  </si>
  <si>
    <t>Ausencia de inventarios de bienes devolutivos y consumibles de la Entidad e inobservancia de lineamientos procedimentales para su control (conciliaciones)</t>
  </si>
  <si>
    <t>Omisión del cumplimiento de los lineamientos establecidos.</t>
  </si>
  <si>
    <t>1. Revisar, ajustar y actualizar los procedimientos PR-GAD-005 y PR-GAD-006, teniendo en cuenta la operatividad del proceso frente a los inventarios de bienes devolutivos y consumibles y la realización de conciliaciones contables entre Logística de Bienes Y servicios y Contabilidad, ajustar los controles, actividades, lineamientos y fortalecimiento en las actividades verificación y revisión para el cumplimiento en donde se determine responsable periodicidad y se defina como se realiza la misma, especificando la evidencia que soporte su cumplimiento.</t>
  </si>
  <si>
    <t>Procedimientos actualizados procedimientos  PR-GAD-005 y PR-GAD-006</t>
  </si>
  <si>
    <r>
      <rPr>
        <b/>
        <sz val="12"/>
        <rFont val="Arial"/>
        <family val="2"/>
      </rPr>
      <t xml:space="preserve">Junio 2023: </t>
    </r>
    <r>
      <rPr>
        <sz val="12"/>
        <rFont val="Arial"/>
        <family val="2"/>
      </rPr>
      <t xml:space="preserve">De acuerdo a la evidencia aportada el área de Gestión Administrativa esta Oficina de Control Interno evidenció que:
- En el aplicativo Isolucion se actualizó el procedimiento PR-GAD-005 V6 Inventario de Bienes Devolutivos el día 15 de Junio 2022.
- En el aplicativo Isolucion se actualizó el procedimiento PR-GAD-006 V2 Inventario de Bienes Consumibles el día 15 de Junio 2022.
Respecto con las evidencias aportadas y de acuerdo a lo evidenciado por la Oficina de Control Interno en el seguimiento a junio 2023 se considera que la acción propuesta se cumple.
</t>
    </r>
    <r>
      <rPr>
        <b/>
        <sz val="12"/>
        <rFont val="Arial"/>
        <family val="2"/>
      </rPr>
      <t xml:space="preserve">
Efectividad:</t>
    </r>
    <r>
      <rPr>
        <sz val="12"/>
        <rFont val="Arial"/>
        <family val="2"/>
      </rPr>
      <t xml:space="preserve"> Frente a la efectividad de la acción propuesta la Oficina de Control Interno corroboró que se han implementado los formatos F-SAD-012 y F-SAD-010 descritos en el procedimiento PR-GAD-005 así:
- F-SAD-012 del 15 de febrero 2023 con la entrega de los bienes muebles (Bastón Fibra Carbono, Trípode Ligero, Gps con accesorios) al contratista Diego Fernando Yara Cortés de la Dirección de Adecuación de Tierras.
- F-SAD-012 del 17 de febrero 2023 con la entrega de los bienes muebles (Portátil en ETP, CPU) al funcionario Jose Ricardo Acevedo Solarte de la OTI.
- F-SAD-012 del 16 de febrero 2023 con la entrega de los bienes muebles (GPS) al contratista Angel Andres Hernández Salgado de la Dirección de Adecuación de Tierras.
- F-SAD-012 del 27 de abril 2023 con la entrega de los bienes muebles (3 CPU) al funcionario Jose Ricardo Acevedo Solarte de la OTI.
- F-SAD-012 del 19 de mayo 2023 con la entrega de los bienes muebles (2 CPU) al funcionario Jose Ricardo Acevedo Solarte de la OTI.
- F-SAD-010 del 8 mayo de 2023 con la entrega de bienes asignados (CPU y monitor) a la contratista Johanna Solorzano de Secretaría General
- F-SAD-010 del 2 mayo de 2023 con la entrega de bienes asignados (CPU y monitor) a la funcionaria Onis Johana Fierro Jefe Oficina de Planeación.
- F-SAD-010 del 6 de marzo de 2023 con la entrega de bienes asignados (CPU y monitor) a la contratista Erica Arias de la Oficina Jurídica.
- F-SAD-010 del 6 marzo de 2023 con la entrega de bienes asignados (CPU y monitor) a la contratista Tania Peñafiel de la Dirección Adecuación de Tierras.
-Así mismo se allegó el cronograma de visitas de levantamiento de inventario de las UTT´s y Sede Central de la ADR en la vigencia 2023, incluyendo los Distritos de Adecuación de Tierras.
- Conciliación cuenta contable Propiedad, Planta y Equipo con corte a los meses de enero, febrero, marzo 2023 realizadas los días 24 marzo, 27 abril 2023 respectivamente.</t>
    </r>
  </si>
  <si>
    <r>
      <t xml:space="preserve">
</t>
    </r>
    <r>
      <rPr>
        <b/>
        <sz val="12"/>
        <rFont val="Arial"/>
        <family val="2"/>
      </rPr>
      <t xml:space="preserve">Nota: </t>
    </r>
    <r>
      <rPr>
        <u/>
        <sz val="12"/>
        <rFont val="Arial"/>
        <family val="2"/>
      </rPr>
      <t xml:space="preserve">Acción reformulada por solicitud de la Secretaría General, realizada a través de memorando 20236000016943 del 4 abril 2023 y con alcance realizado mediante correo electrónico del 28 de abril de 2023.
</t>
    </r>
    <r>
      <rPr>
        <sz val="12"/>
        <rFont val="Arial"/>
        <family val="2"/>
      </rPr>
      <t xml:space="preserve">
De acuerdo a la evidencia aportada por el proceso de Gestión Administrativa esta Oficina de Control Interno concluye que:
Para las acciones 1 y 2 se verificó la actualización de los procedimientos PR-GAD-005, PR-GAD-006 en el aplicativo Isolucion el día 15 de junio 2022 con su respectiva socialización, por lo tanto se corrobora el cumplimiento de la acción propuesta. 
Para las acciones 3 y 4 se evidenciò el cronograma aprobado de las visitas a las UTT y Nivel Central de la vigencia 2023 y los resultados generados de estas visitas de enero a mayo 2023, para la validación de los bienes muebles en las distintas áreas de la ADR, por lo que se corrobora el cumplimiento de la acción propuesta.
Para la acción 5 se corroboró la aplicación de los formato F-SAD-010 Entrega y devolución de bienes asignados y el F-SAD 012 Formato de Solicitud, salida y devolución de bienes muebles descritos dentro del procedimiento PR-GAD-005 Inventario de Bienes Devolutivos.
Para la acción 6 se evidenció el pantallazo del repositorio de la Dirección Administrativa carpeta de Inventarios donde se encuentran consolidadas las actividades que se llevan a cabo dentro de esta área y las conciliaciones realizadas entre Logística de Bienes y Servicios y contabilidad
De otra parte, y de acuerdo con la verificación realizada por la Oficina de Control Interno para probar la efectividad de la acción propuesta se verificò:
- Con respecto al literal </t>
    </r>
    <r>
      <rPr>
        <u/>
        <sz val="12"/>
        <rFont val="Arial"/>
        <family val="2"/>
      </rPr>
      <t>a.</t>
    </r>
    <r>
      <rPr>
        <sz val="12"/>
        <rFont val="Arial"/>
        <family val="2"/>
      </rPr>
      <t xml:space="preserve"> Falta de elaboración de conciliaciones por parte del proceso Gestión Administrativa (logística de bienes y servicios) y el área de contabilidad del hallazgo No. 4 del informe OCI-2021-029, se verificó que:
Los soportes de las conciliaciones realizadas de enero a marzo de la vigencia 2023 de la cuenta contable Propiedad, Planta y Equipo donde esta OCI constató que los valores conciliados coincidieran con el valor revelado en los Estados Financieros a 31 marzo 2023</t>
    </r>
    <r>
      <rPr>
        <i/>
        <sz val="12"/>
        <rFont val="Arial"/>
        <family val="2"/>
      </rPr>
      <t xml:space="preserve"> (Papel de Trabajo - Verificación Efectividad EEFF Marzo 2023),</t>
    </r>
    <r>
      <rPr>
        <sz val="12"/>
        <rFont val="Arial"/>
        <family val="2"/>
      </rPr>
      <t xml:space="preserve"> por lo anterior se evidenció una efectividad frente a la causa del hallazgo, no obstante es importante seguir implementando los controles necesarios para que la revelación de los Estados Financieros de los siguientes trimestres de la vigencia 2023 se encuentren revelando la realidad económica de la Agencia de Desarrollo Rural.
- Con respecto al literal </t>
    </r>
    <r>
      <rPr>
        <u/>
        <sz val="12"/>
        <rFont val="Arial"/>
        <family val="2"/>
      </rPr>
      <t>b.</t>
    </r>
    <r>
      <rPr>
        <sz val="12"/>
        <rFont val="Arial"/>
        <family val="2"/>
      </rPr>
      <t xml:space="preserve"> Falta de realización de inventarios de bienes devolutivos vigencia 2019 y 2020 del hallazgo No. 4 del informe OCI-2021-029 , se verificó que:
En la actualización del procedimiento PR-GAD-005 en el numeral 6. Desarrollo, actividad 3. El responsable del centro de costo y/o el jefe de cada dependencia deberá realizar la solicitud del bien que requiera", actividad que se realiza a través del formato F-SAD-012, por lo tanto se aportaron las solicitudes de los bienes devolutivos del primer cuatrimestre de 2023 de las àreas que hayan requerido los mismos durante este periodo.
En la actualización del procedimiento PR-GAD-005 en el numeral 6. Desarrollo  actividad 6, establece: "Alistar y entregar la solicitud o separar el espacio físico. (...). La asignación se realizará de manera individual en la sede central  y para las UTT se realizará la asignación al responsable del centro de costo. Quien  recibe el bien verifica la cantidad, estado del mismo y firma el acta de asignación del  bien (documento que genera el aplicativo Apoteosys) (…)" actividad que se realiza a través del formato F-SAD-010, por lo tanto se aportaron las actas de asignación de bienes del primer cuatrimestre de 2023 de las àreas que hayan requerido los mismos durante este periodo.
Las solicitudes de ingresos de bienes muebles del primer trimestre de 2023 allegadas a la Dirección Administrativa correspondientes al Distrito de Adecuación de Tierras RUT y Tucurinca a través de los memorandos Nª 20233510007193 y 20233590009533, donde esta OCI verificó que estos ingresos se registrarán en al aplicativo Apoteosys en el mismo periodo para mantener actualizado el inventario de la Agencia de Desarrollo Rural (Papel de Trabajo - Efectividad verificación ingresos Apoteosys)
- Adicionalmente se aportó a esta OCI las actas de las visitas que tienen como objetivo </t>
    </r>
    <r>
      <rPr>
        <i/>
        <sz val="12"/>
        <rFont val="Arial"/>
        <family val="2"/>
      </rPr>
      <t>"Realizar la identificación de las necesidades de mantenimiento y adecuación de las Sedes UTT´s N° 2,5,6,7,8,9 y la Sede Central de Bogotá",</t>
    </r>
    <r>
      <rPr>
        <sz val="12"/>
        <rFont val="Arial"/>
        <family val="2"/>
      </rPr>
      <t xml:space="preserve"> donde se evidenciaron las necesidades y mantenimientos que se deben realizar dentro de las mismas.
Como resultado la Oficina de Control Interno corroboró la efectividad de los controles adoptados al realizar la actualización de los procedimientos PR-GAD-005, PR-GAD-006 dentro del proceso de Gestión Administrativa, por ende se dan por efectivas las acciones 1, 2 y 5.
Asì mismo se corroboró la efectividad de los controles adoptados al realizar las visitas a las sedes de la ADR para verificar los mantenimientos requeridos y la priorización de la actividades a realizar, por ende se da por efectiva las acciones 3 y 4.
Por lo anteriormente expuesto, se considera viable el cierre del hallazgo.</t>
    </r>
  </si>
  <si>
    <t xml:space="preserve">2. Socializar los procedimientos al interior de la entidad a través de correo electrónico. </t>
  </si>
  <si>
    <r>
      <rPr>
        <b/>
        <sz val="12"/>
        <rFont val="Arial"/>
        <family val="2"/>
      </rPr>
      <t xml:space="preserve">Junio 2023: </t>
    </r>
    <r>
      <rPr>
        <sz val="12"/>
        <rFont val="Arial"/>
        <family val="2"/>
      </rPr>
      <t>De acuerdo a la evidencia aportada el área de Gestión Administrativa esta Oficina de Control Interno evidenció que:
- Se evidenció la socialización de la actualización de los procedimientos PR-GAD-005, PR-GAD-006 del proceso de Gestión Administrativa a través de cápusla informativa el día 22 de junio a todos los colaboradores de la ADR.
Respecto con las evidencias aportadas y de acuerdo a lo evidenciado por la Oficina de Control Interno en el seguimiento a junio 2023 se considera que la acción propuesta se cumple.</t>
    </r>
  </si>
  <si>
    <t>Inobservancia en la implementación y seguimiento a las actividades de control aplicables a la unidad auditada.</t>
  </si>
  <si>
    <t>3. Definir un cronograma de ejecución de inventarios devolutivos y consumibles, el cual incluya fecha, sede, responsable, tiempo establecido, entre otros aspectos, con el fin de hacer seguimiento a su cumplimiento y garantizar que al final del año se cumpla con el objetivo propuesto</t>
  </si>
  <si>
    <t>Cronograma</t>
  </si>
  <si>
    <r>
      <rPr>
        <b/>
        <sz val="12"/>
        <rFont val="Arial"/>
        <family val="2"/>
      </rPr>
      <t xml:space="preserve">Junio 2023: </t>
    </r>
    <r>
      <rPr>
        <sz val="12"/>
        <rFont val="Arial"/>
        <family val="2"/>
      </rPr>
      <t>De acuerdo a la evidencia aportada el área de Gestión Administrativa esta Oficina de Control Interno evidenció que:
- Se evidenció el cronograma de visitas en las áreas de nivel central, de las UTT de la ADR desglosando el responsable y actividades a realizar, de los meses de junio, julio y agosto 2022.
- Se evidenció el correo de aprobación por parte del Secretario General del día 30 de junio 2022 del cronograma de visitas.
- Se evidenció el correo de aprobación por parte de la Secretaria General del día10 de noviembre 2022 del cronograma de visitas.
Respecto con las evidencias aportadas y de acuerdo a lo evidenciado por la Oficina de Control Interno en el seguimiento a junio 2023 se considera que la acción propuesta se cumple.</t>
    </r>
  </si>
  <si>
    <t xml:space="preserve">4. Reportar trimestral mente al líder administrativo o quien haga sus veces, el avance y/o cumplimiento del cronograma de visitas y las situaciones especiales que se puedan presentar, con el fin de subsanar oportunamente cualquier desviación. </t>
  </si>
  <si>
    <t>Mesa trabajo</t>
  </si>
  <si>
    <r>
      <rPr>
        <b/>
        <sz val="12"/>
        <rFont val="Arial"/>
        <family val="2"/>
      </rPr>
      <t xml:space="preserve">Junio 2023: </t>
    </r>
    <r>
      <rPr>
        <sz val="12"/>
        <rFont val="Arial"/>
        <family val="2"/>
      </rPr>
      <t xml:space="preserve">De acuerdo a la evidencia aportada el área de Gestión Administrativa esta Oficina de Control Interno evidenció que:
- Se allegó el cronograma de visitas de levantamiento de inventario de las UTT´s y Sede Central de la ADR en la vigencia 2023, incluyendo los Distritos de Adecuación de Tierras.
Respecto con las evidencias aportadas y de acuerdo a lo evidenciado por la Oficina de Control Interno en el seguimiento a junio 2023 se considera que la acción propuesta se cumple.
</t>
    </r>
    <r>
      <rPr>
        <b/>
        <sz val="12"/>
        <rFont val="Arial"/>
        <family val="2"/>
      </rPr>
      <t xml:space="preserve">
Efectividad: </t>
    </r>
    <r>
      <rPr>
        <sz val="12"/>
        <rFont val="Arial"/>
        <family val="2"/>
      </rPr>
      <t>Frente a la efectividad de la acción propuesta la Oficina de Control Interno corroboró que se han realizado visitas a las UTT´s y a las áreas a nivel central así:
- Acta de visita a la UTT Nª 9 Popayán con el objetivo "Realizar la identificación de las necesidades de mantenimiento y adecuación de las Sede de la UTT No. 9 - Popayán." del 9-10 febrero 2023, donde se hace inspección de los espacios y el mantenimiento requeridos de los mismos.
-Acta de visita a la UTT Nª 11 Neiva con el objetivo "Realizar la identificación de las necesidades de mantenimiento y adecuación de las Sede de la UTT No. 11 - Neiva" del 6-7 febrero 2023, donde se hace inspección de los espacios y el mantenimiento requeridos de los mismos.
- Acta de visita a la UTT Nª 5 Medellin on el objetivo "Realizar la identificación de las necesidades de mantenimiento y adecuación de las Sede de la UTT No. 5 Medellin." del 16-17 febrero 2023, donde se hace inspección de los espacios y el mantenimiento requeridos de los mismos.
- Acta de visita a la UTT Nª 6 Manizales on el objetivo "Realizar la identificación de las necesidades de mantenimiento y adecuación de las Sede de la UTT No. 6 Manizales." del 14-15 febrero 2023, donde se hace inspección de los espacios y el mantenimiento requeridos de los mismos.
- Acta de visita a la UTT Nª 2 Cartagena con el objetivo "Realizar la identificación de las necesidades de mantenimiento y adecuación de las Sede de la UTT No. 2 Cartagena." del 27 de febrero 2023, donde se hace inspección de los espacios y el mantenimiento requeridos de los mismos.
- Acta de visita a la UTT Nª 8 Ibague con el objetivo "Realizar la identificación de las necesidades de mantenimiento y adecuación de las Sede de la UTT No. 8 Ibague." del 01 marzo 2023, donde se hace inspección de los espacios y el mantenimiento requeridos de los mismos.
- Acta de visita a la Sede Central con el objetivo "Realizar la identificación de las necesidades de mantenimiento y adecuación de la Sede Central - Bogotá" del 06 marzo 2023, donde se hace inspección de los espacios y el mantenimiento requeridos de los mismos.</t>
    </r>
  </si>
  <si>
    <t>5. Implementar un formato  que permita cruzar el inventario físico con el registro que se tiene de los bienes de la entidad, donde no solo se verifique la existencia sino su estado actual</t>
  </si>
  <si>
    <t>Formato</t>
  </si>
  <si>
    <r>
      <rPr>
        <b/>
        <sz val="12"/>
        <rFont val="Arial"/>
        <family val="2"/>
      </rPr>
      <t xml:space="preserve">Junio 2023: </t>
    </r>
    <r>
      <rPr>
        <sz val="12"/>
        <rFont val="Arial"/>
        <family val="2"/>
      </rPr>
      <t xml:space="preserve">De acuerdo a la evidencia aportada el área de Gestión Administrativa esta Oficina de Control Interno evidenció que:
- Se evidenció el formato F-SAD-010 Entrega y devolución de bienes asignados y el formato F-SAD 012 Formato de Solicitud, salida y devolución de bienes muebles descritos dentro del procedimiento PR-GAD-005 Inventario de Bienes Devolutivos
</t>
    </r>
    <r>
      <rPr>
        <sz val="12"/>
        <color theme="1"/>
        <rFont val="Arial"/>
        <family val="2"/>
      </rPr>
      <t xml:space="preserve">- Se realizó la mesa de trabajo donde se llevo a cabo la conciliación el día 6 marzo 2023 de las partidas de Propiedad, Planta y Equipo de la ADR con corte a 31 de diciembre de 2022 donde estuvieron presentes los contratistas de la Dirección Administrativa, el contador de la ADR y una contratista de la Dirección Financiera, y se conciliaron saldos de las cuentas de Terrenos, construcciones, edificaciones, maquinaria y equipo, muebles y enseres, equipos de comunicación, equipos de transporte, propiedad, planta y equipo en cesión, y su respectiva depreación y deterioro, así mismo se realizó la conciliación de las partidas de las cuentas de orden reflejadas en los Estados Financieros de la Agencia Desarrollo Rural con corte a diciembre 2022.
</t>
    </r>
    <r>
      <rPr>
        <sz val="12"/>
        <rFont val="Arial"/>
        <family val="2"/>
      </rPr>
      <t xml:space="preserve">
Respecto con las evidencias aportadas y de acuerdo a lo evidenciado por la Oficina de Control Interno en el seguimiento a junio 2023 se considera que esta acción propuesta se cumple.
</t>
    </r>
    <r>
      <rPr>
        <b/>
        <sz val="12"/>
        <rFont val="Arial"/>
        <family val="2"/>
      </rPr>
      <t xml:space="preserve">
Efectividad: </t>
    </r>
    <r>
      <rPr>
        <sz val="12"/>
        <rFont val="Arial"/>
        <family val="2"/>
      </rPr>
      <t xml:space="preserve"> Frente a la efectividad de la acción propuesta la Oficina de Control Interno corroboró que se realizaron las siguientes conciliaciones suscritas a través de actas de reunión así:
- Conciliación cuenta contable Propiedad, Planta y Equipo con corte a los meses de enero, febrero, marzo 2023 realizadas los días 24 marzo, 27 abril 2023 respectivamente.</t>
    </r>
  </si>
  <si>
    <t>6. Implementar una carpeta dentro del repositorio (SHARE POINT) de la secretaria general, donde se guarden las conciliaciones realizadas entre Logística de Bienes y Servicios y contabilidad</t>
  </si>
  <si>
    <r>
      <rPr>
        <b/>
        <sz val="12"/>
        <rFont val="Arial"/>
        <family val="2"/>
      </rPr>
      <t xml:space="preserve">
Junio 2023:</t>
    </r>
    <r>
      <rPr>
        <sz val="12"/>
        <rFont val="Arial"/>
        <family val="2"/>
      </rPr>
      <t xml:space="preserve"> De acuerdo a la evidencia aportada el área de Gestión Administrativa esta Oficina de Control Interno evidenció que:
- Se evidenció el pantallazo del repositorio de la Dirección Administrativa carpeta de </t>
    </r>
    <r>
      <rPr>
        <u/>
        <sz val="12"/>
        <rFont val="Arial"/>
        <family val="2"/>
      </rPr>
      <t>Inventarios</t>
    </r>
    <r>
      <rPr>
        <sz val="12"/>
        <rFont val="Arial"/>
        <family val="2"/>
      </rPr>
      <t xml:space="preserve"> donde se encuentran consolidadas las actividades que se llevan a cabo dentro de esta área y las conciliaciones realizadas entre Logística de Bienes y Servicios y contabilidad
Respecto con las evidencias aportadas y de acuerdo a lo evidenciado por la Oficina de Control Interno en el seguimiento a junio 2023 se considera que la acción propuesta se cumple.
</t>
    </r>
    <r>
      <rPr>
        <b/>
        <sz val="12"/>
        <rFont val="Arial"/>
        <family val="2"/>
      </rPr>
      <t xml:space="preserve">Efectividad: </t>
    </r>
    <r>
      <rPr>
        <sz val="12"/>
        <rFont val="Arial"/>
        <family val="2"/>
      </rPr>
      <t xml:space="preserve"> Frente a la efectividad de la acción propuesta la Oficina de Control Interno corroboró que se realizaron las siguientes conciliaciones suscritas a través de actas de reunión así:
- Conciliación cuenta contable Propiedad, Planta y Equipo con corte a los meses de enero, febrero, marzo 2023 realizadas los días 24 marzo, 27 abril 2023 respectivamente.</t>
    </r>
  </si>
  <si>
    <t>Deficiencias en la realidad jurídica de los bienes inmuebles de la Entidad</t>
  </si>
  <si>
    <t>Insuficiencia de personal durante las vigencias 2019 y 2020.</t>
  </si>
  <si>
    <t>1. En la planeación de recursos 2022 tener en cuenta la contratación de los profesionales encargados de realizar el control y seguimiento al estado jurídico de los bienes inmuebles de la entidad.</t>
  </si>
  <si>
    <t>Contratación de los profesionales vigencia 2022</t>
  </si>
  <si>
    <t>Secretario General</t>
  </si>
  <si>
    <r>
      <rPr>
        <b/>
        <sz val="12"/>
        <rFont val="Arial"/>
        <family val="2"/>
      </rPr>
      <t>Mayo 2022:</t>
    </r>
    <r>
      <rPr>
        <sz val="12"/>
        <rFont val="Arial"/>
        <family val="2"/>
      </rPr>
      <t xml:space="preserve"> Esta Oficina de Control Interno evidenció que se realizó la contratación de estos profesional como apoyo a la Secretaría General, se corroboró lo anterior en la revisión de los objetos de los contratos publicados en SECOP II donde estos son:
1.  Prestar sus servicios profesionales en la Secretaría General para la creación, actualización y supervisión de los procedimientos que permitan la adquisición, almacenamiento, custodia, mantenimiento y baja de los bienes que hagan o puedan ser parte de los activos de la entidad, de conformidad con las obligaciones específicas correspondientes.
2. Prestar sus servicios profesionales en la Secretaría General apoyando la gestión jurídica y administrativa de los bienes necesarios para el normal funcionamiento de la entidad, ubicados en la Sede Central, en las Unidades Técnicas Territoriales, en los Distritos de Adecuación de Tierras y en los Proyectos Estratégicos Nacionales, de conformidad con las obligaciones específicas correspondientes.
3. Prestar sus servicios profesionales en la Secretaría General apoyando las actividades, gestiones y procedimientos que permitan verificar el estado jurídico, la existencia de obligaciones y la titularidad de los derechos de propiedad de los bienes muebles e inmuebles que integran los activos de la entidad, en atención al proyecto de inversión y de conformidad con las obligaciones específicas correspondientes.
Respecto con las evidencias aportadas y de acuerdo a lo evidenciado por la Oficina de Control Interno en el seguimiento a mayo 2022 se considera que la acción propuesta se cumple.</t>
    </r>
  </si>
  <si>
    <r>
      <rPr>
        <b/>
        <sz val="12"/>
        <rFont val="Arial"/>
        <family val="2"/>
      </rPr>
      <t xml:space="preserve">
Nota:</t>
    </r>
    <r>
      <rPr>
        <b/>
        <u/>
        <sz val="12"/>
        <rFont val="Arial"/>
        <family val="2"/>
      </rPr>
      <t xml:space="preserve"> </t>
    </r>
    <r>
      <rPr>
        <u/>
        <sz val="12"/>
        <rFont val="Arial"/>
        <family val="2"/>
      </rPr>
      <t>Acción reformulada por solicitud de la Secretaría General, realizada a través de memorando 20236000016943 del 4 abril 2023 y con alcance realizado mediante correo electrónico del 28 de abril de 2023</t>
    </r>
    <r>
      <rPr>
        <sz val="12"/>
        <rFont val="Arial"/>
        <family val="2"/>
      </rPr>
      <t>.
De acuerdo a la evidencia aportada la Secretaría General esta Oficina de Control Interno concluye que:
- Se corroboró que en la vigencia 2022 se suscribieron tres (3) contratos de los profesionales adscritos a la Dirección Administrativa contratados con funciones para la creación, actualización y supervisión de los procedimientos que permitan la adquisición, almacenamiento, custodia, mantenimiento y baja de los bienes que hagan o puedan ser parte de los activos de la entidad, de conformidad con las obligaciones específicas correspondientes.
- Se corroboró que se creó una herramienta de control llamada</t>
    </r>
    <r>
      <rPr>
        <i/>
        <sz val="12"/>
        <rFont val="Arial"/>
        <family val="2"/>
      </rPr>
      <t xml:space="preserve"> "Base de Datos bienes inmuebles"</t>
    </r>
    <r>
      <rPr>
        <sz val="12"/>
        <rFont val="Arial"/>
        <family val="2"/>
      </rPr>
      <t xml:space="preserve"> donde se describe la información básica del predio, información catastral del predio, datos jurìdicos del predio e información adicional del predio, que permiten conocer el estado actual de cada predio asociados a los Distritos de Adecuación de Tierras de la ADR.
- Se evidenció el cronograma de actividades de la verificación registral para visitar los Distritos de Adecuación de Tierras de enero a diciembre de la vigencia 2022, como actividad principal a desarrollar "Adelantar la verificación registral de los bienes inmuebles de propiedad de la Agencia de Desarrollo Rural ADR, con el fin de verificar las situaciones jurídicas que sobre los mismos se puedan presentar." 
Por lo tanto de acuerdo con las verificaciones realizadas se corrobora el cumplimiento de la acción propuesta.
De otra parte, y de acuerdo con la verificación realizada por la Oficina de Control Interno para probar la efectividad de la acción propuesta se corroboró:
- La generación de la herramienta de control aplicada a los Distritos de Adecuación de Tierras Chicamocha, RUT, Santa Lucia, La Doctrina y los Proyectos Estratégicos Ranchería, Triàngulo del Tolima, Tesalia Paicol, donde se encuentra registrada la verificación registral de los bienes inmuebles de propiedad de la Agencia de Desarrollo Rural ADR, 
Adicionalmente es imortante mencionar que la Secretaría General a través del memorando Nª 20236000016943 del 4 abril 2023 acotan que </t>
    </r>
    <r>
      <rPr>
        <i/>
        <sz val="12"/>
        <rFont val="Arial"/>
        <family val="2"/>
      </rPr>
      <t xml:space="preserve">"Esta Acción se propone sea modificada, teniendo en cuenta que no es relevante para la efectividad del hallazgo y, como está formulada podría trascender el ámbito de competencias de la Secretaría General, teniendo en cuenta que está dirigida a un saneamiento predial, y que no corresponde a una de las obligaciones de la Secretaría de conformidad con lo dispuesto en el Decreto 2364 de 2015." </t>
    </r>
    <r>
      <rPr>
        <sz val="12"/>
        <rFont val="Arial"/>
        <family val="2"/>
      </rPr>
      <t>respecto a lo manifestado por esta dirección la Oficina de Control Interno considera dar cumplimiento a las acciones propuestas y dar por cerrado el hallazgo, ya que tambièn las acciones propuestas para atacar la causa  del hallazgo, dentro de la competencia de la Secretaría General, se encuentran alineadas y cumplidas a suplir la observación planteada dentro del mismo.</t>
    </r>
  </si>
  <si>
    <t>Falta de los lineamientos para el control y seguimiento a bienes inmuebles de la entidad.</t>
  </si>
  <si>
    <t>2. Diseñar una herramienta que le permita a la Secretaría General facilitar el 
seguimiento del estado jurídico de los inmuebles que hacen parte de su 
inventario de activos.</t>
  </si>
  <si>
    <t>Herramienta de control</t>
  </si>
  <si>
    <t xml:space="preserve">Líder administrativo </t>
  </si>
  <si>
    <r>
      <rPr>
        <b/>
        <sz val="12"/>
        <rFont val="Arial"/>
        <family val="2"/>
      </rPr>
      <t xml:space="preserve">Junio 2023: </t>
    </r>
    <r>
      <rPr>
        <sz val="12"/>
        <rFont val="Arial"/>
        <family val="2"/>
      </rPr>
      <t xml:space="preserve">De acuerdo a la evidencia aportada el área de Gestión Administrativa esta Oficina de Control Interno evidenció que: 
- Se creó la herramienta de control llamada "Base de Datos bienes inmuebles" donde se describe la información básica del predio, infromación catastral del predio, datos jurìdicos del predio e información adicional del predio, que permiten conocer el estado actual de cada predio asociados a los Distritos de Adecuación de Tierras de la ADR; Respecto con las evidencias aportadas y de acuerdo a lo evidenciado por la Oficina de Control Interno en el seguimiento a junio 2022 se considera que la acción propuesta se cumple.
</t>
    </r>
    <r>
      <rPr>
        <b/>
        <sz val="12"/>
        <rFont val="Arial"/>
        <family val="2"/>
      </rPr>
      <t xml:space="preserve">
Efectividad</t>
    </r>
    <r>
      <rPr>
        <sz val="12"/>
        <rFont val="Arial"/>
        <family val="2"/>
      </rPr>
      <t>: Frente a la efectividad de la acción propuesta la Oficina de Control Interno corroboró que se ha diligenciado el formato establecido para el control del estado juridico de los predios adcsritos a los Distritosde Adecuación de Tierras de la ADR así:
- Herramienta de control con el listado de 160 predios asociados al Distrito de Adecuación de Tierras Chicamocha con los campos diligenciados asociados a la información básica del predio, infromación catastral del predio, datos jurìdicos del predio e información adicional del predio.
- Herramienta de control con el listado de 32 predios asociados al Proyecto Estratégico Ranchería con los campos diligenciados asociados a la información básica del predio, infromación catastral del predio, datos jurìdicos del predio e información adicional del predio.
- Herramienta de control con el listado de 3 predios asociados al Proyecto Estratégico Tesalía Paicol con los campos diligenciados asociados a la información básica del predio, infromación catastral del predio, datos jurìdicos del predio e información adicional del predio.
- Herramienta de control con el listado de 29 predios asociados al Distrito de Adecuación de Tierras Santa Lucía con los campos diligenciados asociados a la información básica del predio, infromación catastral del predio, datos jurìdicos del predio e información adicional del predio.
- Herramienta de control con el listado de 7 predios asociados al Proyecto Estratégico Triángulo del Tolima con los campos diligenciados asociados a la información básica del predio, infromación catastral del predio, datos jurìdicos del predio e información adicional del predio.
- Herramienta de control con el listado de 203 predios asociados al Distrito de Adecuación de Tierras RUT con los campos diligenciados asociados a la información básica del predio, infromación catastral del predio, datos jurìdicos del predio e información adicional del predio.
- Herramienta de control con el listado de 36 predios asociados al Distrito de Adecuación de Tierras La Doctrina con los campos diligenciados asociados a la información básica del predio, infromación catastral del predio, datos jurìdicos del predio e información adicional del predio.</t>
    </r>
  </si>
  <si>
    <t>Falta de control y seguimiento a los requerimientos y solicitudes de gestión que se han remitido por la Secretaría General a otras áreas de la entidad.</t>
  </si>
  <si>
    <t>3. Definir un cronograma de verificación registral de los inmuebles con el fin de revisar las situaciones jurídicas que sobre los mismos se puedan presentar.</t>
  </si>
  <si>
    <t>Cronograma de verificación registral de los inmuebles de propiedad de la Agencia de Desarrollo Rural – ADR</t>
  </si>
  <si>
    <t>Líder administrativo</t>
  </si>
  <si>
    <r>
      <rPr>
        <b/>
        <sz val="12"/>
        <rFont val="Arial"/>
        <family val="2"/>
      </rPr>
      <t>Junio 2023:</t>
    </r>
    <r>
      <rPr>
        <sz val="12"/>
        <rFont val="Arial"/>
        <family val="2"/>
      </rPr>
      <t xml:space="preserve"> De acuerdo a la evidencia aportada el área de Gestión Administrativa esta Oficina de Control Interno evidenció que: 
- Se estableció el cronograma de actividades de la verificación registral para visitar los Distritos de Adecuación de Tierras de enero a diciembre de la vigencia 2022, como actividad principal a desarrollar </t>
    </r>
    <r>
      <rPr>
        <i/>
        <sz val="12"/>
        <rFont val="Arial"/>
        <family val="2"/>
      </rPr>
      <t xml:space="preserve">"Adelantar la verificación registral de los bienes inmuebles de propiedad de la Agencia de Desarrollo Rural ADR, con el fin de verificar las situaciones jurídicas que sobre los mismos se puedan presentar." 
</t>
    </r>
    <r>
      <rPr>
        <sz val="12"/>
        <rFont val="Arial"/>
        <family val="2"/>
      </rPr>
      <t>Respecto con las evidencias aportadas y de acuerdo a lo evidenciado por la Oficina de Control Interno en el seguimiento a junio 2022 se considera que la acción propuesta se cumple.</t>
    </r>
  </si>
  <si>
    <t>4. Producto de la revisión remitir los oficios y memorandos a la dependencia encargada para el apoyo de las acciones jurídicas y administrativas a que hubiere lugar.</t>
  </si>
  <si>
    <t>Remisión de memorandos de solicitud de saneamiento a las áreas correspondientes.</t>
  </si>
  <si>
    <r>
      <rPr>
        <b/>
        <sz val="12"/>
        <rFont val="Arial"/>
        <family val="2"/>
      </rPr>
      <t>Junio 2023:</t>
    </r>
    <r>
      <rPr>
        <sz val="12"/>
        <rFont val="Arial"/>
        <family val="2"/>
      </rPr>
      <t xml:space="preserve"> De acuerdo a la evidencia aportada el área de Gestión Administrativa esta Oficina de Control Interno evidenció que: 
- Se emitiò el memorando Nª 20226100081402 del 8 noviembre 2022 de asunto "Verificación del alcance juridico de las actas Incoder en liquidación No. 0017 y 0059 de 2016 en transferencia de predios a favor de la ADRy de la ANT" enviado a la Agencia Nacional de Tierras.
- Respuestas por parte de la Agencia Nacional de Tierras a través de memorando Nª 20224301618641 del 13 diciembre 2022 donde hace alcance al estudio de los titulos de los predios pertenencientes a esta entidad que se encuentrana nombre de la ADR.
- Se emitieeron memorandos Nª 20226000034603, 20226000020123, 20226100021313 y 20226100036873 donde se realizan distintas solicitudes sobre documentos adicionales (escrituras y cédulas catastrales de los predios de la ADR) donde estos servian de insumo para la recopilación e identificación registral de los mismos.
- Se emitió el memorando Nª 20226100024893 del 01 julio 2022 de asunto</t>
    </r>
    <r>
      <rPr>
        <i/>
        <sz val="12"/>
        <rFont val="Arial"/>
        <family val="2"/>
      </rPr>
      <t xml:space="preserve"> "Remisión de Insumo - Proceso de Cobro Coactivo adelantado por la Secretaría de Hacienda del municipio de Toca (Boyacá)"</t>
    </r>
    <r>
      <rPr>
        <sz val="12"/>
        <rFont val="Arial"/>
        <family val="2"/>
      </rPr>
      <t xml:space="preserve"> enviado a la Jefe de la Oficina Jurídica.
- Se emitieron distintos requerimiento a través de correos electrònicos solicitando a distintas entidades pùblicas documentación de 
Respecto con las evidencias aportadas y de acuerdo a lo evidenciado por la Oficina de Control Interno en el seguimiento a junio 2022 se considera que la acción propuesta se cumple.
</t>
    </r>
  </si>
  <si>
    <t>Incumplimiento de lineamientos procedimentales para la adecuación y mantenimiento de la infraestructura física de las sedes de la Entidad</t>
  </si>
  <si>
    <t xml:space="preserve">1. Revisar, ajustar y actualizar el procedimiento PR-GAD-001, correspondiente al proceso “Gestión Administrativa” teniendo en cuenta la operatividad del proceso en lo referente a la identificación, priorización y ejecución de necesidades y la normatividad vigente aplicable; ajustar los controles y lineamientos en donde, se establezca responsable, periodicidad, se defina como se va a realizar la actividad y la evidencia que soporte su cumplimiento. </t>
  </si>
  <si>
    <t xml:space="preserve">Procedimiento PR-GAD-001 actualizado </t>
  </si>
  <si>
    <r>
      <rPr>
        <b/>
        <sz val="12"/>
        <rFont val="Arial"/>
        <family val="2"/>
      </rPr>
      <t xml:space="preserve">
Junio 2023</t>
    </r>
    <r>
      <rPr>
        <sz val="12"/>
        <rFont val="Arial"/>
        <family val="2"/>
      </rPr>
      <t xml:space="preserve">: De acuerdo a la evidencia aportada el área de Gestión Administrativa esta Oficina de Control Interno evidenció que:
- En el aplicativo Isolucion se actualizó el procedimiento PR-GAD-001 V3 Adecuación y Mantenimiento de la Infraestructura Física el día 15 de Junio 2022.
Respecto con las evidencias aportadas y de acuerdo a lo evidenciado por la Oficina de Control Interno en el seguimiento a junio 2023 se considera que la acción propuesta se cumple.
</t>
    </r>
    <r>
      <rPr>
        <b/>
        <sz val="12"/>
        <rFont val="Arial"/>
        <family val="2"/>
      </rPr>
      <t xml:space="preserve">Efectividad: </t>
    </r>
    <r>
      <rPr>
        <sz val="12"/>
        <rFont val="Arial"/>
        <family val="2"/>
      </rPr>
      <t>Frente a la efectividad de la acción propuesta la Oficina de Control Interno corroboró que se han realizado visitas a las UTT´s y a las áreas a nivel central así:
- Acta de visita a la UTT Nª 9 Popayán con el objetivo</t>
    </r>
    <r>
      <rPr>
        <i/>
        <sz val="12"/>
        <rFont val="Arial"/>
        <family val="2"/>
      </rPr>
      <t xml:space="preserve"> "Realizar la identificación de las necesidades de mantenimiento y adecuación de las Sede de la UTT No. 9 - Popayán." </t>
    </r>
    <r>
      <rPr>
        <sz val="12"/>
        <rFont val="Arial"/>
        <family val="2"/>
      </rPr>
      <t>del 9-10 febrero 2023, donde se hace inspección de los espacios y el mantenimiento requeridos de los mismos.
-Acta de visita a la UTT Nª 11 Neiva con el objetivo</t>
    </r>
    <r>
      <rPr>
        <i/>
        <sz val="12"/>
        <rFont val="Arial"/>
        <family val="2"/>
      </rPr>
      <t xml:space="preserve"> "Realizar la identificación de las necesidades de mantenimiento y adecuación de las Sede de la UTT No. 11 - Neiva"</t>
    </r>
    <r>
      <rPr>
        <sz val="12"/>
        <rFont val="Arial"/>
        <family val="2"/>
      </rPr>
      <t xml:space="preserve"> del 6-7 febrero 2023, donde se hace inspección de los espacios y el mantenimiento requeridos de los mismos.
- Acta de visita a la UTT Nª 5 Medellin on el objetivo </t>
    </r>
    <r>
      <rPr>
        <i/>
        <sz val="12"/>
        <rFont val="Arial"/>
        <family val="2"/>
      </rPr>
      <t xml:space="preserve">"Realizar la identificación de las necesidades de mantenimiento y adecuación de las Sede de la UTT No. 5 Medellin." </t>
    </r>
    <r>
      <rPr>
        <sz val="12"/>
        <rFont val="Arial"/>
        <family val="2"/>
      </rPr>
      <t>del 16-17 febrero 2023, donde se hace inspección de los espacios y el mantenimiento requeridos de los mismos.
- Acta de visita a la UTT Nª 6 Manizales on el objetivo "</t>
    </r>
    <r>
      <rPr>
        <i/>
        <sz val="12"/>
        <rFont val="Arial"/>
        <family val="2"/>
      </rPr>
      <t>Realizar la identificación de las necesidades de mantenimiento y adecuación de las Sede de la UTT No. 6 Manizales."</t>
    </r>
    <r>
      <rPr>
        <sz val="12"/>
        <rFont val="Arial"/>
        <family val="2"/>
      </rPr>
      <t xml:space="preserve"> del 14-15 febrero 2023, donde se hace inspección de los espacios y el mantenimiento requeridos de los mismos.
- Acta de visita a la UTT Nª 2 Cartagena con el objetivo </t>
    </r>
    <r>
      <rPr>
        <i/>
        <sz val="12"/>
        <rFont val="Arial"/>
        <family val="2"/>
      </rPr>
      <t>"Realizar la identificación de las necesidades de mantenimiento y adecuación de las Sede de la UTT No. 2 Cartagena."</t>
    </r>
    <r>
      <rPr>
        <sz val="12"/>
        <rFont val="Arial"/>
        <family val="2"/>
      </rPr>
      <t xml:space="preserve"> del 27 de febrero 2023, donde se hace inspección de los espacios y el mantenimiento requeridos de los mismos.
- Acta de visita a la UTT Nª 8 Ibague con el objetivo "</t>
    </r>
    <r>
      <rPr>
        <i/>
        <sz val="12"/>
        <rFont val="Arial"/>
        <family val="2"/>
      </rPr>
      <t xml:space="preserve">Realizar la identificación de las necesidades de mantenimiento y adecuación de las Sede de la UTT No. 8 Ibague." </t>
    </r>
    <r>
      <rPr>
        <sz val="12"/>
        <rFont val="Arial"/>
        <family val="2"/>
      </rPr>
      <t xml:space="preserve">del 01 marzo 2023, donde se hace inspección de los espacios y el mantenimiento requeridos de los mismos.
- Acta de visita a la Sede Central con el objetivo </t>
    </r>
    <r>
      <rPr>
        <i/>
        <sz val="12"/>
        <rFont val="Arial"/>
        <family val="2"/>
      </rPr>
      <t xml:space="preserve">"Realizar la identificación de las necesidades de mantenimiento y adecuación de la Sede Central - Bogotá" </t>
    </r>
    <r>
      <rPr>
        <sz val="12"/>
        <rFont val="Arial"/>
        <family val="2"/>
      </rPr>
      <t>del 06 marzo 2023, donde se hace inspección de los espacios y el mantenimiento requeridos de los mismos.</t>
    </r>
  </si>
  <si>
    <r>
      <t xml:space="preserve">
De acuerdo a la evidencia aportada el área de Gestión Administrativa esta Oficina de Control Interno concluye que:
Respecto con la verificación realizada por la OCI se corroboró la actualización del procedimientos PR-GAD-001 en el aplicativo Isolucion el día 15 de junio 2022 por lo tanto se considera que la accion propuesta se cumple. 
De otra parte, y de acuerdo con la verificación realizada por la Oficina de Control Interno para probar la efectividad de la acción propuesta se requirió lo siguiente:
-Con respecto al literal a.iteral </t>
    </r>
    <r>
      <rPr>
        <i/>
        <sz val="12"/>
        <rFont val="Arial"/>
        <family val="2"/>
      </rPr>
      <t xml:space="preserve">a. Deficiencias en la identificación y priorización de necesidades de adecuación y mantenimiento </t>
    </r>
    <r>
      <rPr>
        <sz val="12"/>
        <rFont val="Arial"/>
        <family val="2"/>
      </rPr>
      <t>y</t>
    </r>
    <r>
      <rPr>
        <i/>
        <sz val="12"/>
        <rFont val="Arial"/>
        <family val="2"/>
      </rPr>
      <t xml:space="preserve"> b. Falta de oportunidad en la ejecución de adecuaciones y mantenimientos en la Entidad,</t>
    </r>
    <r>
      <rPr>
        <sz val="12"/>
        <rFont val="Arial"/>
        <family val="2"/>
      </rPr>
      <t xml:space="preserve"> se verificó lo siguiente:</t>
    </r>
    <r>
      <rPr>
        <i/>
        <sz val="12"/>
        <rFont val="Arial"/>
        <family val="2"/>
      </rPr>
      <t xml:space="preserve">
</t>
    </r>
    <r>
      <rPr>
        <sz val="12"/>
        <rFont val="Arial"/>
        <family val="2"/>
      </rPr>
      <t xml:space="preserve">Las actas de las visitas que tienen como objetivo </t>
    </r>
    <r>
      <rPr>
        <i/>
        <sz val="12"/>
        <rFont val="Arial"/>
        <family val="2"/>
      </rPr>
      <t xml:space="preserve">"Realizar la identificación de las necesidades de mantenimiento y adecuación de las Sedes UTT´s N° 2,5,6,7,8,9 y la Sede Central de Bogotá." </t>
    </r>
    <r>
      <rPr>
        <sz val="12"/>
        <rFont val="Arial"/>
        <family val="2"/>
      </rPr>
      <t>donde se evidenciaron las necesidades y mantenimientos que se deben realizar dentro de las mismas.</t>
    </r>
    <r>
      <rPr>
        <i/>
        <sz val="12"/>
        <rFont val="Arial"/>
        <family val="2"/>
      </rPr>
      <t xml:space="preserve">
</t>
    </r>
    <r>
      <rPr>
        <sz val="12"/>
        <rFont val="Arial"/>
        <family val="2"/>
      </rPr>
      <t xml:space="preserve">
Adicionalmente se aportó como evidencia el cronograma aprobado de las visitas a las UTT y Nivel Central de la vigencia 2023 y los resultados generados de estas visitas de enero a mayo 2023, para la validación de los bienes muebles en las distintas áreas de la ADR.
No obstante como complemento de la verificación de la efectividad de este hallazgo se tendrá en cuenta que a partir de la ejecución de la actividad </t>
    </r>
    <r>
      <rPr>
        <i/>
        <sz val="12"/>
        <rFont val="Arial"/>
        <family val="2"/>
      </rPr>
      <t xml:space="preserve">"Realizar las obras de adecuación y reparaciones de las  sedes donde adelanta su operación la Agencia de Desarrollo Rural" </t>
    </r>
    <r>
      <rPr>
        <sz val="12"/>
        <rFont val="Arial"/>
        <family val="2"/>
      </rPr>
      <t xml:space="preserve"> consignada dentro del Plan de Acción 2023 de la cual es responsable la Dirección Administrativa donde con la misma se probará efectividad el hallazgo Nª 7 del informe OCI-2021-029 será coroborada con el cumplimiento del 100% de la ejecución de las mismas al final de la vigencia 2023.</t>
    </r>
  </si>
  <si>
    <t>2. Socializar el procedimiento al interior de la entidad a través de correo electrónico.
Con los directores de la UTT o sus delegados realizar mesa de trabajo para socializarles el procedimiento haciendo énfasis en el formato de priorización y en las actividades de control relacionadas con la misma.</t>
  </si>
  <si>
    <t>Correo electrónico
Acta de reunión y registro de asistencia.</t>
  </si>
  <si>
    <r>
      <t xml:space="preserve">
</t>
    </r>
    <r>
      <rPr>
        <b/>
        <sz val="12"/>
        <rFont val="Arial"/>
        <family val="2"/>
      </rPr>
      <t xml:space="preserve">Junio 2023: </t>
    </r>
    <r>
      <rPr>
        <sz val="12"/>
        <rFont val="Arial"/>
        <family val="2"/>
      </rPr>
      <t>De acuerdo a la evidencia aportada el área de Gestión Administrativa esta Oficina de Control Interno evidenció que:
- Se evidenció la socialización de la actualización del procedimiento PR-GAD-001 del proceso de Gestión Administrativa difundida a través de cápsula informativa el día 28 de junio 2022 a todos los colaboradores de la ADR.
Respecto a las evidencias aportadas y de acuerdo con lo evidenciado por la Oficina de Control Interno en el seguimiento a junio 2023 se considera que la acción se encuentra en estado incumplida - vencida, ya que como meta se relaciona la generación del acta de reunión y registro de asistencia de la mesa de trabajo, y socialización del procedimiento con los directores de las UTT y/o su delegados</t>
    </r>
  </si>
  <si>
    <r>
      <rPr>
        <b/>
        <sz val="12"/>
        <rFont val="Arial"/>
        <family val="2"/>
      </rPr>
      <t>Junio 2023</t>
    </r>
    <r>
      <rPr>
        <sz val="12"/>
        <rFont val="Arial"/>
        <family val="2"/>
      </rPr>
      <t>: De acuerdo a la evidencia aportada el área de Gestión Documental esta Oficina de Control Interno concluye que:
Teniendo en cuenta que se relaciona la socialización de la actualización del procedimiento a los colaboradores de la ADR, se asigna un porcentaje del 33% al haber remitido la cápsula informativa por parte de la Oficina de Comunicaciones. Al respecto, es importante informar que la acción se encuentra incumplida y vencida hasta que no se corrobore soporte que sustente lo enunciado en la meta establecida.</t>
    </r>
  </si>
  <si>
    <t>Falta de documentación de las actividades realizadas.</t>
  </si>
  <si>
    <t>3. Compilar la documentación definida como evidencia en cada una de las actividades realizadas del cumplimiento las mismas, con el fin de soportar la gestión realizada, esto mediante el suministro y actualización de la información en el repositorio (SharePoint) donde se conserve la documentación del cumplimiento del procedimiento.</t>
  </si>
  <si>
    <t>Carpeta creada (SharePoint – Secretaría General) y actualizada de forma bimestral</t>
  </si>
  <si>
    <r>
      <rPr>
        <b/>
        <sz val="12"/>
        <color theme="1"/>
        <rFont val="Arial"/>
        <family val="2"/>
      </rPr>
      <t xml:space="preserve">
Junio 2023: </t>
    </r>
    <r>
      <rPr>
        <sz val="12"/>
        <color theme="1"/>
        <rFont val="Arial"/>
        <family val="2"/>
      </rPr>
      <t xml:space="preserve">De acuerdo a la evidencia aportada el área de Gestión Administrativa esta Oficina de Control Interno evidenció que:
- Se evidenció el pantallazo del repositorio de la Dirección Administrativa donde se encuentran consolidadas las actividades que se llevan a cabo respecto a la adecuación y mantenimiento de la infraestructura física de las sedes de la Entidad.
Respecto con las evidencias aportadas y de acuerdo a lo evidenciado por la Oficina de Control Interno en el seguimiento a junio 2023 se considera que la acción propuesta se cumple.
</t>
    </r>
    <r>
      <rPr>
        <b/>
        <sz val="12"/>
        <color theme="1"/>
        <rFont val="Arial"/>
        <family val="2"/>
      </rPr>
      <t xml:space="preserve">Efectividad: </t>
    </r>
    <r>
      <rPr>
        <sz val="12"/>
        <color theme="1"/>
        <rFont val="Arial"/>
        <family val="2"/>
      </rPr>
      <t>Frente a la efectividad de la acción propuesta la Oficina de Control Interno corroboró que se han realizado visitas a las UTT´s y a las áreas a nivel central así:
- Acta de visita a la UTT Nª 9 Popayán con el objetivo "Realizar la identificación de las necesidades de mantenimiento y adecuación de las Sede de la UTT No. 9 - Popayán." del 9-10 febrero 2023, donde se hace inspección de los espacios y el mantenimiento requeridos de los mismos.
-Acta de visita a la UTT Nª 11 Neiva con el objetivo "Realizar la identificación de las necesidades de mantenimiento y adecuación de las Sede de la UTT No. 11 - Neiva" del 6-7 febrero 2023, donde se hace inspección de los espacios y el mantenimiento requeridos de los mismos.
- Acta de visita a la UTT Nª 5 Medellin on el objetivo "Realizar la identificación de las necesidades de mantenimiento y adecuación de las Sede de la UTT No. 5 Medellin." del 16-17 febrero 2023, donde se hace inspección de los espacios y el mantenimiento requeridos de los mismos.
- Acta de visita a la UTT Nª 6 Manizales on el objetivo "Realizar la identificación de las necesidades de mantenimiento y adecuación de las Sede de la UTT No. 6 Manizales." del 14-15 febrero 2023, donde se hace inspección de los espacios y el mantenimiento requeridos de los mismos.
- Acta de visita a la UTT Nª 2 Cartagena con el objetivo "Realizar la identificación de las necesidades de mantenimiento y adecuación de las Sede de la UTT No. 2 Cartagena." del 27 de febrero 2023, donde se hace inspección de los espacios y el mantenimiento requeridos de los mismos.
- Acta de visita a la UTT Nª 8 Ibague con el objetivo "Realizar la identificación de las necesidades de mantenimiento y adecuación de las Sede de la UTT No. 8 Ibague." del 01 marzo 2023, donde se hace inspección de los espacios y el mantenimiento requeridos de los mismos.
- Acta de visita a la Sede Central con el objetivo "Realizar la identificación de las necesidades de mantenimiento y adecuación de la Sede Central - Bogotá" del 06 marzo 2023, donde se hace inspección de los espacios y el mantenimiento requeridos de los mismos.</t>
    </r>
  </si>
  <si>
    <r>
      <rPr>
        <b/>
        <sz val="12"/>
        <rFont val="Arial"/>
        <family val="2"/>
      </rPr>
      <t xml:space="preserve">
Junio 2023: </t>
    </r>
    <r>
      <rPr>
        <sz val="12"/>
        <rFont val="Arial"/>
        <family val="2"/>
      </rPr>
      <t>De acuerdo a la evidencia aportada el proceso de Gestión Administrativa esta Oficina de Control Interno concluye que:
- Dentro del repositorio Sharepoint del proceso de Gestión Administrativa donde se encuentran consolidadas las actividades que se llevan a cabo respecto a la adecuación y mantenimiento de la infraestructura física de las sedes de la Entidad, por lo que se corrobora el cumplimiento de la acción propuesta.
De otra parte, y de acuerdo con la verificación realizada por la Oficina de Control Interno para probar la efectividad de la acción propuesta se requiere lo siguiente:
- De acuerdo a lo mencionado en el informe OCI-2021-029 la desviación descrita en el hallazgo en el literal a. Deficiencias en la identificación y priorización de necesidades de adecuación y mantenimiento y b. Falta de oportunidad en la ejecución de adecuaciones y mantenimientos en la Entidad por lo tanto se aportó a esta OCI las actas de las visitas que tienen como objetivo Realizar la identificación de las necesidades de mantenimiento y adecuación de las Sedes UTT´s N° 2,5,6,7,8,9 y la Sede Central de Bogotá.
- Adicionalmente se aportó como evidencia el cronograma aprobado de las visitas a las UTT y Nivel Central de la vigencia 2023 y los resultados generados de estas visitas de enero a mayo 2023, para la validación de los bienes muebles en las distintas áreas de la ADR.
Por lo anteriorse corroboró la efectividad de los controles adoptados al realizar las visitas a las sedes de la ADR para verificar los mantenimientos requeridos y la priorización de la actividades a realizar, por ende se da por efectiva la acción  3.</t>
    </r>
  </si>
  <si>
    <t>Inconsistencias en los reportes de avance de ejecución del Plan de Acción 2021</t>
  </si>
  <si>
    <r>
      <rPr>
        <b/>
        <sz val="12"/>
        <rFont val="Arial"/>
        <family val="2"/>
      </rPr>
      <t xml:space="preserve">Junio 2023: </t>
    </r>
    <r>
      <rPr>
        <sz val="12"/>
        <rFont val="Arial"/>
        <family val="2"/>
      </rPr>
      <t>De acuerdo a la evidencia aportada el área de Gestión Administrativa esta Oficina de Control Interno evidenció que:
- Se remitiò a través de correo electrònico del día 29 marzo 2023 a los Lìderes proceso la solicitud del reporte y seguimiento del Plan de Acción 2023 del cual es responsable el proceso de Gestión Administrativa con periodicidad del 1 trimestre 2023.
- Se remitiò a través de correo electrònico del día 26 de mayo 2023 a los Lìderes proceso la solicitud del reporte y seguimiento del Plan de Acción 2023 del cual es responsable el proceso de Gestión Administrativa.
Respecto con las evidencias aportadas y de acuerdo a lo evidenciado por la Oficina de Control Interno en el seguimiento a junio 2023 se considera que la acción propuesta se cumple.</t>
    </r>
  </si>
  <si>
    <t>De acuerdo a la evidencia aportada el área de Gestión Administrativa esta Oficina de Control Interno concluye que:
- Se generaron los correos electrònicos en los meses de marzo y mayo 2023 sobre del reporte y seguimiento del Plan de Acción 2023 hacia la Lìder Administrativa de la ADR, por lo que se corrobora el cumplimiento de la acción propuesta.
Se realizó la verificación y se corrobora el cumplimiento de la acción propuesta y la meta, No obstante, se verificarà la efectividad por parte de la OCI hasta el final de la vigencia 2023 donde se evidencie el cumplimiento de las actividades plasmadas por parte del Proceso de Gestión Administrativa en el aplicativo Isolucion y estas evidencias se tendràn en cuenta en el próximo seguimiento que se realice por parte de la Oficina de Control Interno</t>
  </si>
  <si>
    <t>AUDITORÍA VIGENCIA 2023 (INFORME OCI-2023-029)</t>
  </si>
  <si>
    <t>Debilidades y/o deficiencias en las gestiones de asignación, administración y control de bienes devolutivos</t>
  </si>
  <si>
    <r>
      <rPr>
        <b/>
        <sz val="12"/>
        <rFont val="Arial"/>
        <family val="2"/>
      </rPr>
      <t>Seguimiento diciembre 2024</t>
    </r>
    <r>
      <rPr>
        <sz val="12"/>
        <rFont val="Arial"/>
        <family val="2"/>
      </rPr>
      <t>: No se remitio información de cumplimiento para verificación de acción y meta propuesta, por o anterior no se otorga avance cuantitativo y se mantiene la acción como incumplida vencida.</t>
    </r>
  </si>
  <si>
    <r>
      <rPr>
        <b/>
        <sz val="12"/>
        <rFont val="Arial"/>
        <family val="2"/>
      </rPr>
      <t>Seguimiento 2024:</t>
    </r>
    <r>
      <rPr>
        <sz val="12"/>
        <rFont val="Arial"/>
        <family val="2"/>
      </rPr>
      <t xml:space="preserve"> 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t>
    </r>
  </si>
  <si>
    <t>Incorrección en el cálculo de la depreciación contable de los activos de la entidad y ausencia de avalúos en bienes muebles</t>
  </si>
  <si>
    <t>Debilidades en la parametrización y/o cargue de información del Sistema de control de inventarios, que no permita un adecuado cálculo de los aspectos requeridos.</t>
  </si>
  <si>
    <t>1. Gestionar desde la Secretaria General la adquisición de un aplicativo de inventario</t>
  </si>
  <si>
    <t>1. Contrato de adquisición del aplicativo.</t>
  </si>
  <si>
    <t>Gestión Administrativa (Secretaria General)</t>
  </si>
  <si>
    <t>Seguimiento diciembre 2024: No se remitio información de cumplimiento para verificación de acción y meta propuesta, por o anterior no se otorga avance cuantitativo y se mantiene la acción como incumplida vencida.</t>
  </si>
  <si>
    <t>2. Realizar el análisis de las cuentas contables de cada bien para verificar la correcta clasificación de los mismos llevándolo a mesas de trabajo con la dirección financiera y realizar los ajustes pertinentes.</t>
  </si>
  <si>
    <t>2. Mesa de trabajo -Sistema ajustado</t>
  </si>
  <si>
    <t>Incongruencia y/o flexibilidad de lo dispuesto en el manual de políticas contables de la Entidad.</t>
  </si>
  <si>
    <t>Analizar la viabilidad de actualización de las vidas útiles del manual Políticas Contables.</t>
  </si>
  <si>
    <t>Mesa de trabajo con la Dirección Financiera</t>
  </si>
  <si>
    <t>Desconocimiento, aplicación o interpretación incorrecta de la normatividad vigente aplicable.</t>
  </si>
  <si>
    <t>Verificar cuales son los bienes muebles que se encuentran en marcados en la circular 060 del 2015 de la contaduría general de la nación y elaborar un informe para la Secretaria General con la identificación de la necesidad.</t>
  </si>
  <si>
    <t>Informe</t>
  </si>
  <si>
    <t xml:space="preserve">Existencia de bienes sin cobertura de póliza multiriesgo, e Inaplicabilidad procedimental y/o insuficiencia de las gestiones para la reposición de bienes por pérdida o siniestros
</t>
  </si>
  <si>
    <t>Falta de articulación entre los actores que intervienen en el proceso, que permita la generación de una comunicación asertiva y oportuna.</t>
  </si>
  <si>
    <t>Actualizar el procedimiento de Seguros PR-(GAD-004) PLAN DE SEGUROS</t>
  </si>
  <si>
    <t>Procedimiento codificado en el SIG.</t>
  </si>
  <si>
    <r>
      <rPr>
        <b/>
        <sz val="12"/>
        <rFont val="Arial"/>
        <family val="2"/>
      </rPr>
      <t>Seguimiento diciembre 2024</t>
    </r>
    <r>
      <rPr>
        <sz val="12"/>
        <rFont val="Arial"/>
        <family val="2"/>
      </rPr>
      <t>: Para validación del cumplimiento de la acción y meta propuesta se remitio, la actualizaicón del procedimiento PR-GAD-004, en el que se identificó la implementación de controles para el seguimiento de obligaciones a los contratos de AOC. 
Por lo anterior se da cumplimiento a lo establecido en la acción propuesta y se otorga 100% del avance cuantitativo</t>
    </r>
  </si>
  <si>
    <r>
      <rPr>
        <b/>
        <sz val="12"/>
        <rFont val="Arial"/>
        <family val="2"/>
      </rPr>
      <t xml:space="preserve">Seguimiento diciembre 2024: </t>
    </r>
    <r>
      <rPr>
        <sz val="12"/>
        <rFont val="Arial"/>
        <family val="2"/>
      </rPr>
      <t>Si bien se identifica el cumplimiento de dos acciones,el hallazgo continuara abierto hasta se de cumpliento a la acción 2, por lo anterior el hallazgo continuara en estado abierto.</t>
    </r>
  </si>
  <si>
    <t>Desconocimiento, aplicación o interpretación incorrecta de normatividad relacionada con el aseguramiento de los bienes de la Entidad.</t>
  </si>
  <si>
    <t>Socializar la actualización al procedimiento PR-(GAD-004) PLAN DE SEGUROS entre los diferentes actores que intervienen en el proceso.</t>
  </si>
  <si>
    <t>Lista de asistencia y/o grabación.</t>
  </si>
  <si>
    <r>
      <rPr>
        <b/>
        <sz val="12"/>
        <rFont val="Arial"/>
        <family val="2"/>
      </rPr>
      <t>Seguimiento diciembre 2024:</t>
    </r>
    <r>
      <rPr>
        <sz val="12"/>
        <rFont val="Arial"/>
        <family val="2"/>
      </rPr>
      <t xml:space="preserve"> No se remitio información de cumplimiento para verificación de acción y meta propuesta, por o anterior no se otorga avance cuantitativo y se mantiene la acción como incumplida vencida.</t>
    </r>
  </si>
  <si>
    <t>Inaplicabilidad de los lineamientos internos, frente a siniestros que se presenten con bienes muebles.</t>
  </si>
  <si>
    <t>Mediante circular se Comunicara a nivel nacional, los lineamientos y las políticas internas de la ADR en el aseguramiento de bienes y reporte de siniestros.</t>
  </si>
  <si>
    <t>Circular emitida</t>
  </si>
  <si>
    <r>
      <rPr>
        <b/>
        <sz val="12"/>
        <rFont val="Arial"/>
        <family val="2"/>
      </rPr>
      <t>Seguimiento diciembre 2024:</t>
    </r>
    <r>
      <rPr>
        <sz val="12"/>
        <rFont val="Arial"/>
        <family val="2"/>
      </rPr>
      <t xml:space="preserve">  Para validación del cumplimiento de la acción y meta propuesta se remitio, la siguiente información:
· Circular 033 del 24 de mayo del 2024, cuyo asunto indica lineamiento para el aseguramiento de bienes de propiedad de la ADR, por parte de las asociaciones de usuarios.
· Correo electronico del 24 de mayo del 2025 con la socialización de la circular de aseguramiento de bienes. 
Por lo anterior esta Oficina establece un avance cuantitativo del 100% </t>
    </r>
  </si>
  <si>
    <t xml:space="preserve">Inconsistencias e incumplimiento en los reportes de Plan de Acción y ausencia de priorización de actividades de intervención para adecuación y/o mantenimiento en articulación con los indicadores propuestos </t>
  </si>
  <si>
    <r>
      <rPr>
        <b/>
        <u/>
        <sz val="12"/>
        <color theme="1"/>
        <rFont val="Arial"/>
        <family val="2"/>
      </rPr>
      <t>NO ACEPTADO:</t>
    </r>
    <r>
      <rPr>
        <sz val="12"/>
        <color theme="1"/>
        <rFont val="Arial"/>
        <family val="2"/>
      </rPr>
      <t xml:space="preserve">
Encontramos que el hallazgo “Inconsistencias o incumplimiento en los reportes de Plan de Acción y ausencia de priorización de actividades en articulación con los indicadores propuestos.” Está relacionado a las directrices y lineamiento procedimentales que hacen parte de la oficina de planeación. Por lo tanto, consideramos que desde nuestra dependencia no podemos subsanar ajustar o proponer ajustes por cuanto las directrices para la elaboración, construcción y articulación y/o planeación están dadas por la misma oficina. Teniendo en cuenta que tanto el aplicativo ISOLUCION y la herramienta de formato “PLAN DE ACCION” es establecida por la oficina de planeación, llama la atención que durante todo el año no ha habido pronunciamiento alguno al respecto de los observado por ustedes.
</t>
    </r>
    <r>
      <rPr>
        <b/>
        <u/>
        <sz val="12"/>
        <color theme="1"/>
        <rFont val="Arial"/>
        <family val="2"/>
      </rPr>
      <t>CONCEPTO OCI:</t>
    </r>
    <r>
      <rPr>
        <sz val="12"/>
        <color theme="1"/>
        <rFont val="Arial"/>
        <family val="2"/>
      </rPr>
      <t xml:space="preserve">
Frente a la respuesta dada por parte de los responsables de la unidad auditada, la Oficina de Control Interno considera que: En cuanto a que el hallazgo “Está relacionado a las directrices y lineamiento procedimentales que hacen parte de la oficina de planeación. Por lo tanto, consideramos que desde nuestra dependencia no podemos subsanar ajustar o proponer ajustes por cuanto las directrices para la elaboración, construcción y articulación y/o planeación están dadas por la misma oficina”, se considera que lo expuesto por parte de la Secretaría General no desvirtúa lo observado por el equipo auditor, toda vez que, el Sistema de Gestión de la Agencia de Desarrollo Rural es a través de enfoque por procesos, en los cuales, independientemente del área que lidera cada proceso, se debe tener claro que para una adecuada gestión institucional en el desarrollo de los mismos se ven involucrados diferentes actores que tienen responsabilidades claramente definidas y que su desconocimiento no los exime de su cumplimiento. De esta manera, en lo que respecta al procedimiento de “FORMULACIÓN, SEGUIMIENTO Y AJUSTES A PLAN DE ACCIÓN Y PLAN ESTRATÉGICO INSTITUCIONAL”, en su numeral 6 “Desarrollo”, actividad 3, se indica que la formulación del Plan de acción es una actividad cuya responsabilidad recae sobre todas las dependencias de la Entidad, bajo el liderazgo de la Oficina de Planeación en su rol de segunda línea de defensa, por ende, en este caso específico se entiende que la Secretaría General participó en la formulación de los indicadores del plan de acción de la vigencia 2023. A esto se suma, que los procesos tienen la obligación de reportar periódicamente los avances que se presentan frente a cada indicador, por lo cual, no es bien recibido señalar que las desviaciones o inconsistencias de los reportes realizados se le endilguen a la Oficina de Planeación. Aunado a ello, se considera que no se realizó un análisis completo de lo que contempla el reporte de hallazgo, puesto que no hubo justificación frente a las observaciones relacionadas con la planeación de las adecuaciones y/o mantenimientos a realizar en la presente vigencia, sumado a que no se indicó las razones de la ausencia documental de priorización de estas intervenciones. A su vez, la Secretaría General no se manifestó frente a las inconsistencias en los reportes que se realizan a la plataforma SPI del Departamento nacional de Planeación, en lo que concierne al proyecto de inversión denominado “Adecuación y Dotación de Sedes Administrativas a Nivel Nacional - BPIN 2021011000290”. Por lo expuesto, el hallazgo se mantiene en firme, por lo cual será necesario la formulación de un plan de mejoramiento con el fin de subsanar las causas que dieron origen al mismo y que deberá ser comunicado a la Oficina de Control Interno a través de Memorando.</t>
    </r>
  </si>
  <si>
    <t>Hasta no allegar la formulación del plan de mejoramiento asociado al presente hallazgo, el mismo se encontrará en estado abierto.</t>
  </si>
  <si>
    <t>ACCIONES  INFORME OCI-2019-015</t>
  </si>
  <si>
    <t>ACCIONES  INFORME OCI-2021-029</t>
  </si>
  <si>
    <t>ACCIONES  INFORME OCI-2023-029</t>
  </si>
  <si>
    <t xml:space="preserve">Accesibilidad [Resolución 1519 de 2020 - MINTIC y espacios físicos NTC - 6047] </t>
  </si>
  <si>
    <t>Incumplimiento de los requisitos CC3, CC5 y CC7, establecidos en el anexo 1 de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</si>
  <si>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CC3. Guion para solo video y solo audio</t>
  </si>
  <si>
    <t xml:space="preserve">Transcribir los audios en un documento </t>
  </si>
  <si>
    <t xml:space="preserve">Publicación del documento
con texto por cada audio </t>
  </si>
  <si>
    <t xml:space="preserve">Mayra Marín </t>
  </si>
  <si>
    <t xml:space="preserve">Emilcen Monroy Vega </t>
  </si>
  <si>
    <t>Mediante correo electrónico de fecha 25 de noviembre de 2024 el área encargada envío link en el cual se evidencia que en la pagina web se esta dando cumplimiento al requisito CC3 del anexo 1 de la Resolución 1519 de 2020.
El área encargada anexa pantallazo como soporte de lo mencionado anteriormente, donde se videncia la transcripción texto de los videos. 
https://www.adr.gov.co/sala-de-prensa/audios/</t>
  </si>
  <si>
    <r>
      <t>La oficina de Control Interno considera pertinente dar cierre al hallazgo, teniendo en cuenta que las acciones adentadas por parte del area encargada garantizan el cumplimiento de los requisitos CC3, CC5 y CC7, establecidos en el anexo 1 de la resolución 1519 de 2020 “</t>
    </r>
    <r>
      <rPr>
        <i/>
        <sz val="14"/>
        <color theme="1"/>
        <rFont val="Arial"/>
        <family val="2"/>
      </rPr>
      <t xml:space="preserve">por la cual se definen los estándares y directrices para publicar la información señalada en la Ley 1712 del 2014 y se definen los requisitos materia de acceso a la información pública, accesibilidad web, seguridad digital, y datos abiertos”, </t>
    </r>
    <r>
      <rPr>
        <sz val="14"/>
        <color theme="1"/>
        <rFont val="Arial"/>
        <family val="2"/>
      </rPr>
      <t>conforme a lo señalado en el avance cualitativo</t>
    </r>
    <r>
      <rPr>
        <i/>
        <sz val="14"/>
        <color theme="1"/>
        <rFont val="Arial"/>
        <family val="2"/>
      </rPr>
      <t xml:space="preserve">
</t>
    </r>
    <r>
      <rPr>
        <sz val="14"/>
        <color theme="1"/>
        <rFont val="Arial"/>
        <family val="2"/>
      </rPr>
      <t xml:space="preserve">
CC3. Guion para solo video y solo audio
CC5. Contraste de color suficiente en textos e imágenes
CC7. Identificación coherente
</t>
    </r>
  </si>
  <si>
    <t>CC5. Contraste de color suficiente en textos e imágenes Modificación del diseño del home</t>
  </si>
  <si>
    <t xml:space="preserve">Ajustar los colores para corregir el contraste </t>
  </si>
  <si>
    <t xml:space="preserve">Contraste ajustado </t>
  </si>
  <si>
    <t>David Salazar</t>
  </si>
  <si>
    <t xml:space="preserve">Mediante correo electrónico de fecha 10 de diciembre de 2024 el área encargada envío documento PDF en el cual se evidencia que en la pagina web se esta dando cumplimiento al requisito CC5 del anexo 1 de la Resolución 1519 de 2020.
En este mismo sentido se verifico el papel de trabajo de la actividad auditada (Resolución 1519 de 2020 del Min TIC (Anexo 1), (OCI-2024-013 Auditoría Servicio al Ciudadano)  donde se evidencio referente a la con dicion "Se hace indispensable que las opciones, enlaces o elementos que realicen las mismas acciones o lleven a los mismos sitios específicos, se muestren de la misma forma y con el mismo aspecto visual y textual"  que se indico en las observaciones "Una vez revisados cada botón de la Sede Electrónica y la información que contienen se concluye que se estandarizan opciones, enlaces y elementos y que ninguno de ellos realizan las mismas acciones o llevan a los mismos sitios específicos". </t>
  </si>
  <si>
    <t>CC7. Identificación coherente</t>
  </si>
  <si>
    <t>El ajuste de logo y nombre del botón</t>
  </si>
  <si>
    <t>Se realizó el ajuste del
ícono y el nombre del
directorio en página web</t>
  </si>
  <si>
    <t xml:space="preserve">El área encargada en correo electrónico de fecha 25/11/2024 aporto el siguiente link 
https://www.adr.gov.co/la-agencia/directivos/ el cual conduce a la pagina web de la entidad, una vez allí se identifico que cada uno de los iconos conducen a lugar enunciado de forma correcta.
En este mismo sentido la Oficina de Control Interno tomo como soporte el papel de trabajo de la actividad auditada (Resolución 1519 de 2020 del Min TIC (Anexo 1), (OCI-2024-013 Auditoría Servicio al Ciudadano)  donde se evidencio referente a la condición del lineamiento CC7 lo siguiente : "Una vez revisados cada botón de la Sede Electrónica y la información que contienen se concluye que se estandarizan opciones, enlaces y elementos y que ninguno de ellos realizan las mismas acciones o llevan a los mismos sitios específicos".
</t>
  </si>
  <si>
    <t>Incumplimiento de los lineamientos establecidos en la Norma Técnica Colombiana 6047, específicamente en la zona de recepción, permanencia y atención al ciudadano.</t>
  </si>
  <si>
    <t>VER HOJA DE CÁLCULO "Plan Hallazgo N° 2"</t>
  </si>
  <si>
    <r>
      <t xml:space="preserve">En la hoja de calculo "Plan hallazgo 2"  el área encargada consigno un total de </t>
    </r>
    <r>
      <rPr>
        <b/>
        <sz val="14"/>
        <color theme="1"/>
        <rFont val="Arial"/>
        <family val="2"/>
      </rPr>
      <t>cien (100) propuestas</t>
    </r>
    <r>
      <rPr>
        <sz val="14"/>
        <color theme="1"/>
        <rFont val="Arial"/>
        <family val="2"/>
      </rPr>
      <t xml:space="preserve"> para atender el hallazgo en cuestión. </t>
    </r>
  </si>
  <si>
    <r>
      <t>En la hoja de calculo "Plan hallazgo 2"  el área encargada consigno un total de o</t>
    </r>
    <r>
      <rPr>
        <b/>
        <sz val="14"/>
        <color theme="1"/>
        <rFont val="Arial"/>
        <family val="2"/>
      </rPr>
      <t>chenta y tres  (83) metas</t>
    </r>
    <r>
      <rPr>
        <sz val="14"/>
        <color theme="1"/>
        <rFont val="Arial"/>
        <family val="2"/>
      </rPr>
      <t xml:space="preserve"> para atender el hallazgo en cuestión. </t>
    </r>
  </si>
  <si>
    <t>Ver el análisis en OBSERVACION(ES) Y/O CONCLUSIÓN(E</t>
  </si>
  <si>
    <t xml:space="preserve">Administrativa </t>
  </si>
  <si>
    <r>
      <t xml:space="preserve">No se presenta avance cualitativo por parte del área encargada, sin embargo en el repositorio correspondiente al presente seguimiento se deja constancia del correo electrónico "Plan de Mejoramiento - OCI-2023-025 - Secretaría General" en el cual luego de la correspondiente solicitud por parte de la OCI , el área encargada manifestó: </t>
    </r>
    <r>
      <rPr>
        <i/>
        <sz val="14"/>
        <color theme="1"/>
        <rFont val="Arial"/>
        <family val="2"/>
      </rPr>
      <t xml:space="preserve">"Adjunto remito evidencia de la solicitud que se hizo en su momento con el articulador del proceso de la Administrativa la misma fue remitida a la Dra. Sofía como esta en la traza de correos sin embargo no surtió el debido curso de la comunicación. Me permito informar que se allegara dicho requerimiento, me encuentro en las gestión agradezco su comprensión".
</t>
    </r>
    <r>
      <rPr>
        <sz val="14"/>
        <color theme="1"/>
        <rFont val="Arial"/>
        <family val="2"/>
      </rPr>
      <t xml:space="preserve">
Nota. A la fecha del seguimiento el área encargada no formalizó la reformulación del plan. </t>
    </r>
  </si>
  <si>
    <r>
      <t xml:space="preserve">
La Oficina de Control Interno analizó la información consignada en la hoja de cálculo "Plan hallazgo 2"  en la cual se puede evidenciar lo siguiente.
Se encuentran 100 actividades propuestas para atender el hallazgo, las cuales presentan el siguiente estado:
Vencidas a la fecha (14/12/2024) -</t>
    </r>
    <r>
      <rPr>
        <b/>
        <sz val="14"/>
        <color theme="1"/>
        <rFont val="Arial"/>
        <family val="2"/>
      </rPr>
      <t xml:space="preserve"> 83</t>
    </r>
    <r>
      <rPr>
        <sz val="14"/>
        <color theme="1"/>
        <rFont val="Arial"/>
        <family val="2"/>
      </rPr>
      <t xml:space="preserve">
Vencen 31/12/2024 - </t>
    </r>
    <r>
      <rPr>
        <b/>
        <sz val="14"/>
        <color theme="1"/>
        <rFont val="Arial"/>
        <family val="2"/>
      </rPr>
      <t>1</t>
    </r>
    <r>
      <rPr>
        <sz val="14"/>
        <color theme="1"/>
        <rFont val="Arial"/>
        <family val="2"/>
      </rPr>
      <t xml:space="preserve">
Sin establecer meta -</t>
    </r>
    <r>
      <rPr>
        <b/>
        <sz val="14"/>
        <color theme="1"/>
        <rFont val="Arial"/>
        <family val="2"/>
      </rPr>
      <t xml:space="preserve"> 16</t>
    </r>
    <r>
      <rPr>
        <sz val="14"/>
        <color theme="1"/>
        <rFont val="Arial"/>
        <family val="2"/>
      </rPr>
      <t xml:space="preserve">
Aunado a lo anterior la OCI identifico que el tipo de acción en algunos casos se encuentran sin identificar o mal identificada.
Considerando lo mencionado se entiende que a la fecha la entidad mantiene el incumplimiento de los lineamientos establecidos en la Norma Técnica Colombiana 6047, específicamente en la zona de recepción, permanencia y atención al ciudadano.
Luego del correspondiente análisis la Oficina de Control Interno sugiere que el área encargada realice de manera formal (memorando dirigido al jefe de la OCI) la reformulación del hallazgo, lo anterior en consideración a lo mencionado anteriormente y en procura de establecer acciones ejecutables. 
</t>
    </r>
    <r>
      <rPr>
        <b/>
        <sz val="14"/>
        <color theme="1"/>
        <rFont val="Arial"/>
        <family val="2"/>
      </rPr>
      <t xml:space="preserve">Nota: </t>
    </r>
    <r>
      <rPr>
        <sz val="14"/>
        <color theme="1"/>
        <rFont val="Arial"/>
        <family val="2"/>
      </rPr>
      <t xml:space="preserve">Es importante en el próximo seguimiento tener en cuenta el memorando 20246000104203 - Solicitud de modificaciones a planes de mejoramiento interno de la Secretaría General, el cual no se tuvo en cuenta en el presente seguimiento puesto que el mismo se allegó con posterioridad a este. (consultar correo recibido en control.interno@adr.gov.co de fecha 17/12/2024, asunto, Solicitud Modificaciones y seguimiento PMI S.G.). 
(En el repositorio correspondiente se encuentra la evidencia de reunión de acompañamiento de la OCI a la Secretaria General) 
</t>
    </r>
  </si>
  <si>
    <t>SEDE PRINCIPAL</t>
  </si>
  <si>
    <t>ZONA RECEPCIÓN-PERMANENCIA</t>
  </si>
  <si>
    <t>ACCIONES</t>
  </si>
  <si>
    <t>NUMERAL</t>
  </si>
  <si>
    <t xml:space="preserve">DESCRIPCIÓN </t>
  </si>
  <si>
    <t>OBSERVACIONES</t>
  </si>
  <si>
    <t>PROPUESTA</t>
  </si>
  <si>
    <t>METAS</t>
  </si>
  <si>
    <t>RESPONSABLES</t>
  </si>
  <si>
    <t>FECHA DE INICIO</t>
  </si>
  <si>
    <t>FECHA FINALIZACIÓN</t>
  </si>
  <si>
    <t>Observaciones OCI</t>
  </si>
  <si>
    <t>6.3 ESTACIONAMIENTO PARA AUTOMÓVILES.</t>
  </si>
  <si>
    <t>El ancho mínimo del espacio de estacionamiento para un automóvil debe ser 3900 mm (240 cm para el estacionamiento y 150 cm para el área de transferencia)</t>
  </si>
  <si>
    <t>Una vez realizada la medición del ancho del estacionamiento, se evidenció que no cumple con el criterio expuesto, debido a que el resultado de la medición fue de 307 cm, si bien, el parqueadero tiene más de 240 cm de ancho, este no cuenta con el espacio para el área de transferencia al lado del vehículo.</t>
  </si>
  <si>
    <t xml:space="preserve">Organizar los espacios del parqueadero para que se cumpla con la norma: 240 cms para el estacionamiento y 150 cm para el área de transferencia 
</t>
  </si>
  <si>
    <t>Espacios acorde a la norma</t>
  </si>
  <si>
    <t>Administrativa</t>
  </si>
  <si>
    <t xml:space="preserve">Vencida a la fecha </t>
  </si>
  <si>
    <t>La longitud mínima debe ser de 540 cm</t>
  </si>
  <si>
    <t>Una vez realizada la medición de la longitud del estacionamiento, se evidenció que no se cumple con el criterio expuesto, debido a que el resultado de la medición fue de 500 cm.</t>
  </si>
  <si>
    <t xml:space="preserve"> Se analizo el dimencionamiento del parqueadero y se puede cumplir la norma en el ancho del mismo pero no en el largo por lo anterior no se puede cumplir con esta dimensión</t>
  </si>
  <si>
    <t xml:space="preserve">Propuesta sin Meta </t>
  </si>
  <si>
    <t>6.4 ESTACIONAMIENTO DE VANS CON RAMPA MÓVIL AUXILIAR.</t>
  </si>
  <si>
    <t>El espacio reservado de estacionamiento debe ser de 480 cm de ancho y 900 cm de longitud.</t>
  </si>
  <si>
    <t>La zona de estacionamientos no cuenta con un espacio reservado para Vans o carros accesibles, constituyendo así el incumplimiento del criterio enunciado.</t>
  </si>
  <si>
    <t>Se requiere de la reclasificación de  6 parqueaderos. 
Si la reclasificación se autoriza se realiza para la presente vigencia.</t>
  </si>
  <si>
    <t>6.5 SEÑALIZACIÓN</t>
  </si>
  <si>
    <t>Los espacios reservados para estacionamiento accesible deben contar con una señal vertical con el símbolo internacional de espacio para estacionamiento accesible, para indicar el estacionamiento accesible reservado. La señal vertical debería estar ubicada, de manera que no represente un peligro.</t>
  </si>
  <si>
    <t>Al verificar la zona de estacionamientos, se determinó que no existe señalización vertical con el símbolo internacional de accesibilidad, incumpliendo de esta manera con el criterio establecido.</t>
  </si>
  <si>
    <t>Disposición de logistica para la Implementar en las zonas de estacionamiento,  señalización vertical con el símbolo internacional de accesibilidad,</t>
  </si>
  <si>
    <t>Cumplir con la normatividad</t>
  </si>
  <si>
    <t>Implementar en las zonas de estacionamiento, señalización vertical</t>
  </si>
  <si>
    <t>Se deben usar flechas que indique dirección, con el fin de brindar orientación en cuanto a los espacios reservados, junto con el símbolo internacional de acceso.</t>
  </si>
  <si>
    <t>7.2.2 SEÑALIZACIÓN PARA UBICACIÓN, SENDEROS GUIADOS Y DEMÁS INFORMACIÓN DE SOPORTE FÍSICO.</t>
  </si>
  <si>
    <t>Se usan indicadores táctiles, ruta o línea guía de la superficie peatonal (1 indicador táctil de superficie peatonal como loseta de advertencia para puntos de decisión o peligros).</t>
  </si>
  <si>
    <t xml:space="preserve">En los senderos que conducen hacia las instalaciones de la Agencia de Desarrollo Rural no se evidenciaron indicaron táctiles, por lo tanto, no se cumple con el criterio expuesto. </t>
  </si>
  <si>
    <t>Incluir en el PAA indicadores táctiles</t>
  </si>
  <si>
    <t>Istalar los indicadores táctiles adquiridos en los senderos de ADR</t>
  </si>
  <si>
    <t>Operarios de mantenimiento</t>
  </si>
  <si>
    <t>13.3 ENTRADA DE LA CABINA DEL ASCENSOR. ABERTURA DE LA PUERTA.</t>
  </si>
  <si>
    <t>El área de maniobra debe estar iluminada adecuadamente, con 100 lux.</t>
  </si>
  <si>
    <r>
      <t xml:space="preserve">Una vez efectuada la medición con el aplicativo </t>
    </r>
    <r>
      <rPr>
        <i/>
        <sz val="9"/>
        <color rgb="FF000000"/>
        <rFont val="Arial"/>
        <family val="2"/>
      </rPr>
      <t>"LightMeter"</t>
    </r>
    <r>
      <rPr>
        <sz val="9"/>
        <color rgb="FF000000"/>
        <rFont val="Arial"/>
        <family val="2"/>
      </rPr>
      <t xml:space="preserve"> este arrojó un valor de 78 lux, por lo cual se evidenció que la iluminación del lugar no cumple el criterio establecido en la norma técnica.</t>
    </r>
  </si>
  <si>
    <t>Cambiar la iluminación de la cabina de ascensor</t>
  </si>
  <si>
    <t>Iluminación de la cabina de los ascensores que cumplan con la iluminación adecuiada</t>
  </si>
  <si>
    <t>13.4 EQUIPOS EN LA CABINA</t>
  </si>
  <si>
    <t>La altura hasta la parte superior del pasamanos debe estar entre 80 cm y 95 cm por encima del piso; se recomienda una altura de 85 cm + 2,5 cm.</t>
  </si>
  <si>
    <t>Una vez verificadas las cabinas del ascensor, la medición arrojó un valor de 97 cm, evidenciando con esto que el pasamanos no se encuentra a la altura requerida por la norma, constituyéndose esto en un incumplimiento.</t>
  </si>
  <si>
    <t>Los asensores son de la Agencia de Tierras por lo que se les remitira el hallazgo.</t>
  </si>
  <si>
    <t>13.4.1 PASAMANOS</t>
  </si>
  <si>
    <t>El espacio libre entre la pared y la parte de agarre debe estar entre 3,5 cm y 4,5 cm, pero se recomiendan 5,0 cm.</t>
  </si>
  <si>
    <t>Una vez verificado el espacio entre pared y agarre de los pasamanos se tiene una medida de 3 cm, incumpliendo así el criterio establecido.</t>
  </si>
  <si>
    <t>Los extremos de los pasamanos que se proyectan deben estar cerrados y volteados hacia la pared para minimizar el riesgo de lesión.</t>
  </si>
  <si>
    <t>Al realizar la verificación de los pasamanos de la cabina, se determinó que no cumple el lineamiento establecido, teniendo en cuenta que los extremos no están volteados hacia la pared.</t>
  </si>
  <si>
    <t>13.5 DISPOSITIVOS Y SEÑALES DE CONTROL.</t>
  </si>
  <si>
    <t>Los controles del descanso deben estar a una distancia mínima de 50 cm, se recomiendan 60 cm desde cualquier esquina o pared adyacente.</t>
  </si>
  <si>
    <t>No se cumple el criterio establecido teniendo en cuenta que la distancia de los controles desde la esquina es de 25 cm.</t>
  </si>
  <si>
    <t>Se debe usar el braille como un elemento complementario e independiente de las figuras táctiles.</t>
  </si>
  <si>
    <t>No se cumple el criterio establecido toda vez que las figuras táctiles no cuentan con el sistema Braille.</t>
  </si>
  <si>
    <t>20.1 ACCESORIOS PARA AUDICIÓN Y LECTURA DE LABIOS.</t>
  </si>
  <si>
    <t>Las áreas de recepción y los mostradores deben estar equipadas con un sistema de aumento de la audición (por ejemplo, un sistema de inducción de bucle magnético).</t>
  </si>
  <si>
    <t>Se evidenció un incumplimiento a este criterio puesto que las áreas de recepción y mostradores no cuentan con un sistema de aumento de audición.</t>
  </si>
  <si>
    <t>Adquirir equipamento (sistema de inducción bucle magnético), que permita aumento de la audición</t>
  </si>
  <si>
    <t>Incorporar en el PAA el elemento requerido</t>
  </si>
  <si>
    <t>Adquisisción e instalación</t>
  </si>
  <si>
    <t>Vencidas a 31 de diciembre 2024</t>
  </si>
  <si>
    <t>20.4 ALTURA</t>
  </si>
  <si>
    <t>El espacio libre por debajo de las rodillas debe ser de mínimo 70 cm (para silla de ruedas).</t>
  </si>
  <si>
    <t>No se cumple el criterio definido, puesto que el espacio libre debajo de las rodillas tiene una longitud de 63 cm.</t>
  </si>
  <si>
    <t>Ajustar los espacios para personas en silla de rueda, puedan acceder a los mismos</t>
  </si>
  <si>
    <t>Para personas de pie la altura adecuada como superficie de escritura debe estar entre 95 cm y 110cm.</t>
  </si>
  <si>
    <t>No se cumple el criterio definido, puesto que la altura desde el piso hasta la superficie de escritura es de 91 cm.</t>
  </si>
  <si>
    <t>Ajustar los espacios para personas de pie, la altura adecuada</t>
  </si>
  <si>
    <t>20.5 ILUMINACIÓN</t>
  </si>
  <si>
    <t>Las superficies de lectura y de escritura en los mostradores deben estar iluminadas a un nivel de al menos 200 lux.</t>
  </si>
  <si>
    <t>Al realizar la medición con el aplicativo LigthMeter se obtuvo un resultado de 143 lux, lo cual arroja un incumplimiento del criterio establecido.</t>
  </si>
  <si>
    <t>Dotar las superficies de lectura y de escritura en los mostradores con iluminación de 200 lux</t>
  </si>
  <si>
    <t>21. MOBILIARIO SALAS DE ESPERA.</t>
  </si>
  <si>
    <t>¿Este espacio tiene señalización en el piso, con un color llamativo que permita su identificación?</t>
  </si>
  <si>
    <t>En la zona de recepción, radicación y permanencia, no se evidenció señalización en el piso con colores llamativos que permitan la identificación de la zona de accesibilidad, incumpliendo el criterio especificado.</t>
  </si>
  <si>
    <t xml:space="preserve">Ajustar y poner señalización en el piso con colores llamativos que permitan la identificación de la zona de  de recepción, radicación y permanencia </t>
  </si>
  <si>
    <t>21.1 GENERALIDADES</t>
  </si>
  <si>
    <t>¿En la sala de espera se disponen espacios para los usuarios de sillas de ruedas, que permitan su permanencia sin obstruir las zonas de circulación?</t>
  </si>
  <si>
    <t>La sala de espera es amplia, sin embargo, no se evidenciaron sitios específicos para disponer usuarios en sillas de ruedas, incumpliendo así el requisito enunciado.</t>
  </si>
  <si>
    <t>Generar en la sala de espera un sitio específico para disponer usuarios en sillas de ruedas,</t>
  </si>
  <si>
    <t>Generar el espacio requerido</t>
  </si>
  <si>
    <t>21.2 ASIENTOS EN ÁREAS DE ESPERA.</t>
  </si>
  <si>
    <t>Altura del soporte de la espalda 75 cm a 79 cm</t>
  </si>
  <si>
    <t>Al verificar los asientos del área de espera, se evidenció que el soporte de la espalda tiene una altura de 48 cm, por lo tanto, no se cumple el criterio establecido.</t>
  </si>
  <si>
    <t xml:space="preserve">
Instalar soportes para espalda con los stanadares establecidos</t>
  </si>
  <si>
    <t>Incorporar en el PAA soportes para espalda de 75 a 79 cm</t>
  </si>
  <si>
    <t>Profundidad del asiento 40 cm a 45 cm</t>
  </si>
  <si>
    <t>Al verificar los asientos del área de espera, se evidenció que la profundidad del asiento es de 35,5 cm, por lo tanto, no se cumple el criterio establecido.</t>
  </si>
  <si>
    <t>Incorporar en el PAA asientos con profundidad de 40 a 45 cm</t>
  </si>
  <si>
    <t>Dotar en la sala de espar asientos con las medidas sugeridas</t>
  </si>
  <si>
    <t>Altura del apoya brazos 22 cm a 30 cm sobre el asiento.</t>
  </si>
  <si>
    <t>Al verificar los asientos del área de espera, se evidenció que la altura de los apoyabrazos es de 18 cm, por lo tanto, no se cumple el criterio establecido.</t>
  </si>
  <si>
    <t>Los asientos adquiridos, deben contar con apoya brazos con altura de 22 a 30 cm sobre el asiento</t>
  </si>
  <si>
    <t>41. EQUIPOS CONTROLES E INTERRUPTORES.</t>
  </si>
  <si>
    <t>¿Existen perillas ovaladas y redondas? (no son adecuadas para personas con discapacidad de movilidad, personas de talla baja o menos fuerza, para niños).</t>
  </si>
  <si>
    <t>Las perillas de las puertas ubicadas frente a la zona de radicación de documentos son ovaladas, en consecuencia, no se cumple el criterio establecido puesto que estas no son adecuadas para personas con discapacidad de movilidad, personas de talla baja o menos fuerza y niños.</t>
  </si>
  <si>
    <t>Incorporar en el PAA perillas que cumplan con la norma</t>
  </si>
  <si>
    <t>Cambio de perillas</t>
  </si>
  <si>
    <t>41.1 GENERALIDADES</t>
  </si>
  <si>
    <t>Los interruptores deben estar instalados a una altura entre 80 cm y 110 cm, desde el acabado del suelo hasta el eje.</t>
  </si>
  <si>
    <t>El interruptor verificado contiguo al cuarto de monitoreo posee una altura de 124 cm, por lo tanto, no se cumple el criterio establecido en este numeral.</t>
  </si>
  <si>
    <t>Reubicar los interruptores a una altura entre 80 cm y 110 cm, desde el acabado del suelo hasta el eje.</t>
  </si>
  <si>
    <t>Hacer las respectivas reparaciones locativas</t>
  </si>
  <si>
    <t>41.2 UBICACIÓN, ALTURAS Y DISTANCIAS.</t>
  </si>
  <si>
    <t>Los tomacorrientes, incluidos los de teléfono o de televisión, deben estar ubicados a mínimo 40 cm y máximo a 100 cm, desde el piso hasta el eje.</t>
  </si>
  <si>
    <t>Se verificó la altura de los tomacorrientes evidenciando que la distancia desde el piso es de 8 cm, por lo tanto, no se cumple el criterio establecido.</t>
  </si>
  <si>
    <t>Reubicar los toma corriente  a una altura entre 80 cm y 110 cm, desde el acabado del suelo hasta el eje.</t>
  </si>
  <si>
    <t>41.5 IDENTIFICACIÓN DE EQUIPOS, CONTROLES E INTERRUPTORES.</t>
  </si>
  <si>
    <t>Los dispositivos se deben identificar mediante contraste visual.</t>
  </si>
  <si>
    <t>No se evidencia contraste visual en los interruptores ubicados en la zona de recepción, teniendo en cuenta que son de color blanco y la pared también es de color blanco, incumpliendo el requisito enunciado.</t>
  </si>
  <si>
    <t>Cambiar interruptores con colores diferentes al blanco</t>
  </si>
  <si>
    <t>Instalación de interruptores</t>
  </si>
  <si>
    <t>Todos los controles importantes deben tener una indicación en Braille. ¿Está la información en señales táctiles y Braille?</t>
  </si>
  <si>
    <t>La información de la identificación de los interruptores no se encuentra en señales táctiles ni en Braille, por lo tanto, se incumple el criterio definido.</t>
  </si>
  <si>
    <t>Adquirir interruptores con señales táctiles y con sistema Braille</t>
  </si>
  <si>
    <t>Instalar interruptores con señales táctiles y con sistema Braille</t>
  </si>
  <si>
    <t>45.SEÑALIZACIÓN</t>
  </si>
  <si>
    <t>Las señales se deben suministrar en altorrelieve y en sistema Braille.</t>
  </si>
  <si>
    <t>Las señales ubicadas en la zona de recepción no se encuentran en altorrelieve y no cuentan con sistema Braille, incumpliendo así el criterio establecido.</t>
  </si>
  <si>
    <t>Instalar señalización con altorelieve y con sistema Braille</t>
  </si>
  <si>
    <t>Adquirir señalización con altorelieve y con sistema Braille</t>
  </si>
  <si>
    <t>45.1 GENERALIDADES PARA LA SEÑALIZACIÓN.</t>
  </si>
  <si>
    <t>El Braille como un elemento complementario o independiente de las señales táctiles, debe ser fácil de ubicar.</t>
  </si>
  <si>
    <t>No se evidencian señales con sistema Braille en la zona de recepción y permanencia, incumpliendo así el criterio establecido.</t>
  </si>
  <si>
    <t>Instalar señales con sistema Braille en la zona de recepción y permanencia.</t>
  </si>
  <si>
    <t>Adquisición de señalización especial para población sorda</t>
  </si>
  <si>
    <t>45.3 PRINCIPIO DE LOS DOS SENTIDOS.</t>
  </si>
  <si>
    <t>Para centros de atención al ciudadano, se debe tener como mínimo señalización que atienda a la población sorda, donde pueda recibir información en lenguaje de señas colombiana de acuerdo a la legislación vigente.</t>
  </si>
  <si>
    <t>Una vez verificada la zona de recepción y la zona de radicación de documentos, se evidenció que no se cuenta con señalización que atienda a la población sorda, por lo tanto, se incumple el criterio establecido.</t>
  </si>
  <si>
    <t>Instalar en la zona de resepción señalización especial para población sorda</t>
  </si>
  <si>
    <t>Se deben brindar medidas de soporte de información y señalización de ubicación en un formato que sea accesible a personas con discapacidad sensorial, de acuerdo con los siguientes principios:</t>
  </si>
  <si>
    <t>Al verificar la zona de recepción, permanencia y zona de radicación de documentos, se evidenció que no existe información audible/táctil para personas con discapacidad visual, como tampoco, información visual para personas con discapacidad auditiva, incumpliendo así el requisito enunciado.</t>
  </si>
  <si>
    <t xml:space="preserve">
Instalar en la la zona de recepción  el material y/o elementos requeridos para personas con discapacidad visual y/o auditiva</t>
  </si>
  <si>
    <t>Incluir en el PAA el material y/o elementos requeridos para personas con discapacidad visual y/o auditiva</t>
  </si>
  <si>
    <r>
      <t>-</t>
    </r>
    <r>
      <rPr>
        <sz val="7"/>
        <color rgb="FF000000"/>
        <rFont val="Times New Roman"/>
        <family val="1"/>
      </rPr>
      <t xml:space="preserve">        </t>
    </r>
    <r>
      <rPr>
        <sz val="9"/>
        <color rgb="FF000000"/>
        <rFont val="Arial"/>
        <family val="2"/>
      </rPr>
      <t>Información audible/táctil para personas con discapacidad visual, e</t>
    </r>
  </si>
  <si>
    <r>
      <t>-</t>
    </r>
    <r>
      <rPr>
        <sz val="7"/>
        <color rgb="FF000000"/>
        <rFont val="Times New Roman"/>
        <family val="1"/>
      </rPr>
      <t xml:space="preserve">        </t>
    </r>
    <r>
      <rPr>
        <sz val="9"/>
        <color rgb="FF000000"/>
        <rFont val="Arial"/>
        <family val="2"/>
      </rPr>
      <t>Información visual para personas con discapacidad auditiva.</t>
    </r>
  </si>
  <si>
    <t>45.6.2 SÍMBOLOS TÁCTILES</t>
  </si>
  <si>
    <t>¿Los símbolos táctiles colocados en pasamanos, puertas mapas o planos de pisos tienen un contorno en relieve elevado, similar al de las letras táctiles?</t>
  </si>
  <si>
    <t>Al verificar la zona de recepción, se evidenció que no existen símbolos táctiles en las puertas y plano de evacuación, arrojando con esto un incumplimiento al criterio establecido.</t>
  </si>
  <si>
    <t>Instalar en las puertas y planos de evacuación simbolos táctiles</t>
  </si>
  <si>
    <t>Adquisición de señalización en las zonas de evacuación con simbolos tactiles</t>
  </si>
  <si>
    <t>45.6.4 SEÑALIZACIÓN BRAILLE</t>
  </si>
  <si>
    <t>Cuando se usa una flecha en la señal táctil, se debe colocar una flecha pequeña para los lectores de Braille.</t>
  </si>
  <si>
    <t>Al verificar la zona de recepción, permanencia y radicación de documentos, se evidenció que no existen señales táctiles, por lo tanto, no se cumple el criterio establecido.</t>
  </si>
  <si>
    <t>Instalar la zona de recepción, permanencia y radicación de documentos,  señales táctiles.</t>
  </si>
  <si>
    <t>Adquisición de señalización en zona de recepción con señales táctiles</t>
  </si>
  <si>
    <t>En las señales con múltiples líneas de texto y caracteres, se debe alinear horizontalmente un localizador Braille semicircular, con la primera línea del texto Braille.</t>
  </si>
  <si>
    <t>Al verificar la zona de recepción, permanencia y radicación de documentos, se evidenció que no existen señales con localizador Braille semicircular, por lo tanto, no se cumple el criterio establecido.</t>
  </si>
  <si>
    <t>Instalar en la zona de recepción, permanencia y radicación de documentos, señales con localizador Braille semicircular.</t>
  </si>
  <si>
    <t>Incluir en el PAA localizador Braille semicircular</t>
  </si>
  <si>
    <t>Las señales Braille deben ser realzadas, en forma de tope, y deben ser agradables al tacto.</t>
  </si>
  <si>
    <t>Instalar en la zona de recepción, permanencia y radicación de documentos, señales  Braille que cumplan con la norma.</t>
  </si>
  <si>
    <t xml:space="preserve">Incluir en el PAA señales Braille que cumplan con la norma </t>
  </si>
  <si>
    <r>
      <t>La señalización braille s</t>
    </r>
    <r>
      <rPr>
        <sz val="9"/>
        <color theme="1"/>
        <rFont val="Arial"/>
        <family val="2"/>
      </rPr>
      <t>e debe colocar a 8 mm por debajo de la línea inferior del texto y justificar a la izquierda.</t>
    </r>
  </si>
  <si>
    <t>45.6.5 MAPAS Y PLANOS DE PISO TÁCTILES.</t>
  </si>
  <si>
    <t>Los mapas táctiles deben estar localizados en un ángulo de 20º a 30º en relación con la horizontal para facilitar su lectura, y el borde inferior debe estar a una altura mínima de 90 cm.</t>
  </si>
  <si>
    <t>Al verificar la zona de recepción, permanencia y radicación de documentos, se evidenció que no existen mapas táctiles, por lo tanto, no se cumple el criterio establecido.</t>
  </si>
  <si>
    <t>Instalar en la zona de recepción, permanencia y radicación de documentos,mapas  Braille que cumplan con la norma.</t>
  </si>
  <si>
    <t>Incluir en el PAA, mapas Braille que cumplan con la norma</t>
  </si>
  <si>
    <t>El mapa debe tener un nivel de iluminación de entre 350 lux y 450 lux, sin deslumbramiento.</t>
  </si>
  <si>
    <t>La clave o el indicador se deben colocar en la parte inferior del mapa, justificada a la izquierda. El uso de un localizador Braille con ranura al lado izquierdo, debe ayudar a localizar la leyenda.</t>
  </si>
  <si>
    <t>¿El mapa está orientado con la edificación?</t>
  </si>
  <si>
    <t>45.7.2 ALTURA DE LAS LETRAS, FIGURAS, SEÑALES Y SÍMBOLOS GRÁFICOS EN LAS SEÑALES.</t>
  </si>
  <si>
    <t>La altura mínima del relieve debe estar a 0,8 mm, aunque se prefiere una altura entre 1 mm y 1 ,5 mm</t>
  </si>
  <si>
    <t>Las señales ubicadas en la zona de recepción, permanencia y radicación de documentos no cuentan con relieve, por lo tanto, se incumple el criterio establecido.</t>
  </si>
  <si>
    <t xml:space="preserve">Instalación de señales con las especificaciones de la normatividad </t>
  </si>
  <si>
    <t>Incluir en el PAA, deben de contener las especificaciones de la norma</t>
  </si>
  <si>
    <t>45.7.3 ALTURA PARA UBICACIÓN DE LAS SEÑALES.</t>
  </si>
  <si>
    <t>Las señales direccionales y funcionales deben estar ubicadas por debajo de 160 cm en donde sean de fácil acceso y sea posible tocarlas y leer con los dedos las señales realzadas</t>
  </si>
  <si>
    <t>Una vez verificada la zona de recepción, se evidenció que existe una señal de ruta de evacuación, la cual tiene una altura de 196 cm, incumpliendo así lo definido en este criterio.</t>
  </si>
  <si>
    <t>Cumplir en la intalación de la señal de evacuación con la artura requerida</t>
  </si>
  <si>
    <t>Señal de evacuación instalada a 160cm de altura</t>
  </si>
  <si>
    <t>45.8 SÍMBOLOS GRÁFICOS</t>
  </si>
  <si>
    <t>¿Los espacios o elementos accesibles están señalizados con el símbolo gráfico de accesibilidad?</t>
  </si>
  <si>
    <t>No existe señalización con el símbolo gráfico de accesibilidad, en los espacios de la zona de recepción, zona de permanencia y zona de radicación de documentos, por lo tanto, se incumple el criterio establecido.</t>
  </si>
  <si>
    <t>Incluir en el PAA señalización con simbolo gráfico de accesibilidad</t>
  </si>
  <si>
    <t>Instalar señalización de  simbolo gráfico de accesibilidad</t>
  </si>
  <si>
    <t>¿Existen símbolos gráficos que indican accesibilidad para personas con discapacidad de movilidad en acceso y entradas sin escalones para las edificaciones, especialmente cuando no son idénticos a los de la entrada principal?</t>
  </si>
  <si>
    <t>No existen símbolos gráficos que indican accesibilidad para personas con discapacidad de movilidad en la entrada principal de la edificación, constituyéndose en un incumplimiento del requisito enunciado.</t>
  </si>
  <si>
    <t>Incluir en el PAA  simbolo gráfico de accesibilidad para persona con discapacidad</t>
  </si>
  <si>
    <t>Instalar simbolo gráfico de accesibilidad en la entrada al edificio</t>
  </si>
  <si>
    <t>¿Existen símbolos gráficos que indican accesibilidad para personas con discapacidad de movilidad, ascensores accesibles, en casos en que no todos sean accesibles; plataformas de elevación y dispositivos de montaje similares?</t>
  </si>
  <si>
    <t>No existen símbolos gráficos que indican accesibilidad para personas con discapacidad de movilidad en los ascensores de la edificación, por lo tanto, se incumple el criterio establecido.</t>
  </si>
  <si>
    <t>Instalar simbolo gráfico de accesibilidad en los ascensores</t>
  </si>
  <si>
    <t>¿Existen símbolos gráficos que indican accesibilidad para personas con discapacidad de movilidad en cuartos sanitarios accesibles?</t>
  </si>
  <si>
    <t>No existen cuartos de baño accesibles en la zona de recepción, incumpliendo el criterio enunciado.</t>
  </si>
  <si>
    <t>Se llevara acabo una inspeccion estructural para determinar si se puede adecuar el baño.</t>
  </si>
  <si>
    <t>¿Existen símbolos gráficos que indican accesibilidad para personas con discapacidad de movilidad en espacios de observación desde sillas de ruedas y asientos accesibles?</t>
  </si>
  <si>
    <t>No existen símbolos gráficos que indican accesibilidad para personas con discapacidad de movilidad en espacios de observación desde sillas de ruedas y asientos accesibles, incumpliendo el criterio enunciado.</t>
  </si>
  <si>
    <t>Incluir en el PAA  simbolo gráfico de accesibilidad para persona con discapacidad de movibilidad en espacios de observación desde sillas de rueda y asientos accesibles</t>
  </si>
  <si>
    <t>Instalar simbolo gráfico de accesibilidad en espacios de observación</t>
  </si>
  <si>
    <t>¿Existen símbolos gráficos que indican accesibilidad para personas con discapacidad de visión en lugares en donde se suministre información audible y táctil?</t>
  </si>
  <si>
    <t>En la zona de recepción y radicación de documentos no existen símbolos gráficos que indican accesibilidad para personas con discapacidad de visión, incumpliendo el criterio enunciado.</t>
  </si>
  <si>
    <t>Incluir en el PAA  simbolo gráfico de accesibilidad para persona con discapacidad de visión</t>
  </si>
  <si>
    <t>Instalar simbolo gráfico de accesibilidad para personas con discapacidad visual</t>
  </si>
  <si>
    <t>¿Existen símbolos gráficos que indican suministro de un sistema de escucha de ayuda para personas con discapacidad de audición?</t>
  </si>
  <si>
    <t>No se cuenta con un símbolo gráfico que indique suministro de un sistema de escucha para personas con discapacidad auditiva, incumpliendo el criterio enunciado.</t>
  </si>
  <si>
    <t>Incluir en el PAA  simbolo gráfico de accesibilidad con sistema de escucha  persona con discapacidad auditiva</t>
  </si>
  <si>
    <t>Instalar simbolo gráfico de accesibilidad para personas con discapacidad auditiva</t>
  </si>
  <si>
    <t>45.8.1 SÍMBOLO DE SORDERA E HIPOACUSIA O DIFICULTADES DE COMUNICACIÓN.</t>
  </si>
  <si>
    <t>¿Este símbolo se centra dentro de un cuadrado que contiene una franja en diagonal y sobre ésta la imagen de una oreja humana?</t>
  </si>
  <si>
    <t>Al verificar la zona de recepción y permanencia, se evidenció que no existen símbolos de sordera e hipoacusia, incumpliendo así con lo definido en este criterio.</t>
  </si>
  <si>
    <t>Incluir en el PAA  simbolos de sordera e hipoacusia</t>
  </si>
  <si>
    <t>Instalar en la zona de recepción y permanencia simbolos de sordera e hipoacusia</t>
  </si>
  <si>
    <t>¿La imagen es de luminancia contrastante con el fondo? Se recomienda utilizar un color blanco sobre fondo azul oscuro.</t>
  </si>
  <si>
    <t>45.8.2 SÍMBOLO DE CEGUERA O AMBLIOPÍA.</t>
  </si>
  <si>
    <t>¿Este símbolo contiene la imagen de una figura humana de perfil dando un paso con un bastón?</t>
  </si>
  <si>
    <t>Al verificar la zona de recepción y permanencia, se evidenció que no existen símbolos de ceguera o ambliopía, incumpliendo así con lo definido en este criterio.</t>
  </si>
  <si>
    <t>Incluir en el PAA  simbolos de ceguera o ambliopía en la zona de recepción y permanencia</t>
  </si>
  <si>
    <t>Instalar  simbolos de ceguera o ambliopía en la zona de recepción y permanencia</t>
  </si>
  <si>
    <t>45.9 UBICACIÓN DE LAS SEÑALES.</t>
  </si>
  <si>
    <t>Las señales informativas se deben colocar adyacentes a la puerta de entrada y deben estar iluminadas y visibles claramente. La señal se debe colocar en el lado de la cerradura</t>
  </si>
  <si>
    <t>Al realizar la verificación de la zona, se evidenció que no existen señales informativas ubicadas de forma adyacente a la puerta de entrada, incumpliendo el criterio enunciado.</t>
  </si>
  <si>
    <t>Ubicar señales informativas en el área adyacente a la puerta de entrada</t>
  </si>
  <si>
    <t>Señales instaladas en los lugares requeridos</t>
  </si>
  <si>
    <t>45.9.1 UBICACIÓN FUERA DE LA EDIFICACIÓN.</t>
  </si>
  <si>
    <t>¿Los sistemas de comunicación se encuentran al lado de la cerradura, y preferiblemente en un rango de 100 cm a 120 cm sobre el nivel del suelo?</t>
  </si>
  <si>
    <t>No existen sistemas de comunicación al lado de la cerradura de la puerta de ingreso, incumpliendo el criterio enunciado.</t>
  </si>
  <si>
    <t>Ubicar sistemas de comunicación al lado de la cerradura de la puerta de ingreso</t>
  </si>
  <si>
    <t>Cumplir ubicación con las normas establecidas</t>
  </si>
  <si>
    <t>45.9.2 UBICACIÓN EN LA EDIFICACIÓN.</t>
  </si>
  <si>
    <t>¿Las señales de orientación se encuentran en lugares accesibles adyacentes a las rutas de acceso principales?</t>
  </si>
  <si>
    <t>Existe un tablero informando sobre las principales oficinas de la ADR, sin embargo, no se evidencian señales de orientación que indiquen sobre las rutas de acceso principales, incumpliendo el criterio enunciado.</t>
  </si>
  <si>
    <t>Incluir en el PAA las señales de orientación requeridas que permitan orientar las rutas de acceso principales</t>
  </si>
  <si>
    <t>Instalar señales de orientación requeridas que permitan orientar las rutas de acceso principales</t>
  </si>
  <si>
    <t>En las edificaciones de uso público debe haber un plano de orientación inmediatamente en la entrada principal. Este plano debe seguir todos los criterios de diseño pertinentes indicados en los numerales 40, 44 y 45.</t>
  </si>
  <si>
    <t>No existe un plano de orientación en la entrada principal de la edificación, lo que se constituye en un incumplimiento del requisito enunciado.</t>
  </si>
  <si>
    <t>Incluir en el PAA plano de orientación</t>
  </si>
  <si>
    <t>Instalar en la entrada principal del edificio mapa de orientación</t>
  </si>
  <si>
    <t>¿Las señales direccionales dirigen claramente las personas a las instalaciones?</t>
  </si>
  <si>
    <t>No existen señales direccionales que dirijan a las personas hacia las instalaciones, lo que se constituye en un incumplimiento del requisito enunciado.</t>
  </si>
  <si>
    <t>Incluir en el PAA señales direccionales</t>
  </si>
  <si>
    <t>Instalar señales direccionales</t>
  </si>
  <si>
    <t>¿Las señales direccionales están ubicadas en los lugares en los que se toman decisiones en cuanto a una dirección, y constituyen una secuencia de orientación lógica desde el punto inicial a los diferentes puntos de destino?</t>
  </si>
  <si>
    <t>¿Existe señalización direccional a los cuartos de baño, en todas partes de un recinto o edificación?</t>
  </si>
  <si>
    <t>En la zona de recepción y permanencia no existen cuartos de baño, por lo tanto, no se evidenció señalización que dirija hacia este tipo de lugar, lo que se constituye en un incumplimiento del requisito enunciado.</t>
  </si>
  <si>
    <t>45.6.3 SUMINISTRO DE SEÑALES TÁCTILES REALZADAS Y SEÑALIZACIÓN BRAILE.</t>
  </si>
  <si>
    <t>¿Las señales en los paneles de ascensores, los números de los cubículos en los centros de atención, las puertas de los baños públicos, entre otros, son táctiles mediante realzado e incluyen señalización Braille?</t>
  </si>
  <si>
    <t>Los paneles de ascensores no cuentan con información o señalética en braille, por lo tanto, no se cumple el criterio expuesto.</t>
  </si>
  <si>
    <t>Incluir en el PAA señales en Braille</t>
  </si>
  <si>
    <t>Instalar en los paneles de ascensores señales Braille</t>
  </si>
  <si>
    <t>¿La altura de la información táctil realzada está entre 120 cm y 160 cm?</t>
  </si>
  <si>
    <t>Los paneles de ascensores no cuentan con información táctil realzada, por lo tanto, no se cumple el criterio expuesto.</t>
  </si>
  <si>
    <t>Incluir en el PAA señales táctil realzada</t>
  </si>
  <si>
    <t>Instalar señales taáctiles realzadas que cumplan con la norma</t>
  </si>
  <si>
    <t>49.7.2 ALTURA DE LAS LETRAS, FIGURAS, SEÑALES Y SÍMBOLOS GRÁFICOS EN LAS SEÑALES.</t>
  </si>
  <si>
    <t>¿La altura mínima del relieve está a 0,8 mm, aunque se prefiere una altura entre 1 mm y 1 ,5 mm?</t>
  </si>
  <si>
    <t>En la zona de recepción y zona de permanencia no existen señales en altorrelieve, por lo tanto, no se cumple el criterio expuesto.</t>
  </si>
  <si>
    <t>Incluir en el PAA señales en altorelieve</t>
  </si>
  <si>
    <t>Instalar en zona de recepción y zona de permanencia, señales en altorelieve</t>
  </si>
  <si>
    <t>ZONA ATENCIÓN</t>
  </si>
  <si>
    <t>7.4 PASILLOS INTERNOS</t>
  </si>
  <si>
    <t>¿El ancho mínimo no obstruido de los corredores es de 120 cm? ¿Se recomienda un ancho de 180 cm?</t>
  </si>
  <si>
    <t>Una vez verificada la zona de atención, se procedió a medir el ancho no obstruido de los pasillos, evidenciando que la medición fue de 92 cm, teniendo en cuenta que en el pasillo de ingreso a la zona de atención al ciudadano de la ADR se observó un extintor ubicado en el piso, el cual obstaculiza el ingreso, adicionalmente, disminuye el espacio de circulación.  En conclusión, se incumple el criterio definido.</t>
  </si>
  <si>
    <t>Las areas de servicio al ciudadano son compartias con ANT  por lo anterior se dara traslado a este hallazgo con el fin de idenificar las posibles soluciones teniendo en cuentas el area que le corresponde a cada agencia.</t>
  </si>
  <si>
    <t>Si el corredor mide menos de 180 cm de ancho, debe tener lugares de cruce de 180 cm de ancho y al menos 180 cm de longitud a intervalos razonables.</t>
  </si>
  <si>
    <t>El corredor para el ingreso a la zona de atención mide menos de 180 cm, no se evidenciaron lugares de cruce, por lo tanto, no se cumple el criterio expuesto.</t>
  </si>
  <si>
    <t>¿Los cambios de dirección dentro de un corredor tienen una circunferencia de giro de 150 cm o más, libres de cualquier obstrucción?</t>
  </si>
  <si>
    <t>No es posible contar con una circunferencia de giro, teniendo en cuenta que el ancho no obstruido del corredor tiene un ancho de 92 cm, por lo tanto, no se cumple el criterio expuesto.</t>
  </si>
  <si>
    <t>El espacio para que una silla de ruedas dé un giro de 180° no debe ser inferior a 200 cm en la dirección de desplazamiento y no menos de 150 cm de ancho.</t>
  </si>
  <si>
    <t>¿Existen perillas ovaladas y redondas? (no son adecuadas para personas con discapacidad de movilidad, personas de talla baja o menos fuerza, para niños)</t>
  </si>
  <si>
    <t>No se cumple el criterio establecido, teniendo en cuenta que la perilla para el ingreso al baño de personal discapacitado es ovalada.</t>
  </si>
  <si>
    <t>Incluir en el PAA perillas no ovaladas</t>
  </si>
  <si>
    <t>Instalar perillas que cumplan con la norma</t>
  </si>
  <si>
    <t>¿Los tomacorrientes, incluidos los de teléfono o de televisión, están ubicados a mínimo 40 cm y máximo a 100 cm, desde el piso hasta el eje?</t>
  </si>
  <si>
    <t>Una vez verificado el tomacorriente ubicado en la pared contigua a la mesa de atención, se evidenció que este tiene una altura de 30 cm, por lo cual no se cumple el criterio especificado.</t>
  </si>
  <si>
    <t>Corregir ubicación de tomacorrientes</t>
  </si>
  <si>
    <t>Reubicar tomacorrientes acorde a la norma</t>
  </si>
  <si>
    <t>Los interruptores ubicados en la zona de atención al ciudadano, no cuentan con señalización braille, por lo tanto, no se cumple el criterio expuesto.</t>
  </si>
  <si>
    <t>Incluir en el PAA interruptores con señalización Breille</t>
  </si>
  <si>
    <t>Istalar interruptores con señalización Breille</t>
  </si>
  <si>
    <t>45.SEÑALIZACIÓN
45.1 GENERALIDADES PARA LA SEÑALIZACIÓN.</t>
  </si>
  <si>
    <t>¿Para centros de atención al ciudadano, se tiene como mínimo señalización que atienda a la población sorda, donde pueda recibir información en lenguaje de señas colombiana de acuerdo a la legislación vigente?</t>
  </si>
  <si>
    <t>Una vez verificado el cumplimiento de este criterio, se determinó que, aunque se cuenta con el centro de relevo para la atención de población sorda, no se evidenció señalización que indicara este servicio, por lo tanto, no se cumple el criterio expuesto.</t>
  </si>
  <si>
    <t>Utilizar la señalización adquirida apara la etención de la población sorda</t>
  </si>
  <si>
    <t>Instalar señalización para población sorda</t>
  </si>
  <si>
    <t>45.4 PRINCIPALES TIPOS DE SEÑALES.</t>
  </si>
  <si>
    <t>¿Se cuenta con señales para salidas de emergencia?</t>
  </si>
  <si>
    <t>En la zona de atención al ciudadano, no se evidenciaron señales para salidas de emergencia, incumpliendo así el criterio enunciado.</t>
  </si>
  <si>
    <t>Utilizar la señalización adquirida para salida de emergencia</t>
  </si>
  <si>
    <t>Instalar señalización parasalida de emergencia</t>
  </si>
  <si>
    <t>En la zona de atención al ciudadano, no existen símbolos gráficos que indiquen accesibilidad para personas con discapacidad de movilidad, lo que constituye un incumplimiento del requisito establecido.</t>
  </si>
  <si>
    <t>Incluir en el PAA símbolos gráficos que indiquen accesibilidad para personas con discapacidad de movilidad.</t>
  </si>
  <si>
    <t>iNSTALAR símbolos gráficos que indiquen accesibilidad para personas con discapacidad de movilidad.</t>
  </si>
  <si>
    <t>En la zona de atención al ciudadano no existen símbolos gráficos que indiquen accesibilidad para personas con discapacidad de movilidad en espacios de observación desde sillas de ruedas y asientos accesibles, incumpliendo así el criterio establecido.</t>
  </si>
  <si>
    <t>Incluir en el PAA símbolos gráficos que indiquen accesibilidad para personas con discapacidad de movilidad en espacios de observación desde sillas de ruedas y asientos accesibles.</t>
  </si>
  <si>
    <t>Instaler símbolos gráficos que indiquen accesibilidad para personas con discapacidad de movilidad en espacios de observación desde sillas de ruedas y asientos accesibles.</t>
  </si>
  <si>
    <t>En la zona de atención al ciudadano no existen símbolos gráficos que indiquen accesibilidad para personas con discapacidad de visión, incumpliendo así el criterio establecido.</t>
  </si>
  <si>
    <t>Incluir en el PAA símbolos gráficos que indiquen accesibilidad para personas con discapacidad de visión</t>
  </si>
  <si>
    <t>Instalar los simbolos garficos adquiridos</t>
  </si>
  <si>
    <t>No se cuenta con un símbolo gráfico que indique suministro de un sistema de escucha para personas con discapacidad auditiva, incumpliendo con el criterio referenciado.</t>
  </si>
  <si>
    <t>Incluir en el PAA símbolo gráfico que indique suministro de un sistema de escucha para personas con discapacidad auditiva</t>
  </si>
  <si>
    <t>Al verificar la zona de atención al ciudadano, se evidenció que no existen símbolos de sordera e hipoacusia, incumpliendo así con lo definido en este criterio.</t>
  </si>
  <si>
    <t>Incluir en el PAA  símbolos de sordera e hipoacusia</t>
  </si>
  <si>
    <t>Incluir en el PAA  símbolos de ceguera o ambliopía.</t>
  </si>
  <si>
    <t>¿Las señales informativas son ubicadas adyacentes a la puerta de entrada y están iluminadas y visibles claramente?</t>
  </si>
  <si>
    <t>Al realizar la verificación de la zona, se evidenció que no existen señales informativas ubicadas de forma adyacente a la puerta de entrada.</t>
  </si>
  <si>
    <t>Incluir en el PAA señales informativas</t>
  </si>
  <si>
    <t>Instalar las señales informativas adquiridas</t>
  </si>
  <si>
    <t>¿La señal está ubicada al lado de la cerradura?</t>
  </si>
  <si>
    <t>No existen sistemas de comunicación al lado de la cerradura de la puerta de ingreso.</t>
  </si>
  <si>
    <t>Incluir en el PAA señales de comunicación</t>
  </si>
  <si>
    <t>En la zona de atención al ciudadano, no se evidencian señales de orientación que indiquen sobre las rutas de acceso principales, constituyéndose en un incumplimiento del requisito enunciado.</t>
  </si>
  <si>
    <t>Incluir en el PAA señales que indiquen sobre las rutas de acceso principal</t>
  </si>
  <si>
    <t>Instalar las señales que indiquen la ruta de acceso</t>
  </si>
  <si>
    <t>¿En las edificaciones de uso público existe un plano de orientación inmediatamente en la entrada principal?</t>
  </si>
  <si>
    <t>No existe un plano de orientación en la entrada principal de la edificación, incumpliendo de esta manera el requisito referenciado.</t>
  </si>
  <si>
    <t>Instalar el plano de orientación adquirido</t>
  </si>
  <si>
    <t>No existen señales direccionales que dirijan a las personas hacia las instalaciones, incumpliendo así lo definido en este criterio.</t>
  </si>
  <si>
    <t xml:space="preserve">Incluir en el PAA señales direccionales </t>
  </si>
  <si>
    <t>Instalar las señales direccionales adquiridas</t>
  </si>
  <si>
    <t>En la zona de atención al ciudadano, no se evidenció señalización que dirija hacia este tipo de lugar, incumpliendo así lo definido en este criterio.</t>
  </si>
  <si>
    <t>Incluir en el PAA toda la señalización requerida</t>
  </si>
  <si>
    <t>Instalar toda la señalización adquirida</t>
  </si>
  <si>
    <t>CUARTO DE BAÑO ACCESIBLE</t>
  </si>
  <si>
    <t>24.2 COMPARTIMIENTOS EN BAÑOS PARA PERSONAS EN CONDICIÓN DE DISCAPACIDAD QUE PUEDEN CAMINAR.</t>
  </si>
  <si>
    <t>La puerta abre hacia fuera.</t>
  </si>
  <si>
    <t>La puerta del baño accesible ubicado en la zona de atención al ciudadano, abre hacia dentro, por lo tanto, se incumple el criterio establecido.</t>
  </si>
  <si>
    <t>Area compartida con la ANT por lo tanto se evaluara las condiciones del area con el fin de cumplir al criterio exigido por la norma en caso de ser viable se incluira la necesidad en el PAA</t>
  </si>
  <si>
    <t>24.4 DIMENSIONES PARA CUARTOS DE BAÑO ACCESIBLES A USUARIOS DE SILLAS DE RUEDAS.</t>
  </si>
  <si>
    <t>El espacio de maniobra libre en el nivel del piso al frente del asiento del sanitario y el lavamanos debe ser de 150cm x 150cm.</t>
  </si>
  <si>
    <t>Se incumple el criterio establecido, toda vez que, el espacio de maniobra libre es de 143 cm x 120 cm.</t>
  </si>
  <si>
    <t>24.4.1 Generalidades</t>
  </si>
  <si>
    <t>El espacio libre mínimo al lado del asiento del sanitario debe ser de 90 cm, se prefieren 120 cm para transferencia lateral y asistencia.</t>
  </si>
  <si>
    <t>Al realizar la verificación del criterio, se determina que no cumple con lo señalado, teniendo en cuenta que el espacio libre al lado del asiento del sanitario es de 48 cm.</t>
  </si>
  <si>
    <t>24.5 PUERTAS DE LOS CUARTOS DE BAÑO.</t>
  </si>
  <si>
    <t>La puerta cuenta con manija de palanca en D.</t>
  </si>
  <si>
    <t>Se incumple el criterio citado, teniendo en cuenta que la perilla de la puerta del cuarto de baño accesible es redonda.</t>
  </si>
  <si>
    <t>24.7 BARRAS DE AGARRE</t>
  </si>
  <si>
    <t>Distancia mínima desde la pared 40 cm.</t>
  </si>
  <si>
    <t>No se cumple el criterio establecido, toda vez que, el resultado de la medición de la barra hasta la pared es de 34,5 cm.</t>
  </si>
  <si>
    <t>Si existe pared al lado del sanitario la barra debe estar a una altura de 20 cm a 30cm por encima del borde del sanitario.</t>
  </si>
  <si>
    <t>Se incumple el criterio citado, teniendo en cuenta que la altura de la barra por encima del borde del sanitario es de 39,5 cm.</t>
  </si>
  <si>
    <t>24.14 ALARMA</t>
  </si>
  <si>
    <t>Se debe colocar una alarma de asistencia que se pueda alcanzar desde los asientos de los vestidores o de la ducha, desde el sanitario y por una persona tendida en el piso, en todos los baños accesibles e instalaciones sanitarias accesibles.</t>
  </si>
  <si>
    <t>En el baño accesible ubicado en la zona de atención al ciudadano no se evidenció alarma de asistencia, constituyéndose en un incumpliendo del criterio citado.</t>
  </si>
  <si>
    <t>UNIDAD TÉCNICA TERRITORIAL No. 3 MONTERÍA</t>
  </si>
  <si>
    <t>ZONA RECEPCIÓN-PERMANENCIA-ATENCIÓN</t>
  </si>
  <si>
    <t>6.3 ESTACIONAMIENTO PARA AUTOMÓVILES PARA ESTACIONAMIENTO ACCESIBLE.</t>
  </si>
  <si>
    <t>¿El área de transferencia al lado del automóvil es de 150 cm?</t>
  </si>
  <si>
    <t>No se evidenció área de transferencia al lado del automóvil, incumpliendo así el criterio establecido.</t>
  </si>
  <si>
    <t xml:space="preserve">La ADR no es porpietaria del inmueble este esta en arriendo y dentro del contrato no se estipulo las zonas de parqueadero </t>
  </si>
  <si>
    <t>¿El área de transferencia compartida tiene un ancho mínimo de 630 cm?</t>
  </si>
  <si>
    <t>No se evidenció área de transferencia compartida, incumpliendo así el criterio establecido.</t>
  </si>
  <si>
    <t>¿El espacio reservado de estacionamiento es de 480 cm de ancho y 900 cm de longitud?</t>
  </si>
  <si>
    <t>La zona de estacionamientos no cuenta con un espacio reservado para Vans o carros accesibles, constituyéndose en un incumplimiento del requisito referenciado.</t>
  </si>
  <si>
    <t>¿Existe señalización vertical con el símbolo internacional en los espacios para estacionamiento accesible?</t>
  </si>
  <si>
    <t>Al verificar la zona de estacionamientos, se determinó que no existe señalización vertical con el símbolo internacional de accesibilidad, constituyéndose en un incumplimiento del requisito referenciado.</t>
  </si>
  <si>
    <t>¿La señal vertical está ubicada, de manera que no represente peligro?</t>
  </si>
  <si>
    <t>Se usan indicadores táctiles, ruta o línea guía de la superficie peatonal (1 indicador táctil de superficie peatonal como loseta de advertencia para puntos de decisión o peligros)</t>
  </si>
  <si>
    <t>En los senderos que conducen hacia las instalaciones de la Unidad Técnica Territorial No. 3, no se evidenciaron indicaron táctiles, por lo tanto, no se cumple con el criterio expuesto.</t>
  </si>
  <si>
    <t>Se dara traslado de este requerimiento al dueño del inmueble</t>
  </si>
  <si>
    <t>¿Los extremos de los pasamanos que se proyectan están cerrados y volteados hacia la pared para minimizar el riesgo de lesión?</t>
  </si>
  <si>
    <t>13.4.1 PASAMANOS.</t>
  </si>
  <si>
    <t>16.1.12 ACCESORIAS DE LA PUERTA.</t>
  </si>
  <si>
    <t xml:space="preserve"> Los accesorios de la puerta (manijas y timbres de puerta) deben estar ubicados entre 80 cm y 100 cm de altura, preferiblemente a 90 cm.  </t>
  </si>
  <si>
    <t>Al verificar la altura de las manijas de la puerta, se determinó que no se cumple el criterio definido, teniendo en cuenta que el resultado de la medición fue de 121 cm.</t>
  </si>
  <si>
    <t>Identificar cual es la puerta que se incumple el criterio</t>
  </si>
  <si>
    <t>¿El nivel del mostrador está entre 74 cm a 80 cm desde el suelo?</t>
  </si>
  <si>
    <t>No se cumple el criterio definido, puesto que la altura desde el piso hasta el nivel del mostrador es de 91 cm.</t>
  </si>
  <si>
    <t>Ajsustar el nivel del mostrador a una altura desde el suelo entre 74 cm a 80 cm</t>
  </si>
  <si>
    <t>Nivel del mostrador a una altura conforme a la norma</t>
  </si>
  <si>
    <t>¿El espacio libre por debajo de las rodillas es de mínimo 70 cm? (para silla de ruedas)</t>
  </si>
  <si>
    <t>No se cumple el criterio definido, puesto que no se cuenta con espacio libre debajo de las rodillas.</t>
  </si>
  <si>
    <t>Espacio libre por debajo de la rodilla con un mínimo de altura de 70 cm</t>
  </si>
  <si>
    <t>Espacio cumpliendo con la norma establecida</t>
  </si>
  <si>
    <t>¿Las superficies de lectura y de escritura en los mostradores están iluminadas a un nivel de al menos 200 lux?</t>
  </si>
  <si>
    <t>Al realizar la medición, se obtuvo un resultado de 170 lux, lo cual arroja un incumplimiento del criterio establecido.</t>
  </si>
  <si>
    <t>Superficie de lectura y escritura en los mostradores con luminarias mínimo de 200 lux</t>
  </si>
  <si>
    <t>Superficie de lectura y escritura en los mostradores cumpliendo con luminarias ajustadas a la norma</t>
  </si>
  <si>
    <t>Altura del soporte de la espalda 75 cm a 79 cm.</t>
  </si>
  <si>
    <t>La altura del soporte de la espalda es de 48 cm, incumpliendo así el criterio establecido.</t>
  </si>
  <si>
    <t>Soportes de espalda de 75 a 79 cm</t>
  </si>
  <si>
    <t>Soportes de espalda cumpliendo con norma establecida</t>
  </si>
  <si>
    <t>¿Están instalados los interruptores a una altura entre 80 cm y 110 cm, desde el acabado del suelo hasta el eje?</t>
  </si>
  <si>
    <t>La altura de los interruptores de la Unidad Técnica Territorial de Montería supera la establecida por la norma, teniendo en cuenta que el resultado de la medición fue de 134 cm, constituyéndose en un incumplimiento del requisito referenciado.</t>
  </si>
  <si>
    <t>Ubicar interruptores de altura entre 80 y 110 cm, desde el acabado del suelo hasta el eje</t>
  </si>
  <si>
    <t>Interruptores con altura conforme a la norma</t>
  </si>
  <si>
    <t>¿Los dispositivos se identifican mediante contraste visual?</t>
  </si>
  <si>
    <t>No se evidencia contraste visual en los interruptores ubicados en la zona de recepción, teniendo en cuenta que son de color blanco y la pared también es de color blanco, constituyéndose en un incumplimiento del requisito referenciado.</t>
  </si>
  <si>
    <t>Disponer de dispositivos que identifican mediante contraste visual</t>
  </si>
  <si>
    <t>Suprimir dispositivos blanco y poner dispositivos con contraste visual</t>
  </si>
  <si>
    <t>Incluir en el PAA SEÑALES TÁCTILE Y BRAILLE</t>
  </si>
  <si>
    <t>Instalar la señalización requerida y que cumpla con la norma</t>
  </si>
  <si>
    <t>Una vez verificada la zona de recepción, se evidenció que no se cuenta con señalización que atienda a la población sorda, por lo tanto, se incumple el criterio establecido.</t>
  </si>
  <si>
    <t>¿Se toman medidas de soporte de información y señalización de ubicación en un formato que sea accesible a personas con discapacidad sensorial?</t>
  </si>
  <si>
    <t>Se incumple con el requisito expuesto, toda vez que, no existe información y señalización en formatos accesibles.</t>
  </si>
  <si>
    <t>Instalar señales con formato discapacidad sensorial,  audible/táctil para personas con discapacidad visual</t>
  </si>
  <si>
    <t>¿Se brinda información audible/táctil para personas con discapacidad visual?</t>
  </si>
  <si>
    <t>No se brinda información audible/táctil para personas con discapacidad visual, constituyéndose en un incumplimiento del requisito referenciado.</t>
  </si>
  <si>
    <t>¿Se brinda información visual para personas con discapacidad auditiva?</t>
  </si>
  <si>
    <t>No se brinda información visual para personas con discapacidad auditiva, constituyéndose en un incumplimiento del requisito referenciado.</t>
  </si>
  <si>
    <t>¿Se cuenta con señales de orientación: esquemas, planos, modelos, entre otros?</t>
  </si>
  <si>
    <t>La zona de recepción no cuenta con señales de orientación tales como: esquemas, planos, modelos, entre otros, por lo tanto, se incumple el criterio definido.</t>
  </si>
  <si>
    <t>Instalar señales de orientación</t>
  </si>
  <si>
    <t xml:space="preserve">Adquisición de señalización </t>
  </si>
  <si>
    <t>¿Se cuenta con señales direccionales: guía de itinerario del punto A al B?</t>
  </si>
  <si>
    <t>La zona de recepción no cuenta con señales direccionales, por lo tanto, se incumple el criterio definido.</t>
  </si>
  <si>
    <t>45.6.3 SUMINISTRO DE SEÑALES TÁCTILES REALZADAS Y SEÑALIZACIÓN BRAILLE.</t>
  </si>
  <si>
    <t>La señalización de los baños y cubículos no cuenta con señales táctiles mediante realzado y Braille, constituyéndose en un incumplimiento del requisito referenciado.</t>
  </si>
  <si>
    <t xml:space="preserve"> Instalar señales táctiles mediante realzado y Braille</t>
  </si>
  <si>
    <t>Al realizar la verificación de este requisito, se determina que no cumple, teniendo en cuenta que no existen señales táctiles realzadas.</t>
  </si>
  <si>
    <t>¿Las señales se encuentran entre 90 cm y 120 cm desde la superficie del suelo o piso?</t>
  </si>
  <si>
    <t>Se incumple el criterio expuesto, teniendo en cuenta que la altura de la señalización del baño se encuentra a 189 cm.</t>
  </si>
  <si>
    <t>Reubicar la señalización del baño</t>
  </si>
  <si>
    <t>45.8 SÍMBOLOS GRÁFICOS.</t>
  </si>
  <si>
    <t>En la zona de recepción y radicación de documentos no existen símbolos gráficos que indican accesibilidad para personas con discapacidad de visión, constituyéndose en un incumplimiento del requisito referenciado.</t>
  </si>
  <si>
    <t xml:space="preserve">Instalar simbolos graficos </t>
  </si>
  <si>
    <t>No se cuenta con un símbolo gráfico que indique suministro de un sistema de escucha para personas con discapacidad auditiva, constituyéndose en un incumplimiento del requisito referenciado.</t>
  </si>
  <si>
    <t>45.9 UBICACIÓN DE LAS SEÑALES</t>
  </si>
  <si>
    <t>Al realizar la verificación de la zona, se evidenció que no existen señales informativas ubicadas de forma adyacente a la puerta de entrada, constituyéndose en un incumplimiento del requisito referenciado.</t>
  </si>
  <si>
    <t xml:space="preserve">Incluir en el PAA  adquisicion de señalización </t>
  </si>
  <si>
    <t>Instalar señalización</t>
  </si>
  <si>
    <t>Al realizar la verificación de la zona, se evidenció que no existen señales informativas ubicadas al lado de la cerradura, incumpliendo así el requisito establecido.</t>
  </si>
  <si>
    <t>No existen sistemas de comunicación al lado de la cerradura de la puerta de ingreso, incumpliendo así el requisito establecido.</t>
  </si>
  <si>
    <t xml:space="preserve"> No se evidencian señales de orientación que indiquen sobre las rutas de acceso principales, incumpliendo así el requisito establecido.</t>
  </si>
  <si>
    <t>No existe un plano de orientación en la entrada principal de la edificación, incumpliendo así el requisito establecido.</t>
  </si>
  <si>
    <t>No existen señales direccionales que dirijan a las personas hacia las instalaciones, constituyéndose en un incumplimiento del requisito enunciado.</t>
  </si>
  <si>
    <t>No se evidenció señalización que dirija hacia los cuartos de baño, constituyéndose en un incumplimiento del requisito enunciado.</t>
  </si>
  <si>
    <t>24. CUARTOS DE BAÑO E INSTALACIONES SANITARIAS.</t>
  </si>
  <si>
    <t>Debe haber al menos un cuarto de baño accesible para silla de ruedas.</t>
  </si>
  <si>
    <t>En la Unidad Técnica Territorial de Montería no existe cuarto de baño accesible, incumpliendo así el lineamiento definido.</t>
  </si>
  <si>
    <t>Se realizara visita en la UTT con el fin de validar la viabilidad de instalar un baño.</t>
  </si>
  <si>
    <t>Incluir en el PAA la necesidad en caso de ser viable.</t>
  </si>
  <si>
    <t>24.1 GENERALIDADES</t>
  </si>
  <si>
    <t>UNIDAD TÉCNICA TERRITORIAL No. 4 CÚCUTA</t>
  </si>
  <si>
    <t>En la zona de recepción no se evidenció señalización en el piso con colores llamativos que permitan la identificación de la zona de accesibilidad, incumpliendo así el lineamiento definido.</t>
  </si>
  <si>
    <t>Es importante mencionar que la sede es propiedad de la ANT # 984 del 2019 y se suscribio el convenio marco interadministrativo  375 del 2019 con la ADR en el que la ANT sumnistra todo lo relacionado con mobiliario por lo tanto solo se atendera lo relacionado a señalización.</t>
  </si>
  <si>
    <t>Incluir en el PAA la necesidad.</t>
  </si>
  <si>
    <t>En la sala de espera no se evidenciaron sitios específicos para disponer usuarios en sillas de ruedas, incumpliendo así el lineamiento definido.</t>
  </si>
  <si>
    <t>39.2 SELECCIÓN DE COLORES Y PATRONES.</t>
  </si>
  <si>
    <t>¿Tiene la edificación una marcación de los números de cada piso, en lobbies, ascensor, escaleras y cada nivel, para la ayuda en la evacuación?</t>
  </si>
  <si>
    <t>Una vez verificada la zona de recepción, se determinó que no cuenta con marcación del nivel de cada piso, incumpliendo así el lineamiento definido.</t>
  </si>
  <si>
    <t>No existen señales táctiles, así como tampoco se evidenció señalización en el baño accesible, incumpliendo así el lineamiento definido.</t>
  </si>
  <si>
    <t>La perilla ubicada en la puerta del baño accesible es redonda, en consecuencia, no se cumple el criterio establecido, puesto que estas no son adecuadas para personas con discapacidad de movilidad, personas de talla baja o menos fuerza y niños</t>
  </si>
  <si>
    <t>No se evidencia contraste visual en los interruptores ubicados en la zona de recepción, teniendo en cuenta que son de color blanco y la pared también es de color blanco, incumpliendo así el lineamiento definido.</t>
  </si>
  <si>
    <t>44. GENERALIDADES DE ORIENTACIÓN E INFORMACIÓN.</t>
  </si>
  <si>
    <t>¿Se toman las medidas adecuadas a la entrada de la edificación y en los puntos de decisión dentro de la edificación, para describir la ubicación y naturaleza de la edificación? (senderos guiados, señalización, contraste visual, iluminación, etc.)</t>
  </si>
  <si>
    <t>No se evidenció en la entrada de la edificación medidas adecuadas para describir la ubicación y naturaleza de la edificación, incumpliendo así el lineamiento definido.</t>
  </si>
  <si>
    <t>¿La información de la señalización mediante texto se complementa con símbolos gráficos para facilitar su comprensión por todas las personas?</t>
  </si>
  <si>
    <t>Una vez verificada la zona de recepción, se evidenció que no existe señalización con símbolos gráficos que faciliten su comprensión por todas las personas, incumpliendo así el lineamiento definido.</t>
  </si>
  <si>
    <t>¿Las señales se suministran en altorrelieve y en sistema Braille?</t>
  </si>
  <si>
    <t>Una vez verificada la zona de recepción, se evidenció que no existe señalización en altorrelieve y en sistema Braille, constituyéndose en un incumplimiento del requisito establecido.</t>
  </si>
  <si>
    <t>¿El Braille como un elemento complementario o independiente de las señales táctiles, es fácil de ubicar?</t>
  </si>
  <si>
    <t>Al verificar la señalización de la Unidad Técnica Territorial de Cúcuta, se determinó que no existen señales en braille, constituyéndose en un incumplimiento del requisito establecido.</t>
  </si>
  <si>
    <t>En la zona de atención no se cuenta con señalización que atienda a la población sorda, por lo tanto, no se cumple lo definido en el presente criterio.</t>
  </si>
  <si>
    <t>Una vez verificada la zona de recepción, se determinó que, la información expuesta no se encuentra en un formato que sea accesible a personas con discapacidad sensorial, en consecuencia, se incumple el criterio establecido.</t>
  </si>
  <si>
    <t>Una vez verificada la zona de recepción, se determinó que, no se brinda información audible/táctil para personas con discapacidad visual, incumpliendo así el criterio definido.</t>
  </si>
  <si>
    <t>Una vez verificada la zona de recepción, se determinó que, no se brinda información visual para personas con discapacidad auditiva, incumpliendo así el criterio definido.</t>
  </si>
  <si>
    <t>¿Se cuenta con señales de orientación, tales como: esquemas, planos, modelos, entre otros?</t>
  </si>
  <si>
    <t>¿Se cuenta con señales informativas, las cuales tienen por objeto guiar al usuario suministrándole información de destinos, direcciones, sitios especiales, distancias y prestación de servicios?</t>
  </si>
  <si>
    <t>La zona de recepción no cuenta con señales informativas que guíen al usuario suministrándole información de destinos, direcciones, sitios especiales, distancias y prestación de servicios, por lo tanto, se incumple el criterio definido.</t>
  </si>
  <si>
    <t>No existen señales táctiles, así como tampoco se evidenció señalización en el baño accesible, en consecuencia, se incumple el criterio establecido.</t>
  </si>
  <si>
    <t>45.6.4 SEÑALIZACIÓN BRAILLE.</t>
  </si>
  <si>
    <t>¿Las señales Braille son realzadas, en forma de tope, y son agradables al tacto?</t>
  </si>
  <si>
    <t>En la zona de recepción no se evidenciaron señales en Braille realzadas en forma de tope, incumpliendo lo establecido en el presente criterio.</t>
  </si>
  <si>
    <t>¿La señalización braille se encuentra a 8 mm por debajo de la línea inferior del texto y está justificada a la izquierda?</t>
  </si>
  <si>
    <t>No se evidenció señalización en altorrelieve, por lo tanto, no fue posible verificar el cumplimiento de este criterio.</t>
  </si>
  <si>
    <t>¿Las señales direccionales y funcionales están ubicadas por debajo de 160 cm en donde sean de fácil acceso y sea posible tocarlas y leer con los dedos las señales realzadas?</t>
  </si>
  <si>
    <t>No se evidenciaron señales direccionales y funcionales en la zona de recepción, por lo tanto, se incumple el criterio establecido.</t>
  </si>
  <si>
    <r>
      <t xml:space="preserve">La altura de la señal </t>
    </r>
    <r>
      <rPr>
        <i/>
        <sz val="9"/>
        <color rgb="FF000000"/>
        <rFont val="Arial"/>
        <family val="2"/>
      </rPr>
      <t xml:space="preserve">"salida de emergencia" </t>
    </r>
    <r>
      <rPr>
        <sz val="9"/>
        <color rgb="FF000000"/>
        <rFont val="Arial"/>
        <family val="2"/>
      </rPr>
      <t>ubicada sobre la puerta de ingreso, se encuentra a una altura de 210 cm, por lo tanto, no es de fácil acceso para el personal que se encuentra en la zona de recepción, en consecuencia, se incumple el criterio establecido.</t>
    </r>
  </si>
  <si>
    <t>Los espacios no se encuentran señalizados con el símbolo gráfico de accesibilidad, en consecuencia, no se cumple el criterio dispuesto.</t>
  </si>
  <si>
    <t>¿Existen símbolos gráficos que indican accesibilidad para personas con discapacidad de movilidad en lugares de estacionamiento de vehículos?</t>
  </si>
  <si>
    <t>Es de aclarar que la edificación de la Unidad Técnica Territorial No. 4 no cuenta con un espacio reservado para estacionamiento, por este motivo, no existen símbolos gráficos en estacionamientos.</t>
  </si>
  <si>
    <t>En el cuarto de baño accesible, no existe símbolo gráfico que indique accesibilidad para personas con discapacidad de movilidad, incumpliendo así con lo dispuesto en el presente criterio.</t>
  </si>
  <si>
    <t>No existen símbolos gráficos en la zona de recepción, para espacio de observación desde sillas de ruedas y asientos accesibles, incumpliendo de esta manera con el criterio establecido.</t>
  </si>
  <si>
    <t>En la zona de recepción no existen símbolos gráficos que indican accesibilidad para personas con discapacidad de visión, en consecuencia, se incumple el criterio establecido.</t>
  </si>
  <si>
    <t>No se cuenta con un símbolo gráfico que indique suministro de un sistema de escucha para personas con discapacidad auditiva, en consecuencia, se incumple el criterio establecido.</t>
  </si>
  <si>
    <t>No se cuenta con un símbolo gráfico que indique accesibilidad para personas con sordera o hipoacusia, incumpliendo así el criterio enunciado.</t>
  </si>
  <si>
    <t>En la zona de recepción no existen símbolos gráficos que indican accesibilidad para personas con discapacidad de visión, incumpliendo así el criterio enunciado.</t>
  </si>
  <si>
    <t>Al realizar la verificación de la zona, se evidenció que no existen señales informativas ubicadas de forma adyacente a la puerta de entrada, constituyendo un incumplimiento del requisito referenciado.</t>
  </si>
  <si>
    <t>No existe un plano de orientación en la entrada principal de la edificación, incumpliendo de esta manera el requisito definido.</t>
  </si>
  <si>
    <t>No existen señales direccionales que dirijan a las personas hacia las instalaciones, constituyéndose en un incumplimiento del criterio enunciado.</t>
  </si>
  <si>
    <t>No se evidenció señalización que dirija hacia los cuartos de baño, incumpliendo así el criterio establecido.</t>
  </si>
  <si>
    <t>La puerta abre hacia fuera</t>
  </si>
  <si>
    <t>Se dara traslado a este hallazgo por cuanto la sede no es propia y existe un contrato interdaministrativo</t>
  </si>
  <si>
    <t>Se incumple el criterio establecido, toda vez que, el espacio de maniobra libre es de 120 cm x 112 cm.</t>
  </si>
  <si>
    <t>Dimensiones mínimas para un cuarto de baño esquinero accesible son 170 cm de ancho y 220 cm de profundidad.</t>
  </si>
  <si>
    <t>Se incumple el criterio establecido, toda vez que, las dimensiones totales del baño son de 220 cm x 112 cm</t>
  </si>
  <si>
    <t>La puerta cuenta con manija de palanca en D</t>
  </si>
  <si>
    <t>24.8 PAPEL HIGIÉNICO</t>
  </si>
  <si>
    <t>¿Los dispensadores de papel higiénico se pueden alcanzar desde el asiento del sanitario, ya sea por debajo de la barra de agarre, o en la pared lateral?</t>
  </si>
  <si>
    <t>Al validar el criterio, se determinó que se incumple lo definido, teniendo en cuenta que el dispensador de papel higiénico no se puede alcanzar desde el asiento del sanitario.</t>
  </si>
  <si>
    <t>¿Los dispensadores de papel higiénico se encuentran a una altura entre 60 cm y 70 cm desde el piso?</t>
  </si>
  <si>
    <t>En el baño accesible ubicado en la zona de atención al ciudadano no se evidenció alarma de asistencia, incumpliendo el criterio establecido.</t>
  </si>
  <si>
    <t>UNIDAD TÉCNICA TERRITORIAL No. 5 MEDELLÍN</t>
  </si>
  <si>
    <t>DESCRIPCIÓN</t>
  </si>
  <si>
    <t>El espacio libre por debajo de las rodillas tiene una altura de 64 cm, por lo tanto, no se cumple el criterio definido en este numeral.</t>
  </si>
  <si>
    <t>Producto de la visita que se realice se viabilizara la necesidad para ser incluida en el PAA lo relacionado a señalización y muebles.</t>
  </si>
  <si>
    <t>Incluir en el PAA</t>
  </si>
  <si>
    <t>En la zona de recepción, radicación y permanencia, no se evidenció señalización en el piso con colores llamativos que permitan la identificación de la zona de accesibilidad, por lo tanto, no se cumple el criterio definido en este numeral.</t>
  </si>
  <si>
    <t>Al verificar los asientos del área de espera, se evidenció que el soporte de la espalda tiene una altura de 47 cm, por lo tanto, no se cumple el criterio establecido.</t>
  </si>
  <si>
    <t>Al verificar los asientos del área de espera, se evidenció que la profundidad del asiento es de 36 cm, por lo tanto, no se cumple el criterio establecido.</t>
  </si>
  <si>
    <t>Una vez verificada la zona de recepción, se determinó que no cuenta con marcación del nivel de cada piso, no se cumple el criterio definido en este numeral.</t>
  </si>
  <si>
    <t>La perilla ubicada en la puerta del baño accesible es redonda, en consecuencia, no se cumple el criterio establecido, puesto que estas no son adecuadas para personas con discapacidad de movilidad, personas de talla baja o menos fuerza y niños.</t>
  </si>
  <si>
    <t>Se verificó la altura de los tomacorrientes evidenciando que la distancia desde el piso es de 28 cm, por lo tanto, no se cumple el criterio establecido.</t>
  </si>
  <si>
    <t>41.3 UBICACIÓN DE CONTROLES DESDE LAS PAREDES, ESQUINAS Y PUERTAS QUE SE ABREN.</t>
  </si>
  <si>
    <t>¿Los interruptores se encuentran a una distancia mínima de 60 cm medidos desde el centro del interruptor hasta el borde de la puerta o ventana?</t>
  </si>
  <si>
    <t>Se verificó la distancia desde el centro del interruptor hasta la puerta, evidenciando que la distancia es de 53 cm, por lo tanto, no se cumple el criterio establecido.</t>
  </si>
  <si>
    <t>No se evidenció en la entrada de la edificación medidas adecuadas para describir la ubicación y naturaleza de la edificación, en consecuencia, no se cumple el criterio definido en este numeral.</t>
  </si>
  <si>
    <t>La información expuesta no se encuentra en un formato que sea accesible para personas con discapacidad sensorial, en consecuencia, no se cumple el criterio definido en este numeral.</t>
  </si>
  <si>
    <t>¿Se cuenta con señales de orientación, tales como esquemas, planos, modelos, entre otros?</t>
  </si>
  <si>
    <t>En la zona de recepción no existen símbolos gráficos que indican accesibilidad para personas con discapacidad de visión, en consecuencia, no se cumple el criterio definido en este numeral.</t>
  </si>
  <si>
    <t>No se cuenta con un símbolo gráfico que indique suministro de un sistema de escucha para personas con discapacidad auditiva, en consecuencia, no se cumple el criterio definido en este numeral.</t>
  </si>
  <si>
    <t>Al realizar la verificación de la zona, se evidenció que no existen señales informativas ubicadas de forma adyacente a la puerta de entrada, en consecuencia, no se cumple el criterio definido en este numeral.</t>
  </si>
  <si>
    <t>No se evidencian señales de orientación que indiquen sobre las rutas de acceso principal, constituyéndose en un incumplimiento del requisito citado.</t>
  </si>
  <si>
    <t>No existe un plano de orientación en la entrada principal de la edificación, en consecuencia, no se cumple el criterio definido en este numeral.</t>
  </si>
  <si>
    <t>No existen señales direccionales que dirijan a las personas hacia las instalaciones, constituyéndose en un incumplimiento del requisito citado.</t>
  </si>
  <si>
    <t>No existen señales direccionales que dirijan a las personas hacia los cuartos de baño, constituyéndose en un incumplimiento del requisito citado.</t>
  </si>
  <si>
    <t>¿Se han colocado los números de los pisos, en cada piso en la parte superior e inferior de las escaleras, sobre los pasamanos (en braille o relieve) y a cada lado del marco externo de la entrada a la cabina del ascensor y se deben exhibir en otras partes, de manera que sean visibles desde la cabina del ascensor en cada nivel?</t>
  </si>
  <si>
    <t>En la zona de recepción no se evidenció marcación del primer nivel, en consecuencia, no se cumple el criterio definido en este numeral.</t>
  </si>
  <si>
    <t>CUARTO DE BAÑO</t>
  </si>
  <si>
    <t>24.4 DIMENSIONES PARA CUARTOS DE BAÑO. ACCESIBLES A USUARIOS DE SILLAS DE RUEDAS.</t>
  </si>
  <si>
    <t>El espacio de maniobra libre en el nivel del piso al frente del asiento del sanitario y el lavamanos debe ser de 150cm x 150cm</t>
  </si>
  <si>
    <t>Se incumple el criterio establecido, toda vez que, el espacio de maniobra libre es de 152 cm x 90 cm.</t>
  </si>
  <si>
    <t>Se realizara diagnostico mediante visita en la sede fisica con el fin de viabilizar y atender este critrio de la norma.</t>
  </si>
  <si>
    <t>Producto de la viabilización se incluira en el PAA la necesidad</t>
  </si>
  <si>
    <t>El espacio libre al lado del asiento del sanitario tiene una distancia de 63 cm, por lo tanto, se evidenció incumplimiento de este numeral.</t>
  </si>
  <si>
    <t>Las dimensiones del baño accesible de la Unidad Técnica Territorial No. 5 Medellín son las siguientes: 240 cm x 125 cm, en conclusión, no se cumple el criterio definido.</t>
  </si>
  <si>
    <t>En el baño accesible ubicado en la zona de atención al ciudadano no se evidenció alarma de asistencia, esto en contravía de lo establecido en el presente criterio.</t>
  </si>
  <si>
    <t>UNIDAD TÉCNICA TERRITORIAL No. 6 MANIZALES</t>
  </si>
  <si>
    <t>El mostrador en la zona de atención tiene una altura de 87 cm, por lo tanto, no se cumple con el criterio especificado.</t>
  </si>
  <si>
    <t xml:space="preserve">Producto de la visita que se realice se viabilizara la necesidad para ser incluida en el PAA lo relacionado a señalización </t>
  </si>
  <si>
    <t>Al verificar la zona de atención al ciudadano, no cuenta con espacio libre por debajo de las rodillas, por lo tanto, no cumple con lo dispuesto en este criterio.</t>
  </si>
  <si>
    <t>Para personas de pie, ¿la altura adecuada como superficie de escritura es de 95 cm y 110cm?</t>
  </si>
  <si>
    <t>En la zona de atención al ciudadano, la altura para la atención de personas de pie es de 87 cm, por lo tanto, no se cumple el criterio establecido.</t>
  </si>
  <si>
    <t>¿Existen sillas en primera fila cercanas a los módulos de atención de diferente color, con la señalización correspondiente, disponibles para adultos mayores, niños, mujeres embarazadas, personas en condición de discapacidad, personas de tallas baja y población vulnerable en general?</t>
  </si>
  <si>
    <t>En la sala de atención y permanencia no se evidenciaron sillas en primera fila de diferente color, disponibles para adultos mayores, niños, mujeres embarazadas, personas en condición de discapacidad, personas de talla baja y población vulnerable en general, incumpliendo así el requisito enunciado.</t>
  </si>
  <si>
    <t>Al verificar los asientos de la zona de atención y permanencia, se evidenció que el soporte de la espalda tiene una altura de 74,5 cm, por lo tanto, no se cumple el criterio establecido.</t>
  </si>
  <si>
    <t>Altura del apoyabrazos 22 cm a 30 cm sobre el asiento</t>
  </si>
  <si>
    <t>Al verificar los asientos del área de espera, se evidenció que la altura de los apoyabrazos es de 20 cm, por lo tanto, no se cumple el criterio establecido.</t>
  </si>
  <si>
    <t>Al verificar el pasillo se evidenció que no existe diferencia de colores para puertas y pisos, incumpliendo el criterio establecido.</t>
  </si>
  <si>
    <t>La perilla de la puerta ubicada en el baño es ovalada, en consecuencia, no se cumple el criterio establecido puesto que no es adecuada para personas con discapacidad de movilidad, personas de talla baja o menos fuerza y niños.</t>
  </si>
  <si>
    <t>41.2 UBICACIÓN, ALTURAS Y DISTANCIAS</t>
  </si>
  <si>
    <t>El interruptor verificado en la zona de recepción posee una altura de 125 cm, por lo tanto, no se cumple el criterio establecido en este numeral.</t>
  </si>
  <si>
    <t>Se verificó la altura de los tomacorrientes evidenciando que la distancia desde el piso es de 16 cm, por lo tanto, no se cumple el criterio establecido.</t>
  </si>
  <si>
    <t>¿Los controles sobre incendios y seguridad, son intuitivos y de uso obvio?</t>
  </si>
  <si>
    <t>No se cuenta con controles para incendios en la zona de permanencia, atención, incumpliendo el criterio definido.</t>
  </si>
  <si>
    <t>¿Están las cajas de alarma de incendios a una altura entre 100 cm y 110 cm sobre el nivel del piso?</t>
  </si>
  <si>
    <t>No se cuenta con alarma para incendios en el piso 8, constituyendo incumplimiento del criterio enunciado.</t>
  </si>
  <si>
    <t>¿Cuándo se usa una flecha en la señal táctil, está contiguo una flecha pequeña para los lectores de Braille?</t>
  </si>
  <si>
    <t>Una vez verificada la zona de recepción, se evidenció que existe una señal de ruta de zona de atención y permanencia, las cuales tienen una altura de 150 cm, incumpliendo así lo definido en este criterio.</t>
  </si>
  <si>
    <t>Espacio de maniobra libre frente al sanitario de 90cmx90cm</t>
  </si>
  <si>
    <t>Se incumple el criterio establecido, toda vez que, el espacio de maniobra libre frente al sanitario es de 90 cm x 76 cm.</t>
  </si>
  <si>
    <t>Se realizara el traslado de este hallazgo a la propiedad horizontal del edificio</t>
  </si>
  <si>
    <t>La puerta tiene un ancho no obstruido de 80cm</t>
  </si>
  <si>
    <t>La puerta del baño accesible tiene un ancho no obstruido de 63 cm, por lo tanto, no cumple el ancho mínimo requerido en el criterio.</t>
  </si>
  <si>
    <t>Sanitario con altura entre 70 cm y 75 cm</t>
  </si>
  <si>
    <t>La altura del sanitario es de 38 cm, por lo tanto, se incumple el criterio establecido.</t>
  </si>
  <si>
    <t>Barras de agarre en ambos lados del sanitario, ganchos para colgar muletas o bastones</t>
  </si>
  <si>
    <t>El baño accesible cuenta con 1 barra de agarre, por lo tanto, no cumple el criterio requerido.</t>
  </si>
  <si>
    <t>Se incumple el criterio establecido, toda vez que, el espacio de maniobra libre frente al sanitario y el lavamanos es de 145 cm x 99 cm.</t>
  </si>
  <si>
    <t>24.6 ASIENTO DEL SANITARIO</t>
  </si>
  <si>
    <t>Altura del asiento del sanitario entre 40cm y 48 cm</t>
  </si>
  <si>
    <t>Al verificar la altura del sanitario se evidenció que mide 38 cm, constituyendo un incumplimiento al criterio.</t>
  </si>
  <si>
    <t xml:space="preserve"> Existen barras de agarre a ambos lados del sanitario</t>
  </si>
  <si>
    <t>Barras a una distancia entre 30cm y 35 cm desde el centro del sanitario.</t>
  </si>
  <si>
    <t>Se incumple el criterio, teniendo en cuenta que el resultado de la medición fue de 36 cm.</t>
  </si>
  <si>
    <t>Distancia mínima desde la pared 40 cm</t>
  </si>
  <si>
    <t>Se incumple el criterio establecido, toda vez que no existe barra contigua a la pared.</t>
  </si>
  <si>
    <t>Se realizó un análisis general del incumplimiento de los criterios ya citados, evidenciando que existen fallas recurrentes en las Sedes verificadas por el equipo auditor, destacándose las siguientes:</t>
  </si>
  <si>
    <r>
      <t>·</t>
    </r>
    <r>
      <rPr>
        <sz val="7"/>
        <color theme="1"/>
        <rFont val="Times New Roman"/>
        <family val="1"/>
      </rPr>
      <t xml:space="preserve">    </t>
    </r>
    <r>
      <rPr>
        <sz val="9"/>
        <color theme="1"/>
        <rFont val="Arial"/>
        <family val="2"/>
      </rPr>
      <t>Respecto a señalización se hace necesario reforzar que los avisos sean accesibles para personal con discapacidad de movilidad, auditiva y visual, que cuenten con señalización braille, que se encuentren a la altura requerida y en los espacios determinados como en sillas, módulos, ascensores e ingreso a cada zona.</t>
    </r>
  </si>
  <si>
    <r>
      <t>·</t>
    </r>
    <r>
      <rPr>
        <sz val="7"/>
        <color theme="1"/>
        <rFont val="Times New Roman"/>
        <family val="1"/>
      </rPr>
      <t xml:space="preserve">    </t>
    </r>
    <r>
      <rPr>
        <sz val="9"/>
        <color theme="1"/>
        <rFont val="Arial"/>
        <family val="2"/>
      </rPr>
      <t xml:space="preserve">En cuanto a la existencia de baños accesibles, la Unidad Técnica Territorial de Montería no cuenta con este servicio, frente a las sedes restantes verificadas, se evidenciaron falencias que deben ser ajustadas a lo dispuesto en la Norma Técnica Colombiana 6047, numeral 4 </t>
    </r>
    <r>
      <rPr>
        <i/>
        <sz val="9"/>
        <color theme="1"/>
        <rFont val="Arial"/>
        <family val="2"/>
      </rPr>
      <t>“Cuarto de baño e instalaciones sanitarias”.</t>
    </r>
  </si>
  <si>
    <r>
      <t>·</t>
    </r>
    <r>
      <rPr>
        <sz val="7"/>
        <color theme="1"/>
        <rFont val="Times New Roman"/>
        <family val="1"/>
      </rPr>
      <t xml:space="preserve">    </t>
    </r>
    <r>
      <rPr>
        <sz val="9"/>
        <color theme="1"/>
        <rFont val="Arial"/>
        <family val="2"/>
      </rPr>
      <t>Respecto a dispositivos como interruptores, se evidenció que en la totalidad de sedes verificadas estos no se identifican mediante contraste visual y no cuentan con información en señales táctiles y Braille, incumpliendo de esta manera con lo dispuesto en el numeral 41.5 de la NTC 6047.</t>
    </r>
  </si>
  <si>
    <r>
      <t>·</t>
    </r>
    <r>
      <rPr>
        <sz val="7"/>
        <color theme="1"/>
        <rFont val="Times New Roman"/>
        <family val="1"/>
      </rPr>
      <t xml:space="preserve">    </t>
    </r>
    <r>
      <rPr>
        <sz val="9"/>
        <color theme="1"/>
        <rFont val="Arial"/>
        <family val="2"/>
      </rPr>
      <t xml:space="preserve">Con relación a estacionamientos accesibles, en la Sede Principal y en la Unidad Técnica Territorial No. 3 Montería, no se cumple con el ancho requerido, como tampoco con las áreas de transferencia al lado del vehículo, incumpliendo de esta manera con el numeral 6.3 </t>
    </r>
    <r>
      <rPr>
        <i/>
        <sz val="9"/>
        <color theme="1"/>
        <rFont val="Arial"/>
        <family val="2"/>
      </rPr>
      <t xml:space="preserve">“Estacionamiento para automóviles”, </t>
    </r>
    <r>
      <rPr>
        <sz val="9"/>
        <color theme="1"/>
        <rFont val="Arial"/>
        <family val="2"/>
      </rPr>
      <t>de la NTC 6047.</t>
    </r>
  </si>
  <si>
    <r>
      <t>·</t>
    </r>
    <r>
      <rPr>
        <sz val="7"/>
        <color theme="1"/>
        <rFont val="Times New Roman"/>
        <family val="1"/>
      </rPr>
      <t xml:space="preserve">    </t>
    </r>
    <r>
      <rPr>
        <sz val="9"/>
        <color theme="1"/>
        <rFont val="Arial"/>
        <family val="2"/>
      </rPr>
      <t xml:space="preserve">Frente al numeral </t>
    </r>
    <r>
      <rPr>
        <sz val="9"/>
        <color rgb="FF000000"/>
        <rFont val="Arial"/>
        <family val="2"/>
      </rPr>
      <t>20.1 “</t>
    </r>
    <r>
      <rPr>
        <i/>
        <sz val="9"/>
        <color rgb="FF000000"/>
        <rFont val="Arial"/>
        <family val="2"/>
      </rPr>
      <t>Accesorios para audición y lectura de labios</t>
    </r>
    <r>
      <rPr>
        <sz val="9"/>
        <color rgb="FF000000"/>
        <rFont val="Arial"/>
        <family val="2"/>
      </rPr>
      <t>”, se evidenció que es un incumplimiento reiterativo en todas las sedes verificadas, puesto que en las áreas de recepción y mostradores no están equipadas con sistemas de aumento de audición, para personas que tengan algún tipo de discapacidad auditiva, así mismo, no se evidenció información sobre el centro de relevo en la zona de atención al ciudadano.</t>
    </r>
  </si>
  <si>
    <t>HERRAMIENTA APLICADA PARA ANÁLISIS DE CAUSAS</t>
  </si>
  <si>
    <t>LLUVIA DE IDEAS o BRAINSTORMING</t>
  </si>
  <si>
    <t>Registrar el nombre de la herramienta utilizada para realizar el análisis de causas.</t>
  </si>
  <si>
    <r>
      <t>·</t>
    </r>
    <r>
      <rPr>
        <sz val="7"/>
        <color theme="1"/>
        <rFont val="Times New Roman"/>
        <family val="1"/>
      </rPr>
      <t xml:space="preserve">         </t>
    </r>
    <r>
      <rPr>
        <sz val="9"/>
        <color theme="1"/>
        <rFont val="Arial"/>
        <family val="2"/>
      </rPr>
      <t>Desconocimiento de la normatividad asociada con Accesibilidad de Medios Físicos. (Norma Técnica Colombiana 6047).</t>
    </r>
  </si>
  <si>
    <r>
      <t>·</t>
    </r>
    <r>
      <rPr>
        <sz val="7"/>
        <color theme="1"/>
        <rFont val="Times New Roman"/>
        <family val="1"/>
      </rPr>
      <t xml:space="preserve">         </t>
    </r>
    <r>
      <rPr>
        <sz val="9"/>
        <color theme="1"/>
        <rFont val="Arial"/>
        <family val="2"/>
      </rPr>
      <t>Debilidades en la definición de controles que permitan garantizar el cumplimiento de los criterios establecidos en materia de medios físicos.</t>
    </r>
  </si>
  <si>
    <r>
      <t>·</t>
    </r>
    <r>
      <rPr>
        <sz val="7"/>
        <color theme="1"/>
        <rFont val="Times New Roman"/>
        <family val="1"/>
      </rPr>
      <t xml:space="preserve">         </t>
    </r>
    <r>
      <rPr>
        <sz val="9"/>
        <color theme="1"/>
        <rFont val="Arial"/>
        <family val="2"/>
      </rPr>
      <t>No se tiene definido el proceso que coordine el cumplimiento de estos lineamientos.</t>
    </r>
  </si>
  <si>
    <t>Una vez realizados los análisis y discusiones correspondientes, se determinó acoger las anteriores ideas, como causas probables del hallazgo.</t>
  </si>
  <si>
    <t>CAUSA(S) PRINCIPAL(ES)</t>
  </si>
  <si>
    <t>DESCRIPCIÓN DEL(LOS) RIESGO(S)</t>
  </si>
  <si>
    <t>DESCRIPCIÓN DEL(LOS) IMPACTO(S)</t>
  </si>
  <si>
    <r>
      <t xml:space="preserve">Posibilidad de afectación reputacional y/o económica por multa y sanción del ente regulador, debido al incumplimiento de los lineamientos definidos en la NTC 6047 - </t>
    </r>
    <r>
      <rPr>
        <i/>
        <sz val="9"/>
        <color theme="1"/>
        <rFont val="Arial"/>
        <family val="2"/>
      </rPr>
      <t>"Accesibilidad al medio físico. Espacios de servicio al ciudadano en la administración pública. Requisitos"</t>
    </r>
  </si>
  <si>
    <t>·  Afectación de la imagen institucional por multa y/o sanción, ante el incumplimiento de los lineamientos definidos en la NTC-6047, de acuerdo con lo establecido en la Ley 1287 de 2009 “Por la cual se adiciona la Ley 361 de 1997”, capítulo IV “De las sanciones” Artículo 6°. “Para aquellos que incumplan con lo establecido en la presente ley se les aplicarán las siguientes sanciones:</t>
  </si>
  <si>
    <t>Para las personas naturales o jurídicas privadas se aplicará una sanción que irá entre cincuenta (50) y hasta doscientos (200) salarios mínimos legales diarios vigentes.</t>
  </si>
  <si>
    <t>Para las autoridades gubernamentales que incumplan los preceptos establecidos por esta Ley y las demás normas de discapacidad serán sancionadas conforme lo prevé la Ley de Responsabilidades Administrativas de los Servidores Públicos y demás normas aplicables, como faltas graves y causales de mala conducta.”</t>
  </si>
  <si>
    <r>
      <t>·</t>
    </r>
    <r>
      <rPr>
        <sz val="7"/>
        <color theme="1"/>
        <rFont val="Times New Roman"/>
        <family val="1"/>
      </rPr>
      <t xml:space="preserve">  </t>
    </r>
    <r>
      <rPr>
        <sz val="9"/>
        <color theme="1"/>
        <rFont val="Arial"/>
        <family val="2"/>
      </rPr>
      <t xml:space="preserve">Restricción al acceso de usuarios en situación de discapacidad a las instalaciones de la Agencia de Desarrollo Rural, infringiendo la Ley 1752 de 2015 </t>
    </r>
    <r>
      <rPr>
        <i/>
        <sz val="9"/>
        <color theme="1"/>
        <rFont val="Arial"/>
        <family val="2"/>
      </rPr>
      <t>“Por medio de la cual se modifica la Ley 1482 de 2011, para sancionar penalmente la discriminación contra las personas con discapacidad.”</t>
    </r>
  </si>
  <si>
    <r>
      <t>·</t>
    </r>
    <r>
      <rPr>
        <sz val="7"/>
        <color theme="1"/>
        <rFont val="Times New Roman"/>
        <family val="1"/>
      </rPr>
      <t xml:space="preserve">  </t>
    </r>
    <r>
      <rPr>
        <sz val="9"/>
        <color theme="1"/>
        <rFont val="Arial"/>
        <family val="2"/>
      </rPr>
      <t>Pérdida de confianza en la Entidad por parte de los ciudadanos que hacen uso de los servicios de la Agencia de Desarrollo Rural.</t>
    </r>
  </si>
  <si>
    <r>
      <t>·</t>
    </r>
    <r>
      <rPr>
        <sz val="7"/>
        <color theme="1"/>
        <rFont val="Times New Roman"/>
        <family val="1"/>
      </rPr>
      <t xml:space="preserve">  </t>
    </r>
    <r>
      <rPr>
        <sz val="9"/>
        <color theme="1"/>
        <rFont val="Arial"/>
        <family val="2"/>
      </rPr>
      <t>Radicación masiva de quejas y reclamos por parte de los usuarios que asisten a las instalaciones de la Agencia de Desarrollo Rural.</t>
    </r>
  </si>
  <si>
    <t>RECOMENDACIÓN(ES) DE LA OFICINA DE CONTROL INTERNO</t>
  </si>
  <si>
    <r>
      <t>·</t>
    </r>
    <r>
      <rPr>
        <sz val="7"/>
        <color theme="1"/>
        <rFont val="Times New Roman"/>
        <family val="1"/>
      </rPr>
      <t xml:space="preserve">         </t>
    </r>
    <r>
      <rPr>
        <sz val="9"/>
        <color theme="1"/>
        <rFont val="Arial"/>
        <family val="2"/>
      </rPr>
      <t>Definir una política en materia de accesibilidad de medios físicos, que garantice el acceso a los ciudadanos en situación de discapacidad a las instalaciones de la Agencia de Desarrollo Rural.</t>
    </r>
  </si>
  <si>
    <r>
      <t>·</t>
    </r>
    <r>
      <rPr>
        <sz val="7"/>
        <color theme="1"/>
        <rFont val="Times New Roman"/>
        <family val="1"/>
      </rPr>
      <t xml:space="preserve">         </t>
    </r>
    <r>
      <rPr>
        <sz val="9"/>
        <color theme="1"/>
        <rFont val="Arial"/>
        <family val="2"/>
      </rPr>
      <t>Incluir en el proceso de Gestión Administrativa el control que permita dar cumplimiento a la NTC-6047, asegurando que las responsabilidades estén definidas dentro de la Entidad</t>
    </r>
    <r>
      <rPr>
        <sz val="11"/>
        <color theme="1"/>
        <rFont val="Calibri"/>
        <family val="2"/>
        <scheme val="minor"/>
      </rPr>
      <t>.</t>
    </r>
  </si>
  <si>
    <r>
      <t>·</t>
    </r>
    <r>
      <rPr>
        <sz val="7"/>
        <color theme="1"/>
        <rFont val="Times New Roman"/>
        <family val="1"/>
      </rPr>
      <t xml:space="preserve">         </t>
    </r>
    <r>
      <rPr>
        <sz val="9"/>
        <color theme="1"/>
        <rFont val="Arial"/>
        <family val="2"/>
      </rPr>
      <t>La Oficina de Control Interno sugiere que se implemente una lista de chequeo basada en los criterios de accesibilidad de medios físicos de la NTC-6047, con el fin de realizar verificaciones periódicas de las instalaciones de la Sede Principal y Unidades Técnicas Territoriales de la Agencia de Desarrollo Rural.</t>
    </r>
  </si>
  <si>
    <r>
      <t>·</t>
    </r>
    <r>
      <rPr>
        <sz val="7"/>
        <color theme="1"/>
        <rFont val="Times New Roman"/>
        <family val="1"/>
      </rPr>
      <t xml:space="preserve">         </t>
    </r>
    <r>
      <rPr>
        <sz val="9"/>
        <color theme="1"/>
        <rFont val="Arial"/>
        <family val="2"/>
      </rPr>
      <t>Es importante que se publique señalización para atención preferencial, no solo para personas con discapacidad, sino también, para mujeres en embarazo, adultos mayores y niños.</t>
    </r>
  </si>
  <si>
    <r>
      <t>·</t>
    </r>
    <r>
      <rPr>
        <sz val="7"/>
        <color theme="1"/>
        <rFont val="Times New Roman"/>
        <family val="1"/>
      </rPr>
      <t xml:space="preserve">         </t>
    </r>
    <r>
      <rPr>
        <sz val="9"/>
        <color theme="1"/>
        <rFont val="Arial"/>
        <family val="2"/>
      </rPr>
      <t>Si bien, es posible que se encuentren diferentes limitaciones al gestionar el ambiente accesible adecuado en las instalaciones de la Agencia de Desarrollo Rural, es importante que se adopte el mayor número posible de las disposiciones de la NTC-6047, con el fin de asegurar que se satisfagan las diversas necesidades de todos los usuarios y ciudadanos.</t>
    </r>
  </si>
  <si>
    <r>
      <t>·</t>
    </r>
    <r>
      <rPr>
        <sz val="7"/>
        <color theme="1"/>
        <rFont val="Times New Roman"/>
        <family val="1"/>
      </rPr>
      <t xml:space="preserve">         </t>
    </r>
    <r>
      <rPr>
        <sz val="9"/>
        <color theme="1"/>
        <rFont val="Arial"/>
        <family val="2"/>
      </rPr>
      <t>Definir en estudios previos para contratación de adecuación de las sedes, las necesidades en materia de accesibilidad de medios físicos, con el fin de dar cumplimiento a la NTC-6047.</t>
    </r>
  </si>
  <si>
    <r>
      <t>·</t>
    </r>
    <r>
      <rPr>
        <sz val="7"/>
        <color theme="1"/>
        <rFont val="Times New Roman"/>
        <family val="1"/>
      </rPr>
      <t xml:space="preserve">         </t>
    </r>
    <r>
      <rPr>
        <sz val="9"/>
        <color theme="1"/>
        <rFont val="Arial"/>
        <family val="2"/>
      </rPr>
      <t>Esta auditoría sugiere que se tenga en cuenta algunas recomendaciones expuestas en los anexos del documento NTC-6047, tales como:</t>
    </r>
  </si>
  <si>
    <r>
      <t>-</t>
    </r>
    <r>
      <rPr>
        <sz val="7"/>
        <color theme="1"/>
        <rFont val="Times New Roman"/>
        <family val="1"/>
      </rPr>
      <t xml:space="preserve">  </t>
    </r>
    <r>
      <rPr>
        <sz val="9"/>
        <color theme="1"/>
        <rFont val="Arial"/>
        <family val="2"/>
      </rPr>
      <t xml:space="preserve">Validar la posibilidad de contar con orientación audible y táctil en las puertas de acceso. </t>
    </r>
  </si>
  <si>
    <r>
      <t>-</t>
    </r>
    <r>
      <rPr>
        <sz val="7"/>
        <color theme="1"/>
        <rFont val="Times New Roman"/>
        <family val="1"/>
      </rPr>
      <t xml:space="preserve">  </t>
    </r>
    <r>
      <rPr>
        <sz val="9"/>
        <color theme="1"/>
        <rFont val="Arial"/>
        <family val="2"/>
      </rPr>
      <t>Es importante que en los mostradores para atención al ciudadano, se facilite la comunicación con información en formatos visuales y audibles, con sistemas de mejora de la audición que amplifiquen la comunicación audible y puedan ser útiles para personas con discapacidad auditiva, tales como: un sistema de cableado directo, un sistema de bucle inductivo, un sistema infrarrojo y un sistema de radiofrecuencia.</t>
    </r>
  </si>
  <si>
    <r>
      <t>-</t>
    </r>
    <r>
      <rPr>
        <sz val="7"/>
        <color theme="1"/>
        <rFont val="Times New Roman"/>
        <family val="1"/>
      </rPr>
      <t xml:space="preserve">  </t>
    </r>
    <r>
      <rPr>
        <sz val="9"/>
        <color theme="1"/>
        <rFont val="Arial"/>
        <family val="2"/>
      </rPr>
      <t>Con el fin de facilitar el acercamiento frontal a elementos por parte de los usuarios de sillas de ruedas, se debería dejar espacio suficiente debajo del elemento para las rodillas de los usuarios de las sillas de ruedas, y preferiblemente los apoyabrazos de la silla.</t>
    </r>
  </si>
  <si>
    <r>
      <t>-</t>
    </r>
    <r>
      <rPr>
        <sz val="7"/>
        <color theme="1"/>
        <rFont val="Times New Roman"/>
        <family val="1"/>
      </rPr>
      <t xml:space="preserve">  </t>
    </r>
    <r>
      <rPr>
        <sz val="9"/>
        <color theme="1"/>
        <rFont val="Arial"/>
        <family val="2"/>
      </rPr>
      <t>Es conveniente asegurar que instalaciones tales como ascensores, montacargas, entre otros, se encuentren en buen estado de funcionamiento entre las revisiones programadas, proporcionando medios alternativos, en caso de que en las instalaciones no se cuente o no esté en funcionamiento este tipo de transporte.</t>
    </r>
  </si>
  <si>
    <r>
      <t>-</t>
    </r>
    <r>
      <rPr>
        <sz val="7"/>
        <color theme="1"/>
        <rFont val="Times New Roman"/>
        <family val="1"/>
      </rPr>
      <t xml:space="preserve">  </t>
    </r>
    <r>
      <rPr>
        <sz val="9"/>
        <color theme="1"/>
        <rFont val="Arial"/>
        <family val="2"/>
      </rPr>
      <t>Es pertinente asegurar que en las áreas de asientos, haya espacios para las sillas de ruedas y existan zonas debidamente demarcadas.</t>
    </r>
  </si>
  <si>
    <r>
      <t>-</t>
    </r>
    <r>
      <rPr>
        <sz val="7"/>
        <color theme="1"/>
        <rFont val="Times New Roman"/>
        <family val="1"/>
      </rPr>
      <t xml:space="preserve">  </t>
    </r>
    <r>
      <rPr>
        <sz val="9"/>
        <color theme="1"/>
        <rFont val="Arial"/>
        <family val="2"/>
      </rPr>
      <t>Es necesario verificar los montajes de todos los pasamanos y el mecanismo de las barras de agarre plegables, fijarlos nuevamente e instalarlos en donde sea necesario.</t>
    </r>
  </si>
  <si>
    <r>
      <t>·</t>
    </r>
    <r>
      <rPr>
        <sz val="7"/>
        <color rgb="FF000000"/>
        <rFont val="Times New Roman"/>
        <family val="1"/>
      </rPr>
      <t xml:space="preserve">         </t>
    </r>
    <r>
      <rPr>
        <sz val="9"/>
        <color rgb="FF000000"/>
        <rFont val="Arial"/>
        <family val="2"/>
      </rPr>
      <t>La Agencia de Desarrollo Rural utiliza la herramienta Centro de Relevo de la página Web, con la cual se puede establecer comunicación con personas que tienen discapacidad auditiva, sería importante dar a conocer y sensibilizar en esta herramienta, al personal de la Sede Principal y Unidades Técnicas Territoriales.</t>
    </r>
  </si>
  <si>
    <r>
      <t>·</t>
    </r>
    <r>
      <rPr>
        <sz val="7"/>
        <color theme="1"/>
        <rFont val="Times New Roman"/>
        <family val="1"/>
      </rPr>
      <t xml:space="preserve">         </t>
    </r>
    <r>
      <rPr>
        <sz val="9"/>
        <color theme="1"/>
        <rFont val="Arial"/>
        <family val="2"/>
      </rPr>
      <t>Realizar campañas de socialización sobre la importancia del cumplimiento de los requisitos definidos en la NTC-6047 y así asegurar que el personal comprenda los aspectos de gestión relacionados con personas discapacitadas, incluidos los procedimientos de emergencia.</t>
    </r>
  </si>
  <si>
    <r>
      <t xml:space="preserve">ESPACIO EXCLUSIVO PARA EL </t>
    </r>
    <r>
      <rPr>
        <b/>
        <i/>
        <u/>
        <sz val="9"/>
        <color rgb="FF000000"/>
        <rFont val="Arial"/>
        <family val="2"/>
      </rPr>
      <t>RESPONSABLE DE LA UNIDAD AUDITADA</t>
    </r>
  </si>
  <si>
    <t>RESPUESTA</t>
  </si>
  <si>
    <t>ACEPTADO</t>
  </si>
  <si>
    <t>ACCION REQUERIDA</t>
  </si>
  <si>
    <t>NO RESPONDIDO. No Aplica</t>
  </si>
  <si>
    <t>JUSTIFICACION:</t>
  </si>
  <si>
    <t>LLUVIA DE IDEAS o BRAINSTORMING </t>
  </si>
  <si>
    <t>En caso de que el auditado acepte el hallazgo, definir Acción(es) Propuesta(s), Meta(s), Tipo de Acción (Preventiva o Correctiva), Responsable(s), Fecha de Inicio y Fecha de Finalización proyectada.</t>
  </si>
  <si>
    <t>FECHA DE FINALIZACIÓN</t>
  </si>
  <si>
    <t>Seleccione una opción</t>
  </si>
  <si>
    <t>CONCEPTO DE LA OFICINA DE CONTROL INTERNO</t>
  </si>
  <si>
    <t>SUSCRIPCIÓN DIGITAL</t>
  </si>
  <si>
    <t>OFICINA DE CONTROL INTERNO</t>
  </si>
  <si>
    <t>Socializado o comunicado por</t>
  </si>
  <si>
    <t>Respondido por</t>
  </si>
  <si>
    <t>Nombre(s) y Apellido(s)</t>
  </si>
  <si>
    <t>JUAN HARBEY NUMPAQUE FONSECA</t>
  </si>
  <si>
    <t>Nombre y Apellido</t>
  </si>
  <si>
    <t>Cargo y/o Rol</t>
  </si>
  <si>
    <t>AUDITOR LIDER</t>
  </si>
  <si>
    <t>Fecha 19/09/2023</t>
  </si>
  <si>
    <t>Fecha</t>
  </si>
  <si>
    <t>INSTRUCCIONES DE DILIGENCIMIENTO</t>
  </si>
  <si>
    <t>ESPACIO EXCLUSIVO PARA EL AUDITOR</t>
  </si>
  <si>
    <r>
      <t xml:space="preserve">UNIDAD AUDITADA: </t>
    </r>
    <r>
      <rPr>
        <sz val="10"/>
        <color rgb="FF1F3864"/>
        <rFont val="Arial"/>
        <family val="2"/>
      </rPr>
      <t>Nombre de la dependencia a auditar o de la unidad auditable.</t>
    </r>
  </si>
  <si>
    <r>
      <t xml:space="preserve">NÚMERO HALLAZGO: </t>
    </r>
    <r>
      <rPr>
        <sz val="10"/>
        <color rgb="FF1F3864"/>
        <rFont val="Arial"/>
        <family val="2"/>
      </rPr>
      <t>Indique el número consecutivo del hallazgo correspondiente.</t>
    </r>
  </si>
  <si>
    <r>
      <t>RESPONSABLE (S) DE LA UNIDAD AUDITADA</t>
    </r>
    <r>
      <rPr>
        <sz val="10"/>
        <color rgb="FF1F3864"/>
        <rFont val="Arial"/>
        <family val="2"/>
      </rPr>
      <t>: Relacione el responsable del proceso o unidad, de acuerdo a lo identificado en la planeación de la Auditoria.</t>
    </r>
  </si>
  <si>
    <r>
      <t>FECHA DEL REPORTE DEL HALLAZGO</t>
    </r>
    <r>
      <rPr>
        <sz val="10"/>
        <color rgb="FF1F3864"/>
        <rFont val="Arial"/>
        <family val="2"/>
      </rPr>
      <t>: Relacione la fecha en la cual se emitió el reporte de hallazgo al proceso o unidad auditable.</t>
    </r>
  </si>
  <si>
    <r>
      <t xml:space="preserve">COPIA DEL REPORTE DIRIGIDO A: </t>
    </r>
    <r>
      <rPr>
        <sz val="10"/>
        <color rgb="FF1F3864"/>
        <rFont val="Arial"/>
        <family val="2"/>
      </rPr>
      <t>Relacione las personas a las cuales se les copia el informe. (Personas delegadas para atender la Auditoria)</t>
    </r>
  </si>
  <si>
    <r>
      <t xml:space="preserve">HALLAZGO RECURRENTE: </t>
    </r>
    <r>
      <rPr>
        <sz val="10"/>
        <color rgb="FF1F3864"/>
        <rFont val="Arial"/>
        <family val="2"/>
      </rPr>
      <t>Si las observaciones relacionadas en el hallazgo o por lo menos una de ellas se han presentado en auditorias anteriores, indique “SI”, de lo contrario indique “NO”.</t>
    </r>
  </si>
  <si>
    <r>
      <t xml:space="preserve">AUDITOR(ES) RESPONSABLE(S): </t>
    </r>
    <r>
      <rPr>
        <sz val="10"/>
        <color rgb="FF1F3864"/>
        <rFont val="Arial"/>
        <family val="2"/>
      </rPr>
      <t xml:space="preserve">Nombre el auditor y/o auditores responsables del hallazgo con los roles correspondientes.  </t>
    </r>
  </si>
  <si>
    <r>
      <t xml:space="preserve">TÍTULO DEL HALLAZGO: </t>
    </r>
    <r>
      <rPr>
        <sz val="10"/>
        <color rgb="FF1F3864"/>
        <rFont val="Arial"/>
        <family val="2"/>
      </rPr>
      <t>Describa de manera general y breve un título que abarque todas las observaciones y/o incumplimientos a los criterios, relacionadas en el hallazgo.</t>
    </r>
  </si>
  <si>
    <r>
      <t xml:space="preserve">DESCRIPCIÓN DEL HALLAZGO O SITUACIÓN ENCONTRADA Y CRITERIO(S): </t>
    </r>
    <r>
      <rPr>
        <sz val="10"/>
        <color rgb="FF1F3864"/>
        <rFont val="Arial"/>
        <family val="2"/>
      </rPr>
      <t>En este espacio el auditor debe realizar una descripción más detallada de las observaciones y/o incumplimientos a los criterios identificados en la auditoría. Haciendo énfasis en los criterios normativos y procedimentales para sustentarlo de forma clara, precisa y objetiva.</t>
    </r>
  </si>
  <si>
    <r>
      <t xml:space="preserve">HERRAMIENTA APLICADA PARA ANÁLISIS DE CAUSAS: </t>
    </r>
    <r>
      <rPr>
        <sz val="10"/>
        <color rgb="FF1F3864"/>
        <rFont val="Arial"/>
        <family val="2"/>
      </rPr>
      <t>Registrar el nombre de la herramienta utilizada para realizar el análisis de causas, de acuerdo con la lista desplegable:</t>
    </r>
  </si>
  <si>
    <r>
      <t>·</t>
    </r>
    <r>
      <rPr>
        <sz val="7"/>
        <color rgb="FF1F3864"/>
        <rFont val="Times New Roman"/>
        <family val="1"/>
      </rPr>
      <t xml:space="preserve">         </t>
    </r>
    <r>
      <rPr>
        <b/>
        <sz val="10"/>
        <color rgb="FF1F3864"/>
        <rFont val="Arial"/>
        <family val="2"/>
      </rPr>
      <t>LLUVIA DE IDEAS o BRAINSTORMING</t>
    </r>
  </si>
  <si>
    <r>
      <t>·</t>
    </r>
    <r>
      <rPr>
        <sz val="7"/>
        <color rgb="FF1F3864"/>
        <rFont val="Times New Roman"/>
        <family val="1"/>
      </rPr>
      <t xml:space="preserve">         </t>
    </r>
    <r>
      <rPr>
        <b/>
        <sz val="10"/>
        <color rgb="FF1F3864"/>
        <rFont val="Arial"/>
        <family val="2"/>
      </rPr>
      <t>LOS 5 ¿POR QUÉ?</t>
    </r>
  </si>
  <si>
    <r>
      <t>·</t>
    </r>
    <r>
      <rPr>
        <sz val="7"/>
        <color rgb="FF1F3864"/>
        <rFont val="Times New Roman"/>
        <family val="1"/>
      </rPr>
      <t xml:space="preserve">         </t>
    </r>
    <r>
      <rPr>
        <b/>
        <sz val="10"/>
        <color rgb="FF1F3864"/>
        <rFont val="Arial"/>
        <family val="2"/>
      </rPr>
      <t>DIAGRAMA CAUSA-EFECTO</t>
    </r>
  </si>
  <si>
    <r>
      <t>·</t>
    </r>
    <r>
      <rPr>
        <sz val="7"/>
        <color rgb="FF1F3864"/>
        <rFont val="Times New Roman"/>
        <family val="1"/>
      </rPr>
      <t xml:space="preserve">         </t>
    </r>
    <r>
      <rPr>
        <b/>
        <sz val="10"/>
        <color rgb="FF1F3864"/>
        <rFont val="Arial"/>
        <family val="2"/>
      </rPr>
      <t>DIAGRAMA DE PARETO</t>
    </r>
  </si>
  <si>
    <r>
      <t>·</t>
    </r>
    <r>
      <rPr>
        <sz val="7"/>
        <color rgb="FF1F3864"/>
        <rFont val="Times New Roman"/>
        <family val="1"/>
      </rPr>
      <t xml:space="preserve">         </t>
    </r>
    <r>
      <rPr>
        <b/>
        <sz val="10"/>
        <color rgb="FF1F3864"/>
        <rFont val="Arial"/>
        <family val="2"/>
      </rPr>
      <t>OTRA (Describir el nombre de la herramienta)</t>
    </r>
  </si>
  <si>
    <r>
      <t xml:space="preserve">CAUSA(S) PRINCIPAL(ES): </t>
    </r>
    <r>
      <rPr>
        <sz val="10"/>
        <color rgb="FF1F3864"/>
        <rFont val="Arial"/>
        <family val="2"/>
      </rPr>
      <t>Relacione las causas probables que desde el punto de vista del auditor o equipo auditor, dieron origen a las observaciones o hallazgos identificados.</t>
    </r>
  </si>
  <si>
    <r>
      <t xml:space="preserve">DESCRIPCIÓN DEL(LOS) RIESGO(S): </t>
    </r>
    <r>
      <rPr>
        <sz val="10"/>
        <color rgb="FF1F3864"/>
        <rFont val="Arial"/>
        <family val="2"/>
      </rPr>
      <t>Indique los riesgos materializados, teniendo en cuenta los riesgos identificados durante la planeación de la auditoria y/o si se materializó otro riesgo no identificado.</t>
    </r>
  </si>
  <si>
    <r>
      <t xml:space="preserve">DESCRIPCIÓN DEL(LOS) IMPACTO(S): </t>
    </r>
    <r>
      <rPr>
        <sz val="10"/>
        <color rgb="FF1F3864"/>
        <rFont val="Arial"/>
        <family val="2"/>
      </rPr>
      <t>Identifique y describa los posibles impactos que se pueden originar, debido a las observaciones y/o incumplimientos relacionados en el hallazgo, teniendo en cuenta la redacción establecida.</t>
    </r>
  </si>
  <si>
    <r>
      <t xml:space="preserve">RECOMENDACIÓN(ES) DE LA OFICINA DE CONTROL INTERNO: </t>
    </r>
    <r>
      <rPr>
        <sz val="10"/>
        <color rgb="FF1F3864"/>
        <rFont val="Arial"/>
        <family val="2"/>
      </rPr>
      <t>En este espacio el auditor debe realizar una descripción detallada de las recomendaciones que pueden aportar a la solución de las situaciones identificadas, teniendo en cuenta que el proceso o unidad auditable pueden o no acoger dentro de su plan de mejoramiento.</t>
    </r>
  </si>
  <si>
    <t>ESPACIO EXCLUSIVO PARA EL RESPONSABLE DE LA UNIDAD AUDITADA</t>
  </si>
  <si>
    <r>
      <t xml:space="preserve">RESPUESTA: </t>
    </r>
    <r>
      <rPr>
        <sz val="10"/>
        <color rgb="FF1F3864"/>
        <rFont val="Arial"/>
        <family val="2"/>
      </rPr>
      <t>Registrar teniendo en cuenta la lista desplegable y atendiendo el análisis del hallazgo:</t>
    </r>
  </si>
  <si>
    <r>
      <t>·</t>
    </r>
    <r>
      <rPr>
        <sz val="7"/>
        <color rgb="FF1F3864"/>
        <rFont val="Times New Roman"/>
        <family val="1"/>
      </rPr>
      <t xml:space="preserve">         </t>
    </r>
    <r>
      <rPr>
        <b/>
        <sz val="10"/>
        <color rgb="FF1F3864"/>
        <rFont val="Arial"/>
        <family val="2"/>
      </rPr>
      <t>ACEPTADO</t>
    </r>
  </si>
  <si>
    <r>
      <t>·</t>
    </r>
    <r>
      <rPr>
        <sz val="7"/>
        <color rgb="FF1F3864"/>
        <rFont val="Times New Roman"/>
        <family val="1"/>
      </rPr>
      <t xml:space="preserve">         </t>
    </r>
    <r>
      <rPr>
        <b/>
        <sz val="10"/>
        <color rgb="FF1F3864"/>
        <rFont val="Arial"/>
        <family val="2"/>
      </rPr>
      <t>ACEPTADO PARCIALMENTE</t>
    </r>
  </si>
  <si>
    <r>
      <t>·</t>
    </r>
    <r>
      <rPr>
        <sz val="7"/>
        <color rgb="FF1F3864"/>
        <rFont val="Times New Roman"/>
        <family val="1"/>
      </rPr>
      <t xml:space="preserve">         </t>
    </r>
    <r>
      <rPr>
        <b/>
        <sz val="10"/>
        <color rgb="FF1F3864"/>
        <rFont val="Arial"/>
        <family val="2"/>
      </rPr>
      <t>NO ACEPTADO</t>
    </r>
  </si>
  <si>
    <r>
      <t>·</t>
    </r>
    <r>
      <rPr>
        <sz val="7"/>
        <color rgb="FF1F3864"/>
        <rFont val="Times New Roman"/>
        <family val="1"/>
      </rPr>
      <t xml:space="preserve">         </t>
    </r>
    <r>
      <rPr>
        <b/>
        <sz val="10"/>
        <color rgb="FF1F3864"/>
        <rFont val="Arial"/>
        <family val="2"/>
      </rPr>
      <t>NO RESPONDIDO</t>
    </r>
  </si>
  <si>
    <r>
      <t>ACCION REQUERIDA</t>
    </r>
    <r>
      <rPr>
        <sz val="10"/>
        <color rgb="FF1F3864"/>
        <rFont val="Arial"/>
        <family val="2"/>
      </rPr>
      <t>: Registrar teniendo en cuenta la lista desplegable y alineándose con el punto anterior:</t>
    </r>
  </si>
  <si>
    <r>
      <t>·</t>
    </r>
    <r>
      <rPr>
        <sz val="7"/>
        <color rgb="FF1F3864"/>
        <rFont val="Times New Roman"/>
        <family val="1"/>
      </rPr>
      <t xml:space="preserve">         </t>
    </r>
    <r>
      <rPr>
        <b/>
        <sz val="10"/>
        <color rgb="FF1F3864"/>
        <rFont val="Arial"/>
        <family val="2"/>
      </rPr>
      <t>ACEPTADO: Favor diligenciar plan de mejoramiento.</t>
    </r>
  </si>
  <si>
    <r>
      <t>·</t>
    </r>
    <r>
      <rPr>
        <sz val="7"/>
        <color rgb="FF1F3864"/>
        <rFont val="Times New Roman"/>
        <family val="1"/>
      </rPr>
      <t xml:space="preserve">         </t>
    </r>
    <r>
      <rPr>
        <b/>
        <sz val="10"/>
        <color rgb="FF1F3864"/>
        <rFont val="Arial"/>
        <family val="2"/>
      </rPr>
      <t>ACEPTADO PARCIALMENTE: Favor registrar justificación soportada para apartes no aceptados y plan de mejoramiento para los aceptados.</t>
    </r>
  </si>
  <si>
    <r>
      <t>·</t>
    </r>
    <r>
      <rPr>
        <sz val="7"/>
        <color rgb="FF1F3864"/>
        <rFont val="Times New Roman"/>
        <family val="1"/>
      </rPr>
      <t xml:space="preserve">         </t>
    </r>
    <r>
      <rPr>
        <b/>
        <sz val="10"/>
        <color rgb="FF1F3864"/>
        <rFont val="Arial"/>
        <family val="2"/>
      </rPr>
      <t>NO ACEPTADO: Favor registrar justificación soportada.</t>
    </r>
  </si>
  <si>
    <r>
      <t>·</t>
    </r>
    <r>
      <rPr>
        <sz val="7"/>
        <color rgb="FF1F3864"/>
        <rFont val="Times New Roman"/>
        <family val="1"/>
      </rPr>
      <t xml:space="preserve">         </t>
    </r>
    <r>
      <rPr>
        <b/>
        <sz val="10"/>
        <color rgb="FF1F3864"/>
        <rFont val="Arial"/>
        <family val="2"/>
      </rPr>
      <t>NO RESPONDIDO: No aplica</t>
    </r>
  </si>
  <si>
    <r>
      <t xml:space="preserve">JUSTIFICACION: </t>
    </r>
    <r>
      <rPr>
        <sz val="10"/>
        <color rgb="FF1F3864"/>
        <rFont val="Arial"/>
        <family val="2"/>
      </rPr>
      <t xml:space="preserve">Si la opción escogida en el campo </t>
    </r>
    <r>
      <rPr>
        <i/>
        <sz val="10"/>
        <color rgb="FF1F3864"/>
        <rFont val="Arial"/>
        <family val="2"/>
      </rPr>
      <t>“RESPUESTA”</t>
    </r>
    <r>
      <rPr>
        <sz val="10"/>
        <color rgb="FF1F3864"/>
        <rFont val="Arial"/>
        <family val="2"/>
      </rPr>
      <t xml:space="preserve">  fue </t>
    </r>
    <r>
      <rPr>
        <i/>
        <sz val="10"/>
        <color rgb="FF1F3864"/>
        <rFont val="Arial"/>
        <family val="2"/>
      </rPr>
      <t>"Aceptado Parcialmente"</t>
    </r>
    <r>
      <rPr>
        <sz val="10"/>
        <color rgb="FF1F3864"/>
        <rFont val="Arial"/>
        <family val="2"/>
      </rPr>
      <t xml:space="preserve"> o </t>
    </r>
    <r>
      <rPr>
        <i/>
        <sz val="10"/>
        <color rgb="FF1F3864"/>
        <rFont val="Arial"/>
        <family val="2"/>
      </rPr>
      <t>"No aceptado"</t>
    </r>
    <r>
      <rPr>
        <sz val="10"/>
        <color rgb="FF1F3864"/>
        <rFont val="Arial"/>
        <family val="2"/>
      </rPr>
      <t xml:space="preserve">, se debe diligenciar el espacio denominado </t>
    </r>
    <r>
      <rPr>
        <i/>
        <sz val="10"/>
        <color rgb="FF1F3864"/>
        <rFont val="Arial"/>
        <family val="2"/>
      </rPr>
      <t>"Justificación",</t>
    </r>
    <r>
      <rPr>
        <sz val="10"/>
        <color rgb="FF1F3864"/>
        <rFont val="Arial"/>
        <family val="2"/>
      </rPr>
      <t xml:space="preserve"> para exponer las razones por las que el hallazgo es aceptado parcialmente o no aceptado.</t>
    </r>
  </si>
  <si>
    <r>
      <t xml:space="preserve">PLAN DE MEJORAMIENTO: </t>
    </r>
    <r>
      <rPr>
        <sz val="10"/>
        <color rgb="FF1F3864"/>
        <rFont val="Arial"/>
        <family val="2"/>
      </rPr>
      <t>Si la opción escogida</t>
    </r>
    <r>
      <rPr>
        <sz val="10"/>
        <color rgb="FFFF0000"/>
        <rFont val="Arial"/>
        <family val="2"/>
      </rPr>
      <t xml:space="preserve"> </t>
    </r>
    <r>
      <rPr>
        <sz val="10"/>
        <color rgb="FF1F3864"/>
        <rFont val="Arial"/>
        <family val="2"/>
      </rPr>
      <t xml:space="preserve">en el campo </t>
    </r>
    <r>
      <rPr>
        <i/>
        <sz val="10"/>
        <color rgb="FF1F3864"/>
        <rFont val="Arial"/>
        <family val="2"/>
      </rPr>
      <t>“RESPUESTA”</t>
    </r>
    <r>
      <rPr>
        <sz val="10"/>
        <color rgb="FF1F3864"/>
        <rFont val="Arial"/>
        <family val="2"/>
      </rPr>
      <t xml:space="preserve">  fue </t>
    </r>
    <r>
      <rPr>
        <i/>
        <sz val="10"/>
        <color rgb="FF1F3864"/>
        <rFont val="Arial"/>
        <family val="2"/>
      </rPr>
      <t>"Aceptado Parcialmente"</t>
    </r>
    <r>
      <rPr>
        <sz val="10"/>
        <color rgb="FF1F3864"/>
        <rFont val="Arial"/>
        <family val="2"/>
      </rPr>
      <t xml:space="preserve"> o </t>
    </r>
    <r>
      <rPr>
        <i/>
        <sz val="10"/>
        <color rgb="FF1F3864"/>
        <rFont val="Arial"/>
        <family val="2"/>
      </rPr>
      <t>"Aceptado"</t>
    </r>
    <r>
      <rPr>
        <sz val="10"/>
        <color rgb="FF1F3864"/>
        <rFont val="Arial"/>
        <family val="2"/>
      </rPr>
      <t xml:space="preserve">, se deberá elaborar el Plan de Mejoramiento correspondiente, diligenciando los campos establecidos (Acción(es) Propuesta(s), Meta(s), Tipo de Acción (Preventiva o Correctiva), Responsable(s), Fecha de Inicio y Fecha de Finalización proyectada). </t>
    </r>
  </si>
  <si>
    <r>
      <t xml:space="preserve">Si la opción escogida en el campo </t>
    </r>
    <r>
      <rPr>
        <i/>
        <sz val="10"/>
        <color rgb="FF1F3864"/>
        <rFont val="Arial"/>
        <family val="2"/>
      </rPr>
      <t>“RESPUESTA”</t>
    </r>
    <r>
      <rPr>
        <sz val="10"/>
        <color rgb="FF1F3864"/>
        <rFont val="Arial"/>
        <family val="2"/>
      </rPr>
      <t xml:space="preserve"> fue </t>
    </r>
    <r>
      <rPr>
        <i/>
        <sz val="10"/>
        <color rgb="FF1F3864"/>
        <rFont val="Arial"/>
        <family val="2"/>
      </rPr>
      <t>"No Aceptado",</t>
    </r>
    <r>
      <rPr>
        <sz val="10"/>
        <color rgb="FF1F3864"/>
        <rFont val="Arial"/>
        <family val="2"/>
      </rPr>
      <t xml:space="preserve"> este espacio queda pendiente de ser diligenciado, una vez la Oficina de Control Interno realice el análisis de la justificación remitida, establece la obligatoriedad de diligenciar el espacio correspondiente al PLAN DE MEJORAMIENTO.</t>
    </r>
  </si>
  <si>
    <r>
      <t xml:space="preserve">CAUSA(S) PRINCIPAL(ES): </t>
    </r>
    <r>
      <rPr>
        <sz val="10"/>
        <color rgb="FF1F3864"/>
        <rFont val="Arial"/>
        <family val="2"/>
      </rPr>
      <t xml:space="preserve">En la columna </t>
    </r>
    <r>
      <rPr>
        <i/>
        <sz val="10"/>
        <color rgb="FF1F3864"/>
        <rFont val="Arial"/>
        <family val="2"/>
      </rPr>
      <t>"Causa(s) Principal(es)"</t>
    </r>
    <r>
      <rPr>
        <sz val="10"/>
        <color rgb="FF1F3864"/>
        <rFont val="Arial"/>
        <family val="2"/>
      </rPr>
      <t>, deberá identificarse los factores que pudieron originar la observación y/o hallazgo.</t>
    </r>
  </si>
  <si>
    <r>
      <t>ACCIÓN(ES) PROPUESTA(S)</t>
    </r>
    <r>
      <rPr>
        <sz val="10"/>
        <color rgb="FF1F3864"/>
        <rFont val="Arial"/>
        <family val="2"/>
      </rPr>
      <t xml:space="preserve"> En la columna de </t>
    </r>
    <r>
      <rPr>
        <i/>
        <sz val="10"/>
        <color rgb="FF1F3864"/>
        <rFont val="Arial"/>
        <family val="2"/>
      </rPr>
      <t>"Acción(es) Propuesta(s)",</t>
    </r>
    <r>
      <rPr>
        <sz val="10"/>
        <color rgb="FF1F3864"/>
        <rFont val="Arial"/>
        <family val="2"/>
      </rPr>
      <t xml:space="preserve"> se debe indicar las actividades se establecen para atacar la(s) causa(s) identificada(s) en el paso anterior. </t>
    </r>
  </si>
  <si>
    <r>
      <t xml:space="preserve">META(S): </t>
    </r>
    <r>
      <rPr>
        <sz val="10"/>
        <color rgb="FF1F3864"/>
        <rFont val="Arial"/>
        <family val="2"/>
      </rPr>
      <t xml:space="preserve">En la columna de </t>
    </r>
    <r>
      <rPr>
        <i/>
        <sz val="10"/>
        <color rgb="FF1F3864"/>
        <rFont val="Arial"/>
        <family val="2"/>
      </rPr>
      <t>"Meta(s)"</t>
    </r>
    <r>
      <rPr>
        <sz val="10"/>
        <color rgb="FF1F3864"/>
        <rFont val="Arial"/>
        <family val="2"/>
      </rPr>
      <t xml:space="preserve"> se debe proponer la forma de medición de la ejecución de la actividad propuesta </t>
    </r>
    <r>
      <rPr>
        <i/>
        <sz val="10"/>
        <color rgb="FF1F3864"/>
        <rFont val="Arial"/>
        <family val="2"/>
      </rPr>
      <t>“ACCIÓN(ES) PROPUESTA(S)”</t>
    </r>
    <r>
      <rPr>
        <b/>
        <i/>
        <sz val="10"/>
        <color rgb="FF1F3864"/>
        <rFont val="Arial"/>
        <family val="2"/>
      </rPr>
      <t>.</t>
    </r>
    <r>
      <rPr>
        <sz val="10"/>
        <color rgb="FF1F3864"/>
        <rFont val="Arial"/>
        <family val="2"/>
      </rPr>
      <t xml:space="preserve">  Tener en cuenta que debe ser un producto tangible, verificable y medible, no subjetivo o sujeto a interpretación.</t>
    </r>
  </si>
  <si>
    <r>
      <t xml:space="preserve">TIPO DE ACCIÓN: </t>
    </r>
    <r>
      <rPr>
        <sz val="10"/>
        <color rgb="FF1F3864"/>
        <rFont val="Arial"/>
        <family val="2"/>
      </rPr>
      <t>Registrar escogiendo de la lista desplegable, teniendo en cuenta si la acción propuesta:</t>
    </r>
  </si>
  <si>
    <r>
      <t>·</t>
    </r>
    <r>
      <rPr>
        <sz val="7"/>
        <color rgb="FF1F3864"/>
        <rFont val="Times New Roman"/>
        <family val="1"/>
      </rPr>
      <t xml:space="preserve">         </t>
    </r>
    <r>
      <rPr>
        <b/>
        <sz val="10"/>
        <color rgb="FF1F3864"/>
        <rFont val="Arial"/>
        <family val="2"/>
      </rPr>
      <t>PREVENTIVA</t>
    </r>
  </si>
  <si>
    <r>
      <t>·</t>
    </r>
    <r>
      <rPr>
        <sz val="7"/>
        <color rgb="FF1F3864"/>
        <rFont val="Times New Roman"/>
        <family val="1"/>
      </rPr>
      <t xml:space="preserve">         </t>
    </r>
    <r>
      <rPr>
        <b/>
        <sz val="10"/>
        <color rgb="FF1F3864"/>
        <rFont val="Arial"/>
        <family val="2"/>
      </rPr>
      <t>CORRECTIVA</t>
    </r>
  </si>
  <si>
    <r>
      <t xml:space="preserve">RESPONSABLE(S): </t>
    </r>
    <r>
      <rPr>
        <sz val="10"/>
        <color rgb="FF1F3864"/>
        <rFont val="Arial"/>
        <family val="2"/>
      </rPr>
      <t>En la columna de Responsable(s), se debe indicar el rol o cargo de quien ejecutará la acción propuesta (no indicar nombres de personas ni de áreas).</t>
    </r>
  </si>
  <si>
    <r>
      <t>FECHA DE INICIO Y FECHA DE FINALIZACIÓN: F</t>
    </r>
    <r>
      <rPr>
        <sz val="10"/>
        <color rgb="FF1F3864"/>
        <rFont val="Arial"/>
        <family val="2"/>
      </rPr>
      <t>echas en las que iniciará y terminará las acciones propuestas. Se debe ser razonable en el tiempo, teniendo en cuenta que para las acciones simples se establezcan tiempos cortos y que acciones complejas, tengan el tiempo suficiente.</t>
    </r>
  </si>
  <si>
    <r>
      <t xml:space="preserve">CONCEPTO DE LA OFICINA DE CONTROL INTERNO: </t>
    </r>
    <r>
      <rPr>
        <sz val="10"/>
        <color rgb="FF1F3864"/>
        <rFont val="Arial"/>
        <family val="2"/>
      </rPr>
      <t>Registrar escogiendo de la lista desplegable, teniendo en cuenta las justificaciones dadas por el proceso o unidad auditable y/o el plan de mejoramiento formulado:</t>
    </r>
  </si>
  <si>
    <r>
      <t>·</t>
    </r>
    <r>
      <rPr>
        <sz val="7"/>
        <color rgb="FF1F3864"/>
        <rFont val="Times New Roman"/>
        <family val="1"/>
      </rPr>
      <t xml:space="preserve">         </t>
    </r>
    <r>
      <rPr>
        <b/>
        <sz val="10"/>
        <color rgb="FF1F3864"/>
        <rFont val="Arial"/>
        <family val="2"/>
      </rPr>
      <t>ACEPTADO CON OBSERVACIONES</t>
    </r>
  </si>
  <si>
    <t>En caso de que la Oficina de Control Interno tenga observaciones, se deben describir en el espacio en blanco. Si identifica que las justificaciones determinadas no desvirtúan los hallazgos, se justifican las razones.</t>
  </si>
  <si>
    <r>
      <t xml:space="preserve">OFICINA DE CONTROL INTERNO - Socializado o comunicado por: </t>
    </r>
    <r>
      <rPr>
        <sz val="10"/>
        <color rgb="FF1F3864"/>
        <rFont val="Arial"/>
        <family val="2"/>
      </rPr>
      <t>Relacionar la información completa del responsable por parte de la oficina de Control Interno de socializar y/o comunicar el hallazgo al proceso o unidad auditable.</t>
    </r>
  </si>
  <si>
    <r>
      <t xml:space="preserve">UNIDAD AUDITADA - Respondido por: </t>
    </r>
    <r>
      <rPr>
        <sz val="10"/>
        <color rgb="FF1F3864"/>
        <rFont val="Arial"/>
        <family val="2"/>
      </rPr>
      <t>Relacionar la información completa del responsable por parte de los auditados, encargado de responder el hallazgo.</t>
    </r>
  </si>
  <si>
    <t>UNIDADES TÉCNICAS TERRITORIALES</t>
  </si>
  <si>
    <t>SECRETARÍA GENERAL</t>
  </si>
  <si>
    <t>OCI-2018-018 Asesoría y Defensa Jurídica</t>
  </si>
  <si>
    <t>OCI-2018-018</t>
  </si>
  <si>
    <t>Asesoría y Defensa Jurídica</t>
  </si>
  <si>
    <t>Incumplimiento de los controles establecidos en el Procedimiento "Cobro Coactivo" (PR-ADJ-004)</t>
  </si>
  <si>
    <t>Falta de alineación entre el procedimiento, el reglamento Interno de Cartera y la normatividad aplicable al proceso de cobro coactivo.</t>
  </si>
  <si>
    <t>1. Modificación del Procedimiento de "Cobro Coactivo" (PR-ADJ-004)</t>
  </si>
  <si>
    <t>Un (1) Procedimiento de "Cobro Coactivo" (PR-ADJ-004) ajustado</t>
  </si>
  <si>
    <t>Jefe Oficina Asesora Jurídica</t>
  </si>
  <si>
    <t>Héctor Fabio Rodríguez D.
Jefe de Oficina de Control Interno</t>
  </si>
  <si>
    <t>El 6 de septiembre de 2018, la Oficina de Control Interno llevó a cabo consulta en el aplicativo ISOLUCION, a través de la cual pudo verificar la adopción formal de la versión Nº 3 del Procedimiento PR-ADJ-004 “COBRO COACTIVO”, creado y aprobado en el aplicativo el 30 de agosto de 2018.  En los pasos 8, 9 y 10 del mencionado procedimiento, se establecieron los lineamientos para llevar a cabo la notificación personal, por correo o por publicación en la página web de la Entidad.</t>
  </si>
  <si>
    <t>Una vez revisada la evidencia suministrada, la Oficina de Control Interno considera que se cumplió con las acciones de mejoramiento establecidas, y por lo tanto, considera procedente dar por cerrado el hallazgo.</t>
  </si>
  <si>
    <t>En mesa de trabajo adelantada el 16 de agosto de 2019 los responsables del proceso mencionan que la actualización del procedimiento consistió en alinearlo a la normatividad vigente, el Reglamento de Cartera y a la realidad operativa del proceso y ha sido efectiva para el mejoramiento de la  gestión del cobro coactivo de la Entidad.</t>
  </si>
  <si>
    <t>Ausencia de lineamientos procedimentales para la ejecución de funciones normativamente asignadas a la Oficina Jurídica</t>
  </si>
  <si>
    <t>Existencia de un Sistema Integrado de Gestión que aún se encuentra en proceso de maduración</t>
  </si>
  <si>
    <t xml:space="preserve">1. Crear un (1) procedimiento para la revisión de los actos administrativos </t>
  </si>
  <si>
    <t xml:space="preserve">(1) procedimiento </t>
  </si>
  <si>
    <t>La Oficina de Control Interno llevó a cabo consulta en el aplicativo ISOLUCION, observando la creación y aprobación (30-Ago-2018) del procedimiento PR-ADJ005 ELABORACIÓN, ESTUDIO Y CONCEPTO DE LOS ACTOS ADMINISTRATIVOS NECESARIOS PARA LA GESTIÓN DE LA ENTIDAD, el cual tiene como objetivo (S): Establecer un trámite que garantice la elaboración de los actos administrativos que sean remitidos por la Presidencia de la Agencia de Desarrollo Rural, así como de los actos administrativos necesarios para la gestión de la Entidad. Dar pautas para la conformación de los antecedentes de los actos administrativos. Fortalecer la coordinación entre las dependencias de la Agencia de Desarrollo Rural que sean responsables de la elaboración de actos administrativos que requieran la revisión de la Oficina Jurídica, en temas eminentemente jurídicos.
Se recomienda realizar las gestiones necesarias para que el mencionado procedimiento PR-ADJ-005 sea asociado en ISOLUCION al proceso “Asesoría y Defensa Judicial”, pues a la fecha de consulta no se encontraba asociado a proceso alguno.</t>
  </si>
  <si>
    <t>Una vez revisada la evidencia suministrada, la Oficina de Control Interno considera que se cumplió con las acciones de mejoramiento establecidas, y por lo tanto, considera procedente dar por cerrado la acción.</t>
  </si>
  <si>
    <t>En mesa de trabajo adelantada el 16 de agosto de 2019 la Oficina de Control Interno observó la recepción de dos (2) correos electrónicos en los cuales se solicita la revisión de actos administrativos por parte de la Oficina Jurídica; no obstante, la Oficina de Jurídica solicita la radicación de estas solicitudes vía correo electrónico de conformidad con el procedimiento establecido. Una de estas solicitudes fue allegada bajo Ni. 20193300029613 del 2 de agosto de 2019, el cual se encuentra en trámite. Adicionalmente se observó la remisión de correcciones de dos (2) solicitudes de revisión de actos administrativos.</t>
  </si>
  <si>
    <t>2. Modificar el procedimiento de Defensa Jurídica.</t>
  </si>
  <si>
    <t>(1) modificación aprobada de la nueva versión del procedimiento de Defesa jurídica.</t>
  </si>
  <si>
    <t>La Oficina de Control Interno llevó a cabo consulta en el aplicativo ISOLUCION, observando la creación y aprobación (30-ago-2018) de la versión Nº 3 del procedimiento PR-ADJ-002 Defensa Jurídica, en el cual se incluyeron modificaciones en su base legal (numeral 3) y condiciones especiales (numeral 5), relacionadas con el trámite de las acciones de tutela y el cumplimiento de sentencias, laudos y conciliaciones.</t>
  </si>
  <si>
    <t>Omisiones en el trámite de los conceptos jurídicos y derechos de petición</t>
  </si>
  <si>
    <t>Inadecuados controles para la gestión de las PQRSD.</t>
  </si>
  <si>
    <t xml:space="preserve">1. Crear alerta, a través del correo electrónico, en la cual se señale que faltan cinco (5) días hábiles para que venza el término para dar respuesta a los PQRSD y a la solicitud de conceptos jurídicos. </t>
  </si>
  <si>
    <t>Emisión de una (1) alerta por cada PQRSD y por cada solicitud de concepto jurídico</t>
  </si>
  <si>
    <t xml:space="preserve">Técnico Asistencial de Oficina Jurídica </t>
  </si>
  <si>
    <t>Se obtuvo evidencia de la creación de veinte (20) alertas previas en Outlook, relacionadas con el vencimiento de PQRS, acciones de tutela, reparaciones directas, etc. 
Aunque la acción de mejoramiento fue ejecutada al 100%, se recomienda a la Oficina Jurídica adoptar formalmente este control, mediante su inclusión en el procedimiento respectivo, definiendo responsable, periodicidad y registro.</t>
  </si>
  <si>
    <t>En mesa de trabajo adelantada el 16 de agosto de 2019 la Oficina de Control Interno observó la continuidad en la ejecución del control, al respecto los responsables del proceso manifiestan que este ha sido efectivó en la notificación del vencimiento del término de respuesta para las PQRSD.</t>
  </si>
  <si>
    <t>Aplicación inadecuada de los lineamientos procedimentales establecidos en el Sistema Integrado de Gestión de la Entidad.</t>
  </si>
  <si>
    <t>2. Socializar con los funcionarios y colaboradores de la Oficina Jurídica el procedimiento denominado "Emisión de Conceptos Jurídicos"</t>
  </si>
  <si>
    <t>Una (1) socialización del procedimiento denominado "Emisión de Conceptos Jurídicos".</t>
  </si>
  <si>
    <t>Se obtuvo evidencia acerca de la realización de una capacitación interna relacionada con el Procedimiento "Emisión de Conceptos Jurídicos", la cual tuvo lugar el 25 de julio de 2018 con la participación de once (11) personas (entre funcionarios y colaboradores) pertenecientes a la Oficina Jurídica de la Entidad.</t>
  </si>
  <si>
    <t>Con el objetivo de evaluar la efectividad de la acción propuesta por el proceso, la Oficina de Control Interno seleccionó las siguientes solicitudes de emisión de conceptos con el objetivo de validar la emisión formal de este, suscrito por el jefe de la Oficina Jurídica.
• SOLICITUD: 20193300000433 del 9 de enero de 2019 RESPUESTA: 20192100002143 del 21 de enero de 2019
• SOLICITUD: 20193300014803 del 12 de abril de 2019 RESPUESTA: 20192100021143 del 4 de junio de 2019
Sobre los cuales se observó la emisión formal del concepto proyectados por los abogados asignados y aprobados por el jefe de la Oficina Jurídica.</t>
  </si>
  <si>
    <t>Inobservancia de los controles establecidos en el Procedimiento "Identificación y actualización de la normatividad y actos administrativos de la Entidad" (PR-ADJ-003)</t>
  </si>
  <si>
    <t>Debilidades o ausencia de mecanismos de coordinación y comunicación entre las dependencias.</t>
  </si>
  <si>
    <r>
      <rPr>
        <b/>
        <sz val="12"/>
        <rFont val="Arial"/>
        <family val="2"/>
      </rPr>
      <t xml:space="preserve">1. </t>
    </r>
    <r>
      <rPr>
        <sz val="12"/>
        <rFont val="Arial"/>
        <family val="2"/>
      </rPr>
      <t xml:space="preserve">Solicitar la publicación en el Normograma de la Agencia de los conceptos faltantes </t>
    </r>
  </si>
  <si>
    <t>Tres (3) conceptos publicados</t>
  </si>
  <si>
    <t>Gestor Oficina Jurídica</t>
  </si>
  <si>
    <t>18-jun-2018 y 27-jun-2018</t>
  </si>
  <si>
    <t>18-jun-2018 y 
27-jun-2018</t>
  </si>
  <si>
    <t xml:space="preserve">La Oficina de Control Interno llevó a cabo consulta en la página web de la Entidad (NORMOGRAMA) en la cual pudo observar la publicación de los tres (3) conceptos faltantes (Participación en Asamblea de Distritos de Riego / Acuerdo Victimas Municipio del Charco, Nariño / Derecho de Petición Situación Laboral INCODER). </t>
  </si>
  <si>
    <r>
      <rPr>
        <b/>
        <sz val="12"/>
        <rFont val="Arial"/>
        <family val="2"/>
      </rPr>
      <t xml:space="preserve">2. </t>
    </r>
    <r>
      <rPr>
        <sz val="12"/>
        <rFont val="Arial"/>
        <family val="2"/>
      </rPr>
      <t>En atención al nuevo procedimiento de la Oficina de Comunicaciones, el responsable por parte de la Oficina Jurídica, publicará mensualmente los conceptos que emita la Oficina Jurídica en el mismo periodo señalado.</t>
    </r>
  </si>
  <si>
    <t>Una (1) publicación mensual de los conceptos emitidos por la Oficina Jurídica</t>
  </si>
  <si>
    <r>
      <t xml:space="preserve">En análisis adelantado por la Oficina de Control Interno a la evidencia suministrada por la Oficina Jurídica, se observó que se realizó la publicación de conceptos emitidos entre agosto y octubre de 2018. Así mismo, por parte de los responsables del proceso se manifestó que durante enero y mayo de 2020 se realizó la publicación de 21 conceptos jurídicos, para lo cual se realizó una consulta en el sistema de Gestión Documental (ORFEO) con el objetivo de buscar los conceptos emitidos durante enero y mayo 2020, con el fin de validar su publicación en la página Web, observando que de cinco (5) conceptos objeto de verificación, el 100% se observó fueron publicados (los radicados de los conceptos objeto de verificación reposan en los soportes de la Oficina de Control Interno).
Adicionalmente se debe precisar, que la Oficina Jurídica como medida preventiva para prevenir reiteración de la presente situación, llevó acabo la actualización del procedimiento  PR-ADJ-003 "IDENTIFICACIÓN Y ACTUALIZACIÓN DE LA NORMATIVIDAD Y ACTOS ADMINISTRATIVOS DE LA ENTIDAD", en su versión 4, el cual fue aprobado el 16 de junio de 2020.
Así mismo, en el caso específico de los conceptos, se actualizó el procedimiento  PR-ADJ-001 "EMISIÓN DE CONCEPTOS", en su versión 3, aprobado el 26 de junio de 2020, en el cual se señaló en el acápite de condiciones especiales : "5.4. Publicación de conceptos en el normograma", lo siguiente:
</t>
    </r>
    <r>
      <rPr>
        <i/>
        <sz val="12"/>
        <rFont val="Arial"/>
        <family val="2"/>
      </rPr>
      <t>"El último día hábil de cada mes la Oficina Jurídica solicitará a la Oficina de Comunicaciones la publicación en el normograma de los conceptos emitidos durante el mes, la cual se realizará señalando el tema sobre el cual versa el concepto jurídico."</t>
    </r>
  </si>
  <si>
    <r>
      <rPr>
        <b/>
        <sz val="12"/>
        <rFont val="Arial"/>
        <family val="2"/>
      </rPr>
      <t xml:space="preserve">3. </t>
    </r>
    <r>
      <rPr>
        <sz val="12"/>
        <rFont val="Arial"/>
        <family val="2"/>
      </rPr>
      <t>Remitir a la Oficina de Comunicaciones la solicitud de enviar un mensaje difusión a los funcionarios y colaboradores de la Agencia, informándoles que pueden consultar el normograma.</t>
    </r>
  </si>
  <si>
    <t>Dos (2) solicitudes a la Oficina de Comunicaciones</t>
  </si>
  <si>
    <t>30-may-2018 y 22-jun-2018</t>
  </si>
  <si>
    <t>30-may-2018 y 
22-jun-2018</t>
  </si>
  <si>
    <t>Se evidenciaron dos mensajes difundidos el 30 de mayo y el 22 de junio de 2018, a través de correo electrónico dirigido a todos los servidores y colaboradores de la ADR, invitándolos a consultar el Normograma de la Entidad.</t>
  </si>
  <si>
    <r>
      <rPr>
        <b/>
        <sz val="12"/>
        <rFont val="Arial"/>
        <family val="2"/>
      </rPr>
      <t xml:space="preserve">4. </t>
    </r>
    <r>
      <rPr>
        <sz val="12"/>
        <rFont val="Arial"/>
        <family val="2"/>
      </rPr>
      <t>Solicitar a la Oficina de Comunicaciones que remitan a todos los funcionarios de la Agencia un mensaje que los invite a consultar el normograma y en caso en que hayan leyes y decretos nuevos, igualmente, informar a los funcionarios y colaboradores el asunto de esas leyes y decretos.</t>
    </r>
  </si>
  <si>
    <t>Una (1) solicitud cada mes a la Oficina de Comunicaciones, con el fin de que envíe un mensaje de difusión</t>
  </si>
  <si>
    <r>
      <rPr>
        <b/>
        <sz val="12"/>
        <rFont val="Arial"/>
        <family val="2"/>
      </rPr>
      <t xml:space="preserve">5. </t>
    </r>
    <r>
      <rPr>
        <sz val="12"/>
        <rFont val="Arial"/>
        <family val="2"/>
      </rPr>
      <t>Modificar el Procedimiento denominado "Identificación y actualización de la normativa y actos administrativos expedidos por la Entidad", conforme al nuevo procedimiento establecido por la Oficina de Comunicaciones para la publicación de información en la página web de la Agencia</t>
    </r>
  </si>
  <si>
    <t>Un (1) procedimiento ajustado</t>
  </si>
  <si>
    <t>La Oficina de Control Interno llevó a cabo consulta en el aplicativo ISOLUCION, observando la creación y aprobación (6-Ago-2018 y 13-Ago-2018) de la versión Nº 3 del procedimiento PR-ADJ-003 IDENTIFICACIÓN Y ACTUALIZACIÓN DE LA NORMATIVIDAD Y ACTOS ADMINISTRATIVOS DE LA ENTIDAD, en el cual se incluyó (Condiciones Especiales y Desarrollo - Paso Nº 3), que la Oficina Jurídica será la responsable de publicar de forma proactiva las leyes, decretos y conceptos emitidos.</t>
  </si>
  <si>
    <t>Inobservancia de lineamientos para el seguimiento a la Política de Prevención del Daño Antijurídico 2017</t>
  </si>
  <si>
    <t>Falta de seguimiento y/o control por parte de la Oficina Jurídica al cumplimiento de los reportes a realizar a la Agencia Nacional de Defensa Jurídica del Estado.</t>
  </si>
  <si>
    <r>
      <rPr>
        <b/>
        <sz val="12"/>
        <rFont val="Arial"/>
        <family val="2"/>
      </rPr>
      <t xml:space="preserve">1. </t>
    </r>
    <r>
      <rPr>
        <sz val="12"/>
        <rFont val="Arial"/>
        <family val="2"/>
      </rPr>
      <t>Emitir instrucciones oportunas y precisas que permitan garantizar el cumplimiento de los lineamientos contenidos en la  Circular Externa N° 06 del 2016.</t>
    </r>
  </si>
  <si>
    <t xml:space="preserve">Un (1) correo electrónico dirigido al responsable de apoyar  la implementación de la política de prevención del daño antijurídico </t>
  </si>
  <si>
    <r>
      <rPr>
        <b/>
        <sz val="12"/>
        <rFont val="Arial"/>
        <family val="2"/>
      </rPr>
      <t>Seguimiento Julio-2019</t>
    </r>
    <r>
      <rPr>
        <sz val="12"/>
        <rFont val="Arial"/>
        <family val="2"/>
      </rPr>
      <t xml:space="preserve">
Los responsables del proceso auditado informaron que la acción no registra avances debido a que </t>
    </r>
    <r>
      <rPr>
        <i/>
        <sz val="12"/>
        <rFont val="Arial"/>
        <family val="2"/>
      </rPr>
      <t>"La persona responsable de apoyar la implementación de la PPDA, fue contratada en el mes de abril de 2019, en cumplimiento de las obligaciones contractuales procedió a ajustar el documento de la Política tal como lo solicitó la Agencia de Defensa Jurídica del Estado, el documento final fue aprobado el día 8 de mayo de 2019, actualmente se encuentra en implementación".</t>
    </r>
    <r>
      <rPr>
        <sz val="12"/>
        <rFont val="Arial"/>
        <family val="2"/>
      </rPr>
      <t xml:space="preserve">
</t>
    </r>
    <r>
      <rPr>
        <b/>
        <sz val="12"/>
        <rFont val="Arial"/>
        <family val="2"/>
      </rPr>
      <t xml:space="preserve">Seguimiento Junio-2020
</t>
    </r>
    <r>
      <rPr>
        <sz val="12"/>
        <rFont val="Arial"/>
        <family val="2"/>
      </rPr>
      <t xml:space="preserve">El 11 de febrero de 2020,se suscribió el contrato 325 de 2020, cuyo objeto es </t>
    </r>
    <r>
      <rPr>
        <i/>
        <sz val="12"/>
        <rFont val="Arial"/>
        <family val="2"/>
      </rPr>
      <t xml:space="preserve">"Prestar servicios profesionales a la Oficina Jurídica para apoyar la estructuración de políticas de Prevención del Daño Antijurídico, las líneas de defensa de la entidad, la revisión de las actuaciones judiciales y administrativas y la elaboración de conceptos jurídico." </t>
    </r>
    <r>
      <rPr>
        <sz val="12"/>
        <rFont val="Arial"/>
        <family val="2"/>
      </rPr>
      <t xml:space="preserve">
El 29 de mayo de 2020 se infformó que "Se remitió a la Agencia Nacional de Defensa Jurídica del Estado informe correspondiente, mediante Oficio 20202100009582". De lo anterior, se realizó un revisión del radicado mencionado, observando que en el mismo se remitió a la ANDJ el informe de ejecución de la Política de PRevención de Daño Antijurídico de la vigencia 2019, dando así cumplimiento a la Circular 006 de 2016. 
De lo anterior es preciso indicar que, si bien no se cuenta con soporte que acredite el cumplimiento de la acción tal como fue planteada, la Entidad realizó la contratación de una persona que apoyara la estructuración de políticas de Prevención del Daño Antijurídico. Así mismo se observó que en la presente vigencia se dio cumplimiento a lo señalado en la Circular externa N° 06 de 2016, motivo por el cual esta Oficina Considera que las acciones adelantadas por los responsables del proceso han conllevado a dar observancia a la normatividad y prevenir la reiteración del presente hallazgo.</t>
    </r>
  </si>
  <si>
    <t>Respecto a la presente acción, si bien no se cuenta con los soportes que acredite el cumplimiento de la acción tal como fue planteada,es preciso indicar que la entidad realizó la contratación para la estructuración de políticas de Prevención del Daño Antijurídico, las líneas de defensa de la entidad, la revisión de las actuaciones judiciales y administrativas, lo que aportó en  dar cumplimiento a lo señalado en la Circular externa N° 06 de 2016, motivo por el cual esta Oficina Considera que las acciones adelantadas por los responsables del proceso han conllevado a dar observancia a la normatividad y prevenir la reiteración del presente hallazgo, por lo cual se puede conceptuar su cierre.</t>
  </si>
  <si>
    <r>
      <rPr>
        <b/>
        <sz val="12"/>
        <rFont val="Arial"/>
        <family val="2"/>
      </rPr>
      <t xml:space="preserve">2. </t>
    </r>
    <r>
      <rPr>
        <sz val="12"/>
        <rFont val="Arial"/>
        <family val="2"/>
      </rPr>
      <t>Hacer seguimiento al cumplimiento de los lineamientos contenidos en la  Circular Externa N° 06 del 2016.</t>
    </r>
  </si>
  <si>
    <t>Una (1) mesa de trabajo para verificar el cumplimiento de los lineamientos Circular Externa N° 06 del 2016.</t>
  </si>
  <si>
    <r>
      <rPr>
        <b/>
        <sz val="12"/>
        <rFont val="Arial"/>
        <family val="2"/>
      </rPr>
      <t>Seguimiento Julio-2019</t>
    </r>
    <r>
      <rPr>
        <sz val="12"/>
        <rFont val="Arial"/>
        <family val="2"/>
      </rPr>
      <t xml:space="preserve">
Los responsables del proceso auditado informaron que la acción no registra avances debido a que </t>
    </r>
    <r>
      <rPr>
        <i/>
        <sz val="12"/>
        <rFont val="Arial"/>
        <family val="2"/>
      </rPr>
      <t>"La persona responsable de apoyar la implementación de la PPDA, fue contratada en el mes de abril de 2019, en cumplimiento de las obligaciones contractuales procedió a ajustar el documento de la Política tal como lo solicitó la Agencia de Defensa Jurídica del Estado, el documento final fue aprobado el día 8 de mayo de 2019, actualmente se encuentra en implementación".</t>
    </r>
    <r>
      <rPr>
        <sz val="12"/>
        <rFont val="Arial"/>
        <family val="2"/>
      </rPr>
      <t xml:space="preserve">
</t>
    </r>
    <r>
      <rPr>
        <b/>
        <sz val="12"/>
        <rFont val="Arial"/>
        <family val="2"/>
      </rPr>
      <t xml:space="preserve">Seguimiento Junio-2020
</t>
    </r>
    <r>
      <rPr>
        <sz val="12"/>
        <rFont val="Arial"/>
        <family val="2"/>
      </rPr>
      <t xml:space="preserve">El 11 de febrero de 2020,se suscribió el contrato 325 de 2020, cuyo objeto es </t>
    </r>
    <r>
      <rPr>
        <i/>
        <sz val="12"/>
        <rFont val="Arial"/>
        <family val="2"/>
      </rPr>
      <t xml:space="preserve">"Prestar servicios profesionales a la Oficina Jurídica para apoyar la estructuración de políticas de Prevención del Daño Antijurídico, las líneas de defensa de la entidad, la revisión de las actuaciones judiciales y administrativas y la elaboración de conceptos jurídico." </t>
    </r>
    <r>
      <rPr>
        <sz val="12"/>
        <rFont val="Arial"/>
        <family val="2"/>
      </rPr>
      <t xml:space="preserve">
Producto de lo cual, en eil informe de supervisión de actividades del mes de febrero de 2020, se resaltó la labor relacionada con la remisión a la Agencia Nacional de Defensa Jurídica del Estadodel  informe de ejecución de la Política de Prevención de Daño Antijurídico de la vigencia 2019 (Rad.  , mediante Oficio 20202100009582), dando así cumplimiento a la Circular 006 de 2016. 
De lo anterior es preciso indicar que, si bien no se cuenta con soporte que acredite el cumplimiento de la acción tal como fue planteada, la Entidad realizó la contratación de una persona encargada de apoyar la estructuración de políticas de Prevención del Daño Antijurídico. Así mismo se observó que en la presente vigencia se dio cumplimiento a lo señalado en la Circular externa N° 06 de 2016 y através de la supervisión se realizó seguimiento al cumplimiento de esta actividad, motivo por el cual esta Oficina Considera que las acciones adelantadas por los responsables del proceso han conllevado a dar observancia a la normatividad y prevenir la reiteración del presente hallazgo.</t>
    </r>
  </si>
  <si>
    <t>Respecto a la presente acción, si bien no se realizó la acción tal como fue planteada, la Entidad realizó la contratación de una persona encargada de apoyar la estructuración de políticas de Prevención del Daño Antijurídico. Así mismo se observó que en la presente vigencia se dio cumplimiento a lo señalado en la Circular externa N° 06 de 2016 y através de la supervisión se realizó seguimiento al cumplimiento de esta actividad, motivo por el cual esta Oficina Considera que las acciones adelantadas por los responsables del proceso han conllevado a dar observancia a la normatividad y prevenir la reiteración del presente hallazgo, por lo cual se puede conceptuar su cierre.</t>
  </si>
  <si>
    <t xml:space="preserve">Incumplimiento de la Política de Administración de Riesgo de la Entidad         </t>
  </si>
  <si>
    <r>
      <rPr>
        <b/>
        <sz val="12"/>
        <rFont val="Arial"/>
        <family val="2"/>
      </rPr>
      <t xml:space="preserve">1. </t>
    </r>
    <r>
      <rPr>
        <sz val="12"/>
        <rFont val="Arial"/>
        <family val="2"/>
      </rPr>
      <t xml:space="preserve">Revisión de acciones para abordar riesgos </t>
    </r>
  </si>
  <si>
    <t>Cargue de (3) evidencias  en Isolución.</t>
  </si>
  <si>
    <t>La Oficina de Control Interno llevó a cabo consulta en el aplicativo ISOLUCION, observando el cargue de cuatro registros para las acciones Nº 15 y 16 (cada una dos registros). Esto fue ejecutado el 16 de julio de 2018.</t>
  </si>
  <si>
    <t>Analizada la información reportada por la Oficina Jurídica, y revisados los soportes allegados, se observa la Entidad ha dado cumplimiento a las acciones propuestas.
En lo que respecta a la acción N° 6,  luego de la situación presentada en 2018 la Entidad ha tomado medidas para llevar a cabo un monitoreo y control de la gestión de riesgos a través de Isolucion, además de que se generan alertas periódicas para que los reportes se realicen oportunamente, dados los lineamientos procedimentales.
Adicionalmente, se debe resaltar que la política de Adminsitración del Riesgo de la ADr ha sufrido constantes modificaciones en busca de alinearse con la Guía de Administración del riesgo del DAFP, razón por la cual se considera que los hecho que originaron el hallazgo en su momento, respecto a la ausencia de lineamientos para el reporte de la gestión de riesgos ha sido subsanado por la ADR,  situación que, para el caso del proceso de Asesoría y Defensa Jurídica, no se han elevado observación en el seguimiento al Mapa de Riesgos de Corrupción.
Por lo anterior se considera procedente el cierre del hallazgo,.</t>
  </si>
  <si>
    <r>
      <rPr>
        <b/>
        <sz val="12"/>
        <rFont val="Arial"/>
        <family val="2"/>
      </rPr>
      <t xml:space="preserve">2. </t>
    </r>
    <r>
      <rPr>
        <sz val="12"/>
        <rFont val="Arial"/>
        <family val="2"/>
      </rPr>
      <t xml:space="preserve">Solicitar a la Oficina de Planeación una capacitación en las herramientas de mejora continua </t>
    </r>
  </si>
  <si>
    <t xml:space="preserve">Una (1) capacitación </t>
  </si>
  <si>
    <t>Se obtuvo evidencia de la realización de una actividad de capacitación denominada "MEJORA CONTINUA", moderada por la Oficina de Planeación el 30 de julio de 2018, de la cual hicieron parte dos (2) funcionarias de la Oficina Jurídica.</t>
  </si>
  <si>
    <t>Falta de individualización en algunas actividades del procedimiento.</t>
  </si>
  <si>
    <r>
      <rPr>
        <b/>
        <sz val="12"/>
        <rFont val="Arial"/>
        <family val="2"/>
      </rPr>
      <t xml:space="preserve">3. </t>
    </r>
    <r>
      <rPr>
        <sz val="12"/>
        <rFont val="Arial"/>
        <family val="2"/>
      </rPr>
      <t xml:space="preserve">Revisión y modificación del procedimiento de Defensa Jurídica </t>
    </r>
  </si>
  <si>
    <t xml:space="preserve">Una (1) modificación aprobada del  procedimiento de Defensa Jurídica </t>
  </si>
  <si>
    <t>La Oficina de Control Interno llevó a cabo consulta en el aplicativo ISOLUCION, observando la creación y aprobación (30-Ago-2018) de la versión Nº 3 del procedimiento PR-ADJ-002 Defensa Jurídica.</t>
  </si>
  <si>
    <t xml:space="preserve">Insuficiencia de usuarios en la Oficina Jurídica para acceder a la plataforma ISOLUCION. </t>
  </si>
  <si>
    <r>
      <rPr>
        <b/>
        <sz val="12"/>
        <rFont val="Arial"/>
        <family val="2"/>
      </rPr>
      <t>4.</t>
    </r>
    <r>
      <rPr>
        <sz val="12"/>
        <rFont val="Arial"/>
        <family val="2"/>
      </rPr>
      <t>Solicitar  a  la Oficina de Planeación la creación de nuevos usuarios para los servidores  y colaboradores de la Oficina Jurídica.</t>
    </r>
  </si>
  <si>
    <t>Creación de cinco (5) nuevos usuarios para para los servidores  y colaboradores de la Oficina Jurídica.</t>
  </si>
  <si>
    <t>Se obtuvo evidencia de la gestión realizada por la Oficina Jurídica para llevar a cabo la creación de nueve (9) usuarios en ISOLUCION para funcionarios y contratistas pertenecientes al proceso auditado. Posteriormente se solicitó la redistribución de las Acciones Para Abordar Riesgos entre diferentes usuarios pertenecientes al proceso.</t>
  </si>
  <si>
    <t xml:space="preserve">Fallas en el Plataforma ISOLUCION </t>
  </si>
  <si>
    <r>
      <rPr>
        <b/>
        <sz val="12"/>
        <rFont val="Arial"/>
        <family val="2"/>
      </rPr>
      <t xml:space="preserve">5. </t>
    </r>
    <r>
      <rPr>
        <sz val="12"/>
        <rFont val="Arial"/>
        <family val="2"/>
      </rPr>
      <t>Solicitar a la Oficina de Planeación, la revisión de las funcionalidades de la herramienta ISOLUCIÓN.</t>
    </r>
  </si>
  <si>
    <t>Una (1) solicitud de revisión</t>
  </si>
  <si>
    <t xml:space="preserve">Se evidenció que los días 16 y 17 de julio de 2018, la Oficina Jurídica de la Entidad solicitó a la Oficina de Planeación revisar las funcionalidades del aplicativo ISOLUCION, en relación con las fallas previamente identificadas. </t>
  </si>
  <si>
    <t xml:space="preserve">Las acciones tomaron un mayor tiempo a causa de terceros </t>
  </si>
  <si>
    <r>
      <rPr>
        <b/>
        <sz val="12"/>
        <rFont val="Arial"/>
        <family val="2"/>
      </rPr>
      <t xml:space="preserve">6. </t>
    </r>
    <r>
      <rPr>
        <sz val="12"/>
        <rFont val="Arial"/>
        <family val="2"/>
      </rPr>
      <t>Anticipar tiempos establecidos</t>
    </r>
  </si>
  <si>
    <t>Un (1) correo electrónico, recordando  el vencimiento del término 3 días antes.</t>
  </si>
  <si>
    <t>El 18 de julio de 2022, la Jefe de la Oficina jurídica, manifestó mediante correo electrónico, que la situación presentada en su momento se dio por una situacón operativa del sistema Isolución, la cual a la fecha se encuentra corregida. De otra parte, se señala que la Política de Admnistración del Riesgo de la Entidad ha sufrido modificaciones, estableciendo en la versión 4 (versión vigente), que se hacen seguimientos periodicos frente a la gestión de riesgos, aunado a que la Oficina de Planeación, en su rol de segunda línea de defensa, ha estado comunicando constantemente la necesidad de cumplir con el reporte de avances frente a las acciones para aboradar riesgos.
De lo anterior se cuenta con correo electrónico con todas las justificaciones dadas frente a los correctivos tomados para la situación evidenciada en el presente hallazgos, así como sus respectivos soportes.</t>
  </si>
  <si>
    <t>OCI-2021-013 ASESORÌA Y DEFENSA JURÌDICA</t>
  </si>
  <si>
    <t>OCI-2021-013</t>
  </si>
  <si>
    <t>Inobservancia de lineamientos procedimentales y normativos en
el trámite de conceptos jurídicos</t>
  </si>
  <si>
    <t>Demora en el análisis de la competencia de la Oficina Jurídica para atender las
solicitudes.</t>
  </si>
  <si>
    <t>1. Definición de la competencia de
la Oficina Jurídica, dentro de los
dos días siguientes a la
recepción de la solicitud.</t>
  </si>
  <si>
    <t>Ajustar el Procedimiento
"Emisión de Conceptos
Jurídicos" (PR-ADJ-001)</t>
  </si>
  <si>
    <t>Equipo Humano Oficina Jurìdica</t>
  </si>
  <si>
    <t>Angie Milena Abella González</t>
  </si>
  <si>
    <r>
      <t>La Oficina de Control Interno llevó a cabo consulta en el aplicativo ISOLUCION, observando la actualización del procedimiento</t>
    </r>
    <r>
      <rPr>
        <i/>
        <sz val="12"/>
        <rFont val="Calibri"/>
        <family val="2"/>
        <scheme val="minor"/>
      </rPr>
      <t xml:space="preserve"> "Emisión de Conceptos Jurídicos" </t>
    </r>
    <r>
      <rPr>
        <sz val="12"/>
        <rFont val="Calibri"/>
        <family val="2"/>
        <scheme val="minor"/>
      </rPr>
      <t xml:space="preserve">(PR-ADJ-001 Versión 4) Cargado en el aplicativo ISOLUCIÓN, el 30 de diciembre de 2021. En el cual se estipuló lo siguiente: 
</t>
    </r>
    <r>
      <rPr>
        <i/>
        <sz val="12"/>
        <rFont val="Calibri"/>
        <family val="2"/>
        <scheme val="minor"/>
      </rPr>
      <t>"</t>
    </r>
    <r>
      <rPr>
        <b/>
        <i/>
        <sz val="12"/>
        <rFont val="Calibri"/>
        <family val="2"/>
        <scheme val="minor"/>
      </rPr>
      <t>5. CONDCIONES ESPECIALES</t>
    </r>
    <r>
      <rPr>
        <b/>
        <sz val="12"/>
        <rFont val="Calibri"/>
        <family val="2"/>
        <scheme val="minor"/>
      </rPr>
      <t xml:space="preserve">
</t>
    </r>
    <r>
      <rPr>
        <i/>
        <sz val="12"/>
        <rFont val="Calibri"/>
        <family val="2"/>
        <scheme val="minor"/>
      </rPr>
      <t xml:space="preserve">5.2 Contenido mínimo del concepto
• Revisión de la competencia de la ADR y la Oficina Jurídica para emitir el concepto, la cual se debe realizar dentro de los dos (2) días siguientes a la recepción de la solicitud.
</t>
    </r>
    <r>
      <rPr>
        <b/>
        <i/>
        <sz val="12"/>
        <rFont val="Calibri"/>
        <family val="2"/>
        <scheme val="minor"/>
      </rPr>
      <t xml:space="preserve">6 DESARROLLO
Actividad 3.  
Revisar el contenido de la solicitud de concepto. </t>
    </r>
    <r>
      <rPr>
        <i/>
        <sz val="12"/>
        <rFont val="Calibri"/>
        <family val="2"/>
        <scheme val="minor"/>
      </rPr>
      <t xml:space="preserve">Revisar el contenido de las solicitudes de concepto.
Establecer dentro de los dos días siguientes a la recepción de la solicitud la competencia y si se refiere a asuntos de naturaleza jurídica."
</t>
    </r>
    <r>
      <rPr>
        <sz val="12"/>
        <rFont val="Calibri"/>
        <family val="2"/>
        <scheme val="minor"/>
      </rPr>
      <t xml:space="preserve">
Para verificar la efectividad de las mismas, se allegó por parte de la Oficina Jurídica el formato F-ADJ-014 con la relación de conceptos emitidas en la vigencia 2022. Por parte de la Oficina de Control Interno se verificó en Orfeo la fecha de recepción por parte de jurídica y la clasificación como concepto jurídico, evidenciando la efectividad de la acción propuesta, toda vez que se verificó que llegó inicialmente cómo un derecho de petición o memorando y fueron reclasificados como conceptos. </t>
    </r>
  </si>
  <si>
    <t xml:space="preserve">Analizada la información reportada por la Oficina Jurídica y revisado el procedimientos PR-ADJ-001, se observa que la Entidad ha dado cumplimiento a las acciones propuestas. 
Para verificar la efectividad de las mismas, se allegó por parte de la Oficina Jurídica el formato F-ADJ-014 con la relación de conceptos emitidas en la vigencia 2022, los cuales se verificaron por parte de la Oficina de Control Interno, evidenciando que cutro (4) solicitudes de conceptos fueron allegados inicialmente como PQRSD, y uno (1) como memorando, los cuales fueron reclasificados como conceptos, evidenciando la efedtividad de la primera acción, ahora bien, respesto de la segunda acción, se observó que la totalidad de conceptos se encuentran publicados en la página web de la entidad, evidenciando la efectividad de la acción,  superando la debilidad en el control de la información. 
Por otro lado, no se establecieron acciones de mejora frente a la ausencia de constancia de entrega de la respuesta al peticionario, por consiguiente, por parte de esta Oficina, se analisó que la situación identificada se haya superado, revisando en Orfeo que de los cinco (5) conceptos emitidos, de los cuales tres (3), eran memorandos internos, por consiguiente, la notificación se dió a través del sistema de Gesgtión Documental Orfeo, por consiguiente no se requería. Ahora bien, frente a los dos (2) restantes, se observó que si contaban con la evidencia de notificación a través de correo electrónico, evidenciando que la situación identificada inicialmente por esta Oficina ha sido superada, por consiguiente, se da el cierre efectivo y definitivo del presente hallazgo. 
</t>
  </si>
  <si>
    <t>Falta de seguimiento en el diligenciamiento la base de datos de correspondencia.</t>
  </si>
  <si>
    <t>2. Mensualmente al solicitar la publicación del concepto jurídico, verificar que se ingresaron los datos correspondientes en la base de
datos.</t>
  </si>
  <si>
    <r>
      <t>La Oficina de Control Interno llevó a cabo consulta en el aplicativo ISOLUCION, evidenciando la actualización del procedimiento</t>
    </r>
    <r>
      <rPr>
        <i/>
        <sz val="12"/>
        <rFont val="Calibri"/>
        <family val="2"/>
        <scheme val="minor"/>
      </rPr>
      <t xml:space="preserve"> "Emisión de Conceptos Jurídicos"</t>
    </r>
    <r>
      <rPr>
        <sz val="12"/>
        <rFont val="Calibri"/>
        <family val="2"/>
        <scheme val="minor"/>
      </rPr>
      <t xml:space="preserve"> (PR-ADJ-001 Versión 4) Cargado en el aplicativo ISOLUCIÓN, el 30 de diciembre de 2021. En el cual se estipuló lo siguiente: 
</t>
    </r>
    <r>
      <rPr>
        <i/>
        <sz val="12"/>
        <rFont val="Calibri"/>
        <family val="2"/>
        <scheme val="minor"/>
      </rPr>
      <t>"</t>
    </r>
    <r>
      <rPr>
        <b/>
        <i/>
        <sz val="12"/>
        <rFont val="Calibri"/>
        <family val="2"/>
        <scheme val="minor"/>
      </rPr>
      <t>5. CONDCIONES ESPECIALES</t>
    </r>
    <r>
      <rPr>
        <i/>
        <sz val="12"/>
        <rFont val="Calibri"/>
        <family val="2"/>
        <scheme val="minor"/>
      </rPr>
      <t xml:space="preserve">
</t>
    </r>
    <r>
      <rPr>
        <b/>
        <i/>
        <sz val="12"/>
        <rFont val="Calibri"/>
        <family val="2"/>
        <scheme val="minor"/>
      </rPr>
      <t>5.4. Registro en la planilla de correspondencia F-ADJ-014</t>
    </r>
    <r>
      <rPr>
        <i/>
        <sz val="12"/>
        <rFont val="Calibri"/>
        <family val="2"/>
        <scheme val="minor"/>
      </rPr>
      <t xml:space="preserve">
La Oficina Jurídica incorporara en el formato F-ADJ-014, las solicitudes de concepto y las respuestas a los mismos con las correspondientes fechas de entrada y salida con el fin de llevar el control de los términos para atender las mismas.
</t>
    </r>
    <r>
      <rPr>
        <b/>
        <i/>
        <sz val="12"/>
        <rFont val="Calibri"/>
        <family val="2"/>
        <scheme val="minor"/>
      </rPr>
      <t>5.5. Publicación de conceptos en el normograma</t>
    </r>
    <r>
      <rPr>
        <i/>
        <sz val="12"/>
        <rFont val="Calibri"/>
        <family val="2"/>
        <scheme val="minor"/>
      </rPr>
      <t xml:space="preserve">
El último día hábil de cada mes la Oficina Jurídica solicitará a la Oficina de Comunicaciones la publicación en el normograma de los conceptos emitidos durante el mes, la cual se realizará señalando el tema sobre el cual versa el concepto jurídico.
El abogado responsable del mismo indicará de manera sucinta, en el asunto el tema desarrollado en el concepto, para facilitar la ubicación en el normograma.
</t>
    </r>
    <r>
      <rPr>
        <sz val="12"/>
        <rFont val="Calibri"/>
        <family val="2"/>
        <scheme val="minor"/>
      </rPr>
      <t xml:space="preserve"> Se allegó a través de correo electrónico del 11 de mayo de 2023"
Para verificar la efectividad de las mismas, se allegó por parte de la Oficina Jurídica el formato F-ADJ-014 con la relación de conceptos emitidas en la vigencia 2022, y la evidencia de solicitud de publicación de los mismos, de los cuales se verificaron por parte de la Oficina de Control Interno, evidenciando que la totalidad de conceptos se encuentran publicados en la página web de la entidad, evidenciando la efectividad de la acción,  superando la debilidad en el control de la información.  
</t>
    </r>
  </si>
  <si>
    <t>Debilidades en la identificación de normatividad aplicable en la Entidad y ausencia de publicación de normas.</t>
  </si>
  <si>
    <t>Ausencia de articulación entre las dependencias de la entidad para actualizar el
normograma.</t>
  </si>
  <si>
    <t>1. Modificación del procedimiento para incluir una actividad asociada a la consolidación de normas con el apoyo de las diferentes dependencias de la entidad.</t>
  </si>
  <si>
    <t xml:space="preserve">Un (1) Procedimiento
actualizado </t>
  </si>
  <si>
    <r>
      <t>La Oficina de Control Interno llevó a cabo consulta en el aplicativo ISOLUCION del Procedimiento "I</t>
    </r>
    <r>
      <rPr>
        <i/>
        <sz val="12"/>
        <rFont val="Calibri"/>
        <family val="2"/>
        <scheme val="minor"/>
      </rPr>
      <t>DENTIFICACIÓN Y ACTUALIZACIÓN DE LA NORMATIVIDAD Y ACTOS ADMINISTRATIVOS DE LA ENTIDAD</t>
    </r>
    <r>
      <rPr>
        <sz val="12"/>
        <rFont val="Calibri"/>
        <family val="2"/>
        <scheme val="minor"/>
      </rPr>
      <t xml:space="preserve">" (PR-ADJ-003 Versión 5) Aprobado el 30 de diciembre de 2021. En el cual se estableció:
</t>
    </r>
    <r>
      <rPr>
        <i/>
        <sz val="12"/>
        <rFont val="Calibri"/>
        <family val="2"/>
        <scheme val="minor"/>
      </rPr>
      <t>"</t>
    </r>
    <r>
      <rPr>
        <b/>
        <i/>
        <sz val="12"/>
        <rFont val="Calibri"/>
        <family val="2"/>
        <scheme val="minor"/>
      </rPr>
      <t>5. CONDICIONES ESPECIALES</t>
    </r>
    <r>
      <rPr>
        <i/>
        <sz val="12"/>
        <rFont val="Calibri"/>
        <family val="2"/>
        <scheme val="minor"/>
      </rPr>
      <t xml:space="preserve">
(...)
En cuanto a las resoluciones, acuerdos y circulares proferidos por la entidad, la dependencia que emita tal acto, se encargará de realizar la referida publicación.
• Coordinación entre dependencias para actualizar el Normograma: teniendo en cuenta que las áreas misionales son responsables de solicitar a la Oficina de Comunicaciones la publicación en el normograma de los actos administrativos necesarios para el funcionamiento de la entidad, la Oficina jurídica expidió la Circular No 024 de 9 de abril de 2021, donde se les solicita a las dependencias que emitan resoluciones, circulares y acuerdos que guarden relación con el objeto misional de la ADR o con el ejercicio de la función pública, incluyendo las expedidas con fundamento en la Emergencia Sanitaria, la respectiva publicación en el normograma de la página web de la Agencia trimestralmente.
Para ello se llevarán a cabo mesas de trabajo con las dependencias responsables con el fin de coordinar la respectiva publicación."
</t>
    </r>
    <r>
      <rPr>
        <sz val="12"/>
        <rFont val="Calibri"/>
        <family val="2"/>
        <scheme val="minor"/>
      </rPr>
      <t xml:space="preserve">Conforme lo anterior, se evidencia cumplimiento de la acción propuesta, no obstante, se concidera por parte de esta Oficina que la efectividad de esta acción está supeditada al cumplimiento de la tercera, toda vez que se requiere del formato de identificación y actualización de la Normatividad y Actos Administrativos de la Entidad F-ADJ-023. Por parte de la Oficina de Control Interno se evidenció que no hay normograma actualizada, toda vez que no se han incluida normas del 2022 y 2023 en la página web de la Agencia. </t>
    </r>
  </si>
  <si>
    <t xml:space="preserve">Se evidencia por parte de la Oficina de Control Interno la actualización del procedimiento PR-ADJ-003 en su versión 5, dando cumplimiento a la acción propuesta,y la actualización del formato  F-ADJ-023, el cual contiene Leyes, Decretos, Resoluciones y circulares aplicables a la ADR. 
Por lo expuesto anteriormente, se determina que la acción es efectiva. 
</t>
  </si>
  <si>
    <t>Desactualización del normograma.</t>
  </si>
  <si>
    <t>2. Inclusión en el normograma de las Leyes y Decretos que fueron identificados durante la auditoría.</t>
  </si>
  <si>
    <t>Normograma actualizado</t>
  </si>
  <si>
    <r>
      <t>Se indica por los responsables del proceso que</t>
    </r>
    <r>
      <rPr>
        <i/>
        <sz val="12"/>
        <color theme="1"/>
        <rFont val="Calibri"/>
        <family val="2"/>
        <scheme val="minor"/>
      </rPr>
      <t xml:space="preserve"> "Revisado el informe OCI-2021-013, se identificaron las normas echadas de menos durante la auditoria, las cuales fueron revisadas y ubicadas  en el normograma .
https://www.adr.gov.co/transparencia/normativa-de-la-entidad-o-autoridad/leyes/"
</t>
    </r>
    <r>
      <rPr>
        <sz val="12"/>
        <color theme="1"/>
        <rFont val="Calibri"/>
        <family val="2"/>
        <scheme val="minor"/>
      </rPr>
      <t xml:space="preserve">Información que fue verificada por parte de la Oficina de Control Interno, evidenciando que se incluyeron dentro del normograma de la Entidad las dos Leyes identificadas por esta Oficina ( Ley 1960 de 2019 y Ley 2013 de 2019 ), frente a los Decretos 420, 537, 564, 614, 642, 796 y 803 de 2020, se encuentran en la página web en </t>
    </r>
    <r>
      <rPr>
        <i/>
        <sz val="12"/>
        <color theme="1"/>
        <rFont val="Calibri"/>
        <family val="2"/>
        <scheme val="minor"/>
      </rPr>
      <t>"COVID-19" .</t>
    </r>
  </si>
  <si>
    <t xml:space="preserve">Se verificó por parte de la Oficina de Control Interno la inclusión de la totalidad de las normas identificadas por esta Oficina en la auditoría, en la página web de la agencia, dando cumplimiento a la acción y evidenciando su efectividad, dando por cerrada la acción. </t>
  </si>
  <si>
    <t>Deficiencias en el “Formato identificación y actualización de la Normatividad y Actos Administrativos de la Entidad”</t>
  </si>
  <si>
    <t>3. Revisión y actualización del “Formato identificación y actualización de la Normatividad y Actos Administrativos de la Entidad" (F-ADJ-023), tanto en su forma como en el contenido actual.</t>
  </si>
  <si>
    <t>Formato identificación y actualización de la Normatividad y Actos Administrativos de la Entidad-actualizado</t>
  </si>
  <si>
    <t>19/05/2023
23/12/2024</t>
  </si>
  <si>
    <t>Angie Milena Abella González
Maicol Zipamocha</t>
  </si>
  <si>
    <r>
      <rPr>
        <b/>
        <sz val="12"/>
        <color theme="1"/>
        <rFont val="Calibri"/>
        <family val="2"/>
        <scheme val="minor"/>
      </rPr>
      <t xml:space="preserve">Seguimiento mayo 2023:
</t>
    </r>
    <r>
      <rPr>
        <sz val="12"/>
        <color theme="1"/>
        <rFont val="Calibri"/>
        <family val="2"/>
        <scheme val="minor"/>
      </rPr>
      <t xml:space="preserve">
Se indica por los responsables del proceso que </t>
    </r>
    <r>
      <rPr>
        <i/>
        <sz val="12"/>
        <color theme="1"/>
        <rFont val="Calibri"/>
        <family val="2"/>
        <scheme val="minor"/>
      </rPr>
      <t xml:space="preserve">"Formato adoptado internamente por la Oficina jurídica y en proceso de articulación con la Oficina de Planeación." </t>
    </r>
    <r>
      <rPr>
        <sz val="12"/>
        <color theme="1"/>
        <rFont val="Calibri"/>
        <family val="2"/>
        <scheme val="minor"/>
      </rPr>
      <t xml:space="preserve">Sin embargo, no se ha aprobado, por consiguiente la acción se encuentra incumplida y vencida. 
</t>
    </r>
    <r>
      <rPr>
        <b/>
        <sz val="12"/>
        <color theme="1"/>
        <rFont val="Calibri"/>
        <family val="2"/>
        <scheme val="minor"/>
      </rPr>
      <t xml:space="preserve">Seguimiento diciembre 2024:
</t>
    </r>
    <r>
      <rPr>
        <sz val="12"/>
        <color theme="1"/>
        <rFont val="Calibri"/>
        <family val="2"/>
        <scheme val="minor"/>
      </rPr>
      <t xml:space="preserve">Para dar cumplimiento a la acción propuesta desde la Oficina Jurídica se adjunta: 
- Formato F-ADJ-023 Identificación y actualización de la normatividad y actos administrativos de la entidad 
Dicho documento ya se encuentra oficializado en el Sistema Integrado de Gestión ISOLUCIÓN desde el mes de noviembre de 2023, teniendo en cuenta esto, se considera que la acción fue cumplida al 100%. </t>
    </r>
  </si>
  <si>
    <r>
      <t xml:space="preserve">Se evidencia por parte de la Oficina de Control Interno que se realizó la actualización del formato  F-ADJ-023 Identificación y actualización de la normatividad y actos administrativos de la entidad en el cual se describen Leyes, Decretos, Resoluciones y Circulares aplicables y emitidas por la Agencia de Desarrollo Rural, por lo que, una vez cumplida la presente acción se determina que desde la Oficina Jurídica se han implementado controles que permitan disminuir las causas que llevaron a la suscripción del hallazgo </t>
    </r>
    <r>
      <rPr>
        <i/>
        <sz val="12"/>
        <color theme="1"/>
        <rFont val="Calibri"/>
        <family val="2"/>
        <scheme val="minor"/>
      </rPr>
      <t xml:space="preserve">Debilidades en la identificación de normatividad aplicable en la Entidad y ausencia de publicación de normas </t>
    </r>
    <r>
      <rPr>
        <sz val="12"/>
        <color theme="1"/>
        <rFont val="Calibri"/>
        <family val="2"/>
        <scheme val="minor"/>
      </rPr>
      <t xml:space="preserve">por lo que, determina dar el cierre de este. </t>
    </r>
  </si>
  <si>
    <t>Desactualización de los expedientes de los procesos judiciales y registro de actuaciones en el sistema eKOGUI, y desatención a lo ordenado en fallo judicial</t>
  </si>
  <si>
    <t>Insuficiencia del Recurso Humano</t>
  </si>
  <si>
    <t>1. Sugerir la contratación en la Oficina Jurídica de un colaborador que apoye las labores de archivo de los expedientes físicos y la creación de expedientes digitales.</t>
  </si>
  <si>
    <t>Una solicitud de autorización de un contratista</t>
  </si>
  <si>
    <r>
      <t xml:space="preserve">Se indica por los responsables del proceso que </t>
    </r>
    <r>
      <rPr>
        <i/>
        <sz val="12"/>
        <color theme="1"/>
        <rFont val="Calibri"/>
        <family val="2"/>
        <scheme val="minor"/>
      </rPr>
      <t xml:space="preserve">"La jefe de la Oficina Jurídica sugirió la contratación de un colaborador que apoye las labores de archivo  de los expedientes físicos y la creación de expedientes digitales y como resultado de ello la OJ cuenta con el apoyo de una contratista para adelantar estas funciones".
</t>
    </r>
    <r>
      <rPr>
        <sz val="12"/>
        <color theme="1"/>
        <rFont val="Calibri"/>
        <family val="2"/>
        <scheme val="minor"/>
      </rPr>
      <t xml:space="preserve">A través de mesa de trabajo del 8 de mayo de 2023 se indicó el número del contrato de la persona encargada de la organización y archivo de los expedientes, el cual corresponde al 5812023. Por parte de la Oficina de Control Interno se descargó de SECOP II el clausulado del contrato, identificando dentro de las obligaciones contractuales </t>
    </r>
    <r>
      <rPr>
        <i/>
        <sz val="12"/>
        <color theme="1"/>
        <rFont val="Calibri"/>
        <family val="2"/>
        <scheme val="minor"/>
      </rPr>
      <t>"1. Clasificar la información digital y/o física de la dependencia asignada. 2. Organizar de manera integral los documentos de archivo digital y/o físico de la dependencia asignada y en las métricas definidas por el supervisor del contrato"</t>
    </r>
    <r>
      <rPr>
        <sz val="12"/>
        <color theme="1"/>
        <rFont val="Calibri"/>
        <family val="2"/>
        <scheme val="minor"/>
      </rPr>
      <t>, concluyendo con el cumplimiento de la acción.</t>
    </r>
  </si>
  <si>
    <r>
      <t>Se evidencia por parte de la Oficina de Control Interno el cumplimiento de la acción propuesta, toda vez que se observó el clausulado del contrato 5812023, en el cual se estableció</t>
    </r>
    <r>
      <rPr>
        <i/>
        <sz val="12"/>
        <color theme="1"/>
        <rFont val="Calibri"/>
        <family val="2"/>
        <scheme val="minor"/>
      </rPr>
      <t xml:space="preserve">  "1. Clasificar la información digital y/o física de la dependencia asignada. 2. Organizar de manera integral los documentos de archivo digital y/o físico de la dependencia asignada y en las métricas definidas por el supervisor del contrato</t>
    </r>
    <r>
      <rPr>
        <sz val="12"/>
        <color theme="1"/>
        <rFont val="Calibri"/>
        <family val="2"/>
        <scheme val="minor"/>
      </rPr>
      <t xml:space="preserve">", concluyendo con el cumplimiento de la acción.
</t>
    </r>
  </si>
  <si>
    <t>Ausencia de actividades de control en el lineamiento procedimental.</t>
  </si>
  <si>
    <t>2. Modificar el procedimiento para incluir controles que permitan asegurar el adecuado y oportuno archivo de las actuaciones procesales en los expedientes y actualización de la matriz</t>
  </si>
  <si>
    <t>Un (1)
Procedimiento
actualizado</t>
  </si>
  <si>
    <t>3/05/2023
23/12/2024</t>
  </si>
  <si>
    <r>
      <rPr>
        <b/>
        <sz val="12"/>
        <color theme="1"/>
        <rFont val="Calibri"/>
        <family val="2"/>
        <scheme val="minor"/>
      </rPr>
      <t>Seguimiento mayo 2023:</t>
    </r>
    <r>
      <rPr>
        <sz val="12"/>
        <color theme="1"/>
        <rFont val="Calibri"/>
        <family val="2"/>
        <scheme val="minor"/>
      </rPr>
      <t xml:space="preserve">
Se evidencia por parte de la Oficina de Control Interno el procedimiento PR-ADJ-002 en su versión 5 actualizado el 31 de diciembre de 2021, no obstante, se indica por los responsables del proceso que</t>
    </r>
    <r>
      <rPr>
        <i/>
        <sz val="12"/>
        <color theme="1"/>
        <rFont val="Calibri"/>
        <family val="2"/>
        <scheme val="minor"/>
      </rPr>
      <t xml:space="preserve"> "El procedimiento de conformación de expedientes e inclusión de piezas (físico y digital) le corresponde a Secretaría General y en la actualidad se encuentra en procedimiento existente se encuentra en etapa de revisión para reformularlo, motivo por el cual la OJ ajustará su procedimiento de defensa jurídica una vez salga la nueva versión del procedimiento  Código: PR-DOC-003 V2.
Lo anterior sin perjuicio de las actividades de actualización y organizacicón del archivo que viene adelantado la OJ, en coordinación con el equipo de Geestión Documental y la conformación de expxedientes digitales en el sistema ORFEO"
</t>
    </r>
    <r>
      <rPr>
        <sz val="12"/>
        <color theme="1"/>
        <rFont val="Calibri"/>
        <family val="2"/>
        <scheme val="minor"/>
      </rPr>
      <t xml:space="preserve">Si bien es cierto, se realizó la actualización del procedimoiento a la versión 5, dando cumplimiento a la acción inicialmente propuesta, conforme a lo anterior, se considera inefectiva, toda vez que las modificaciones realizadas no atacan la causa del hallazgo ni se imparten nuevos lineamientos o controles para el archivo de los expedientes físicos y digitales, por consiguiente, se requiere de la modificación del Procedimiento PR-DOC-003, para hacer una nueva versión del PR-ADJ-002, en la cual se incluyan dichos controles. 
Para determinar la efectividad, se seleccionará una muestra de algún expediente donde se pueda determinar que se archivó la información, conforme a los lineamientos del PR-ADJ-002. 
</t>
    </r>
    <r>
      <rPr>
        <b/>
        <sz val="12"/>
        <color theme="1"/>
        <rFont val="Calibri"/>
        <family val="2"/>
        <scheme val="minor"/>
      </rPr>
      <t xml:space="preserve">Seguimiento diciembre 2024: 
</t>
    </r>
    <r>
      <rPr>
        <sz val="12"/>
        <color theme="1"/>
        <rFont val="Calibri"/>
        <family val="2"/>
        <scheme val="minor"/>
      </rPr>
      <t xml:space="preserve">Para dar cumplimiento a la presente acción la Oficina Jurídica remitió los siguientes soportes: 
-Correo electrónico del 18 de diciembre de 2024 con asunto </t>
    </r>
    <r>
      <rPr>
        <i/>
        <sz val="12"/>
        <color theme="1"/>
        <rFont val="Calibri"/>
        <family val="2"/>
        <scheme val="minor"/>
      </rPr>
      <t xml:space="preserve">"Solicitud PR-DOC-003 Organización de archivo - Plan de Mejoramiento OJ - OCI-2021-013 </t>
    </r>
    <r>
      <rPr>
        <sz val="12"/>
        <color theme="1"/>
        <rFont val="Calibri"/>
        <family val="2"/>
        <scheme val="minor"/>
      </rPr>
      <t xml:space="preserve">donde se solicita a la dependencia de Gestión Documental lineamientos para la actualización de los procedimientos de la Oficina Jurídica, quienes responden que, el procedimiento mencionado no se encuentra vigente y en su lugar se aprobó durante el mes de agosto 2024 el </t>
    </r>
    <r>
      <rPr>
        <i/>
        <sz val="12"/>
        <color theme="1"/>
        <rFont val="Calibri"/>
        <family val="2"/>
        <scheme val="minor"/>
      </rPr>
      <t xml:space="preserve">Manual de Organización Documental MA-DOC-001 el cual incluye organización de expedientes híbridos y electrónicos. 
</t>
    </r>
    <r>
      <rPr>
        <sz val="12"/>
        <color theme="1"/>
        <rFont val="Calibri"/>
        <family val="2"/>
        <scheme val="minor"/>
      </rPr>
      <t xml:space="preserve">-MO-DOC-001 Manual de Organización Documental versión 1
-Listado de asistencia del 3 de diciembre de 2024 con objetivo </t>
    </r>
    <r>
      <rPr>
        <i/>
        <sz val="12"/>
        <color theme="1"/>
        <rFont val="Calibri"/>
        <family val="2"/>
        <scheme val="minor"/>
      </rPr>
      <t xml:space="preserve">"Socialización expediente electrónico Oficina Jurídica Bajo series y subseries" 
</t>
    </r>
    <r>
      <rPr>
        <sz val="12"/>
        <color theme="1"/>
        <rFont val="Calibri"/>
        <family val="2"/>
        <scheme val="minor"/>
      </rPr>
      <t xml:space="preserve">-Resolución Número 028 del 7 de febrero de 2024 </t>
    </r>
    <r>
      <rPr>
        <i/>
        <sz val="12"/>
        <color theme="1"/>
        <rFont val="Calibri"/>
        <family val="2"/>
        <scheme val="minor"/>
      </rPr>
      <t xml:space="preserve">"Por la cual adopta la Política de Gestión Documental de la Agencia de Desarrollo Rural". 
</t>
    </r>
    <r>
      <rPr>
        <sz val="12"/>
        <color theme="1"/>
        <rFont val="Calibri"/>
        <family val="2"/>
        <scheme val="minor"/>
      </rPr>
      <t xml:space="preserve">Teniendo en cuenta la información aportada y descrita anteriormente, esta Oficina recomienda validar la información disponible y actualizar respectivamente los procedimientos de la Oficina Jurídica incluyendo los controles necesarios, hasta que esto no sea allegado a la OCI, esta acción permanecerá en estado incumplida - vencida teniendo en cuenta el plazo de su aplicación. </t>
    </r>
  </si>
  <si>
    <r>
      <rPr>
        <b/>
        <sz val="12"/>
        <color theme="1"/>
        <rFont val="Calibri"/>
        <family val="2"/>
        <scheme val="minor"/>
      </rPr>
      <t xml:space="preserve">Seguimiento mayo 2023:
</t>
    </r>
    <r>
      <rPr>
        <sz val="12"/>
        <color theme="1"/>
        <rFont val="Calibri"/>
        <family val="2"/>
        <scheme val="minor"/>
      </rPr>
      <t xml:space="preserve">
Por parte de la Oficina de Control Interno, se evidenció que se realizó la actualización del procedimoiento PR-ADJ-002 a la versión 5, dando cumplimiento a la acción inicialmente propuesta, conforme a lo anterior, se considera inefectiva, toda vez que las modificaciones realizadas no atacan la causa del hallazgo ni se imparten nuevos lineamientos o controles para el archivo de los expedientes físicos y digitales, por consiguiente, se requiere de la modificación del Procedimiento PR-DOC-003, para hacer una nueva versión del PR-ADJ-002, en la cual se incluyan dichos controles. 
Para determinar la efectividad, se seleccionará una muestra de algún expediente donde se pueda determinar que se archivó la información, conforme a los lineamientos del PR-ADJ-002, toda vez que es una acción preventiva.
</t>
    </r>
    <r>
      <rPr>
        <b/>
        <sz val="12"/>
        <color theme="1"/>
        <rFont val="Calibri"/>
        <family val="2"/>
        <scheme val="minor"/>
      </rPr>
      <t xml:space="preserve">Seguimiento Diciembre 2024: 
</t>
    </r>
    <r>
      <rPr>
        <sz val="12"/>
        <color theme="1"/>
        <rFont val="Calibri"/>
        <family val="2"/>
        <scheme val="minor"/>
      </rPr>
      <t xml:space="preserve">Teniendo en cuenta el avance descrito en la columna avance cualitativo, esta Oficina recomienda validar y actualizar los procedimientos de la Oficina Jurídica con el fin de implementar los controles necesarios para el archivo de los expedientes físicos y digitales. 
Una vez se cuente con estos favor remitir los soportes documentales de un expediente y los repectivos soportes de la tranferencia documental primaria, con el fin de validar la aplicación de los controles implementados, de igual manera se informa que el hallazgo permanecerá en estado ABIERTO mientras se suministra la información mencionada anteriormente que permita determinar la efectividad de las acciones para dar cierre al hallazgo. </t>
    </r>
  </si>
  <si>
    <t>3. Modificar el procedimiento para
delimitar el alcance de la actividad
denominada “cumplir el fallo”</t>
  </si>
  <si>
    <r>
      <t>La Oficina de Control Interno llevó a cabo consulta en el aplicativo ISOLUCION del Procedimiento</t>
    </r>
    <r>
      <rPr>
        <i/>
        <sz val="12"/>
        <color theme="1"/>
        <rFont val="Calibri"/>
        <family val="2"/>
        <scheme val="minor"/>
      </rPr>
      <t xml:space="preserve"> "Defensa Jurídica"</t>
    </r>
    <r>
      <rPr>
        <sz val="12"/>
        <color theme="1"/>
        <rFont val="Calibri"/>
        <family val="2"/>
        <scheme val="minor"/>
      </rPr>
      <t xml:space="preserve"> (PR-ADJ-002 Versión 5) cargado  en el aplicativo el 31 de diciembre de 2021, en el cual se establece: 
</t>
    </r>
    <r>
      <rPr>
        <i/>
        <sz val="12"/>
        <color theme="1"/>
        <rFont val="Calibri"/>
        <family val="2"/>
        <scheme val="minor"/>
      </rPr>
      <t xml:space="preserve">"5. CONDCIONES ESPECIALES
Cumplimiento de Sentencias Laudos y Conciliaciones: Una vez ejecutoriada la sentencia, el laudo arbitral o aprobada la conciliación, que imponga a la Entidad una obligación de carácter económico, el jefe de la Oficina Jurídica o el apoderado del proceso, deberá poner en conocimiento de la Dirección Administrativa y Financiera, la existencia del crédito en un término no mayor a quince (15) días calendario, contados a partir de la ejecutoria de la sentencia, laudo arbitral o auto aprobatorio de la conciliación."
</t>
    </r>
    <r>
      <rPr>
        <sz val="12"/>
        <color theme="1"/>
        <rFont val="Calibri"/>
        <family val="2"/>
        <scheme val="minor"/>
      </rPr>
      <t xml:space="preserve">Conforme a lo anterior, por parte de esta Oficina se evidenció el alcance que se le dio en dicho procedimiento al cumplimiento del fallo,  creando nuevos lineamiento para cumplir con dicho fin, evidenciando la efectividad de la misma, toda vez que la obligación del cumplimiento del fallo ya no recae sobre la Oficina Jurídica. </t>
    </r>
  </si>
  <si>
    <t xml:space="preserve">Por parte de la Oficina de Control Interno, se evidenció que se realizó la actualización del procedimoiento PR-ADJ-002 a la versión 5, dando cumplimiento a la acción propuesta, en el cual se delimita el alcance al término "cumplimiento del fallo", evidenciando la efecdtividad de la misma, toda vez que la obligación del cumplimiento del fallo ya no recae sobre la Oficina Jurídica. </t>
  </si>
  <si>
    <t>Debilidades en la ejecución de los controles adoptados en el lineamiento
procedimental.</t>
  </si>
  <si>
    <t xml:space="preserve">4. Actualizar los expedientes físicos </t>
  </si>
  <si>
    <t>Expedientes físicos
actualizados</t>
  </si>
  <si>
    <r>
      <t xml:space="preserve">Por parte de la Oficina de Control Interno se identificó que la causa del hallazgo no tiene alineación con la acción, no obstante, las acciones si atacan al hallazgo inicialmente identificado por esta Oficina. Se indica por los responsables del proceso que </t>
    </r>
    <r>
      <rPr>
        <i/>
        <sz val="12"/>
        <rFont val="Calibri"/>
        <family val="2"/>
        <scheme val="minor"/>
      </rPr>
      <t>"Con ocasión de las disposiciones contenidas en el DECRETO LEGISLATIVO 806 DE 2020, lo expedientes de procesos judiciales se han actualizado en forma digital (sistema ORFEO), el cual se encuentra incluido en el Procedimiento "Defensa Jurídica" (PR-ADJ-002 Versión 5) "</t>
    </r>
    <r>
      <rPr>
        <sz val="12"/>
        <rFont val="Calibri"/>
        <family val="2"/>
        <scheme val="minor"/>
      </rPr>
      <t xml:space="preserve"> 
Para determinar el cumplimiento y la efectividad de la acción se solicitó por parte de la Oficina de Control Interno el expediente 2011-00204, el cual fue seleccionado como muestra dentro de los expedientes incompletos identificados por esta Oficina en la Auditoría; en mesa de trabajo del 8 de mayo de 2023, se observó el expediente físico y se escaneó el documento </t>
    </r>
    <r>
      <rPr>
        <i/>
        <sz val="12"/>
        <rFont val="Calibri"/>
        <family val="2"/>
        <scheme val="minor"/>
      </rPr>
      <t xml:space="preserve">"Control de Registro" </t>
    </r>
    <r>
      <rPr>
        <sz val="12"/>
        <rFont val="Calibri"/>
        <family val="2"/>
        <scheme val="minor"/>
      </rPr>
      <t>donde se registran todos los documentos que reposan en el expediente, evidenciando que si se actualizó el mismo, toda vez que según la auditoría OCI-2021-013 se indicó que</t>
    </r>
    <r>
      <rPr>
        <i/>
        <sz val="12"/>
        <rFont val="Calibri"/>
        <family val="2"/>
        <scheme val="minor"/>
      </rPr>
      <t>"En el expediente no reposaban los documentos correspondientes a las actuaciones surtidas en el proceso; al respecto, se encontró notificación del auto admisorio de la demanda. De acuerdo con lo consultado en sistema eKOGUI en el proceso ya se profirió sentencia de segunda instancia."</t>
    </r>
    <r>
      <rPr>
        <sz val="12"/>
        <rFont val="Calibri"/>
        <family val="2"/>
        <scheme val="minor"/>
      </rPr>
      <t xml:space="preserve"> , actualmente, el expediente en físico si cuenta con todas las actuaciones hasta el fallo de segunda intancia, evidenciando el cumplimiento de la acción. 
Adicionalmente, por parte de esta Oficina, se solicitó a los responsables allegar el expediente  con identificación eKOGUI 2308824 para verificar por Orfeo la información aportada por la Oficina Jurídica. Al respecto, se indica por los responsables </t>
    </r>
    <r>
      <rPr>
        <i/>
        <sz val="12"/>
        <rFont val="Calibri"/>
        <family val="2"/>
        <scheme val="minor"/>
      </rPr>
      <t xml:space="preserve">"Ubicación en ORFEO del expediente con ID Ekogui- 2308824: Debido al cambio de versión del ORFEO no es posible acceder a los expedientes digitales creados en el sistema, motivo por el cual se adjunta la captura de pantalla del sistema ORFEO en el que se evidencia la situación" </t>
    </r>
    <r>
      <rPr>
        <sz val="12"/>
        <rFont val="Calibri"/>
        <family val="2"/>
        <scheme val="minor"/>
      </rPr>
      <t xml:space="preserve">Impidiendo a esta Oficina validar la información aportada. 
Al no poder corroborar la adopción de controles frente al archivo de expedientes físicos y digitales, Conforme a lo que expuso, no es posible dar por cerrada la acción. </t>
    </r>
  </si>
  <si>
    <r>
      <t>Analizada la información reportada por la Oficina Jurídica, se da por cumplida la acción, toda  vez que se seleccionó por parte de la Oficina de Control Interno uno de los expedientes que presentaron debilidad en la información del archivo físico, evidenciando que se actualizó la información y actualmente el expediente se encuentra completo, no obstante, por parte de la Oficina Jurídica se indicó que</t>
    </r>
    <r>
      <rPr>
        <i/>
        <sz val="12"/>
        <color theme="1"/>
        <rFont val="Calibri"/>
        <family val="2"/>
        <scheme val="minor"/>
      </rPr>
      <t xml:space="preserve"> "Con ocasión de las disposiciones contenidas en el DECRETO LEGISLATIVO 806 DE 2020, lo expedientes de procesos judiciales se han actualizado en forma digital (sistema ORFEO), el cual se encuentra incluido en el Procedimiento "Defensa Jurídica" (PR-ADJ-002 Versión 5) " </t>
    </r>
    <r>
      <rPr>
        <sz val="12"/>
        <color theme="1"/>
        <rFont val="Calibri"/>
        <family val="2"/>
        <scheme val="minor"/>
      </rPr>
      <t>por consiguiente, esta Oficina solicitó allegar el expediente digitalizado  con identificación eKOGUI 2308824 para verificar por Orfeo la información aportada por la Oficina Jurídica. Al respecto, se indica por los responsables</t>
    </r>
    <r>
      <rPr>
        <i/>
        <sz val="12"/>
        <color theme="1"/>
        <rFont val="Calibri"/>
        <family val="2"/>
        <scheme val="minor"/>
      </rPr>
      <t xml:space="preserve"> "Ubicación en ORFEO del expediente con ID Ekogui- 2308824: Debido al cambio de versión del ORFEO no es posible acceder a los expedientes digitales creados en el sistema, motivo por el cual se adjunta la captura de pantalla del sistema ORFEO en el que se evidencia la situación" </t>
    </r>
    <r>
      <rPr>
        <sz val="12"/>
        <color theme="1"/>
        <rFont val="Calibri"/>
        <family val="2"/>
        <scheme val="minor"/>
      </rPr>
      <t xml:space="preserve">Impidiendo a esta Oficina validar la adopción de controles frente al archivo de expedientes físicos y digitales. Conforme a lo que expuso, no es posible dar por cerrada la acción, ya que, para lograr determinar la efectividad, se requiere de la acción no. 2, correspondiente a la actualización del Procedimiento PR-ADJ-002, en donde se incluyan lineaminetos para el archivo físico y digital de los expedientes. 
Razón por la cual el presente hallazgo continúa abierto en tanto no se corrobore la efectividad de la totalidad de las acciones propúestas. </t>
    </r>
  </si>
  <si>
    <t>5. Verificar en el sistema e-KOGUI que todos los procesos tengan cargadas las 9 actuaciones señaladas en el instructivo de apoderado, cuando corresponda.</t>
  </si>
  <si>
    <t xml:space="preserve">Sistema e-KOGUI
actualizado </t>
  </si>
  <si>
    <r>
      <t xml:space="preserve">Por parte de la Oficina de Control Interno se identificó que la causa del hallazgo no tiene alineación con la acción, por consiguiente, se sugiere modificar la causa del hallazgo. 
Ahora bien, se indicó por los responsables del proceso que </t>
    </r>
    <r>
      <rPr>
        <i/>
        <sz val="12"/>
        <color theme="1"/>
        <rFont val="Calibri"/>
        <family val="2"/>
        <scheme val="minor"/>
      </rPr>
      <t xml:space="preserve">"Los procesos tomados como muestra en la auditoria 2021, fueron actualizados en el sistema Ekogui, al igual que los demas procesos registrados en el sistema. 
Al respecto es importante destacar que el sistema ekogui no exige el cargue de la totalidad de las  piezas procesales, tal y como se puede corroborar en el MANUAL DE ABOGADO. eKOGUI (https://ekogui.defensajuridica.gov.co/sitios/ekogui/Documents/manual_abogado_E2.0_210519.pdf) " 
</t>
    </r>
    <r>
      <rPr>
        <sz val="12"/>
        <color theme="1"/>
        <rFont val="Calibri"/>
        <family val="2"/>
        <scheme val="minor"/>
      </rPr>
      <t xml:space="preserve">Conforme a lo anterior, por parte de la Oficina de Control Interno seleccionó como muestra un proceso  ID 1357858, el cual  se revisó en el sistema eKOGUI , el cual se indicó durante la auditoría que </t>
    </r>
    <r>
      <rPr>
        <i/>
        <sz val="12"/>
        <color theme="1"/>
        <rFont val="Calibri"/>
        <family val="2"/>
        <scheme val="minor"/>
      </rPr>
      <t>"La última actuación registrada es contestación de la demanda. De acuerdo con consulta en portal rama judicial el proceso se encuentra en etapa de pruebas."</t>
    </r>
    <r>
      <rPr>
        <sz val="12"/>
        <color theme="1"/>
        <rFont val="Calibri"/>
        <family val="2"/>
        <scheme val="minor"/>
      </rPr>
      <t xml:space="preserve">, actualmente se registra en etapa procesal de pruebas, y según la página de la Rama Judicial se encuentra en la misma etapa, por consiguiente, por parte de esta Oficina se concluye que la acción fue efectiva, toda vez que se realizó la actualización de la información. </t>
    </r>
  </si>
  <si>
    <t xml:space="preserve">Por parte de la Oficina de Control Interno se seleccionó como muestra uno de los expedientes identificados dentro de la auditoría con debilidad en la actualización de la información en eKOGUI, encontrando que se realizó la respectiva actualización, por consiguiente, analizada la información reportada por la Oficina Jurídica, se da por cumplida la acción y se evidencia su efectividad. </t>
  </si>
  <si>
    <t>ACCIONES  INFORME OCI-2018-018</t>
  </si>
  <si>
    <t>ACCIONES  INFORME OCI-2021-013</t>
  </si>
  <si>
    <t xml:space="preserve">CUMPLIDA - EFECTIVA </t>
  </si>
  <si>
    <t>INCUMPLIDA . VENCIDA</t>
  </si>
  <si>
    <t>OCI-2020-022 Gestión de la Cartera generada con ocasión de la Prestación del Servicio Público de Adecuación de Tierras</t>
  </si>
  <si>
    <t>OCI-2020-022</t>
  </si>
  <si>
    <t>Gestión de la Cartera generada con ocasión de la Prestación del Servicio Público de Adecuación de Tierras</t>
  </si>
  <si>
    <t>Incumplimientos normativos y procedimentales en la generación y entrega de facturas a los usuarios</t>
  </si>
  <si>
    <t>1-ago-2020 </t>
  </si>
  <si>
    <t>Inconsistencias en el recaudo de la cartera por concepto de la prestación del servicio público de adecuación de tierras</t>
  </si>
  <si>
    <t>Incumplimientos normativos y procedimentales en el proceso de cobro coactivo</t>
  </si>
  <si>
    <t>1. Realizar seguimiento cuatrimestral a través de mesas de trabajo y la solicitud de informes al interior de la oficina y a las UTT que tengan a cargo la gestión de la cartera, respecto de la gestión adelantada</t>
  </si>
  <si>
    <t>Tres (3) seguimientos</t>
  </si>
  <si>
    <t>Jefe de la Oficina Jurídica  </t>
  </si>
  <si>
    <t>01-sep-2020 </t>
  </si>
  <si>
    <t xml:space="preserve"> 31-dic-2021 </t>
  </si>
  <si>
    <t>27/04/2021
29/06/2023
23/12/2024</t>
  </si>
  <si>
    <t>Ariana Isabel Gómez Orozco
Angie Milena Abella González
Maicol Zipamocha</t>
  </si>
  <si>
    <r>
      <rPr>
        <b/>
        <sz val="12"/>
        <color theme="1"/>
        <rFont val="Arial"/>
        <family val="2"/>
      </rPr>
      <t>Seguimiento abril 2021:</t>
    </r>
    <r>
      <rPr>
        <sz val="12"/>
        <color theme="1"/>
        <rFont val="Arial"/>
        <family val="2"/>
      </rPr>
      <t xml:space="preserve">
El 18 de marzo la Oficina Jurídica, solicitó información a las UTT y a las Asociaciones
Los responsables del proceso suministraron soporte de los siguientes correos electrónicos:
• 21/10/2020: correo de Asoriofrio de asunto “PROYECTO PARA PRESENTACION DE PAZ Y SALVO MP COBRO COACTIVO” (Relación Usuarios con Mandamientos de Pago para Paz y Salvo por radicar Corte Agosto 2020).
• 09/03/2021 correo remitido a Asotucurinca de asunto “SOLICITUD RELACIÓN DETALLADAS DE VALORES.”
• 17/03/2021 correos remitidos a  Asoriofrio, Asorut, La Doctrina y Montería con los cuales se solicitaron relaciones detalladas de valores de algunos predios..  
</t>
    </r>
    <r>
      <rPr>
        <b/>
        <sz val="12"/>
        <color theme="1"/>
        <rFont val="Arial"/>
        <family val="2"/>
      </rPr>
      <t>Seguimiento junio 2023:</t>
    </r>
    <r>
      <rPr>
        <sz val="12"/>
        <color theme="1"/>
        <rFont val="Arial"/>
        <family val="2"/>
      </rPr>
      <t xml:space="preserve">
No se reportan avances por parte de los responsables del proceso
</t>
    </r>
    <r>
      <rPr>
        <b/>
        <sz val="12"/>
        <color theme="1"/>
        <rFont val="Arial"/>
        <family val="2"/>
      </rPr>
      <t xml:space="preserve">Seguimiento diciembre 2024: 
</t>
    </r>
    <r>
      <rPr>
        <sz val="12"/>
        <color theme="1"/>
        <rFont val="Arial"/>
        <family val="2"/>
      </rPr>
      <t xml:space="preserve">Para dar cumplimiento a la acción propuesta la Oficina Jurídica remitió: 
- Archivo excel denominado Base Cobro Coactivo Seguimiento con información del I, II y III cuatrimestre de la vigencia 2024 en la cual se identifican campos como información de la obligación, información del deudor principal, validaciones y resultado de dichas validaciones. 
- Archivo Excel con la ifnormación de los procesos de cobro coativo finalizados. </t>
    </r>
    <r>
      <rPr>
        <b/>
        <sz val="12"/>
        <color theme="1"/>
        <rFont val="Arial"/>
        <family val="2"/>
      </rPr>
      <t xml:space="preserve">
</t>
    </r>
    <r>
      <rPr>
        <sz val="12"/>
        <color theme="1"/>
        <rFont val="Arial"/>
        <family val="2"/>
      </rPr>
      <t xml:space="preserve">
Teniendo en cuenta que la acción se propuso como </t>
    </r>
    <r>
      <rPr>
        <i/>
        <sz val="12"/>
        <color theme="1"/>
        <rFont val="Arial"/>
        <family val="2"/>
      </rPr>
      <t xml:space="preserve">"Realizar seguimiento cuatrimestral a través de mesas de trabajo y la solicitud de informes al interior de la oficina y a las UTT que tengan a cargo la gestión de la cartera, respecto de la gestión adelantada" </t>
    </r>
    <r>
      <rPr>
        <sz val="12"/>
        <color theme="1"/>
        <rFont val="Arial"/>
        <family val="2"/>
      </rPr>
      <t xml:space="preserve"> y meta </t>
    </r>
    <r>
      <rPr>
        <i/>
        <sz val="12"/>
        <color theme="1"/>
        <rFont val="Arial"/>
        <family val="2"/>
      </rPr>
      <t xml:space="preserve">"Tres (3) seguimientos" </t>
    </r>
    <r>
      <rPr>
        <sz val="12"/>
        <color theme="1"/>
        <rFont val="Arial"/>
        <family val="2"/>
      </rPr>
      <t xml:space="preserve"> esta Oficina considera que la información remitida da cumplimiento a lo propuesto. </t>
    </r>
  </si>
  <si>
    <r>
      <t xml:space="preserve">Seguimiento diciembre 2024: 
</t>
    </r>
    <r>
      <rPr>
        <sz val="12"/>
        <color theme="1"/>
        <rFont val="Arial"/>
        <family val="2"/>
      </rPr>
      <t>Teniendo en cuenta que únicamente cuatro (4) de las ocho (8) acciones propuestas para el presente hallazgo denominado "Incumplimientos normativos y procedimentales en el proceso de cobro coactivo" han sido cumplidas,</t>
    </r>
    <r>
      <rPr>
        <i/>
        <sz val="12"/>
        <color theme="1"/>
        <rFont val="Arial"/>
        <family val="2"/>
      </rPr>
      <t xml:space="preserve"> </t>
    </r>
    <r>
      <rPr>
        <sz val="12"/>
        <color theme="1"/>
        <rFont val="Arial"/>
        <family val="2"/>
      </rPr>
      <t xml:space="preserve">la Oficina de Control Interno recomienda a la Oficina Jurídica evaluar la posibilidad de reformular el plan de mejoramiento propuesto de acuerdo con la realidad operativa y los controles que en la actualidad se estan implementando, de igual manera enfatiza sobre la importancia de generar planes de mejoramiento con una o dos acciones que ataquen las causas del hallazgo y que demuestren efectividad por si mismas. </t>
    </r>
    <r>
      <rPr>
        <b/>
        <sz val="12"/>
        <color theme="1"/>
        <rFont val="Arial"/>
        <family val="2"/>
      </rPr>
      <t xml:space="preserve">
</t>
    </r>
    <r>
      <rPr>
        <sz val="12"/>
        <color theme="1"/>
        <rFont val="Arial"/>
        <family val="2"/>
      </rPr>
      <t xml:space="preserve">Se recuerda que en caso de reformulación, esta debe realizarse mediante memorando dirigido al Jefe de la Oficina de Control Interno indicando número de informe, hallazgo, acción y motivo por el cual se realiza el cambio. </t>
    </r>
  </si>
  <si>
    <t>Insuficiencia de personal asignado a la gestión de cobro coactivo.</t>
  </si>
  <si>
    <t>2. Solicitar los recursos para contratar personal para cobro coactivo.</t>
  </si>
  <si>
    <t>Una (1) solicitud de recursos a la Vicepresidencia de Integración Productiva</t>
  </si>
  <si>
    <t>Jefe Oficina Jurídica  </t>
  </si>
  <si>
    <r>
      <rPr>
        <b/>
        <sz val="12"/>
        <color theme="1"/>
        <rFont val="Arial"/>
        <family val="2"/>
      </rPr>
      <t>Seguimiento abril 2021:</t>
    </r>
    <r>
      <rPr>
        <sz val="12"/>
        <color theme="1"/>
        <rFont val="Arial"/>
        <family val="2"/>
      </rPr>
      <t xml:space="preserve">
Teniendo en cuenta que los procesos de cobro coactivo se encuentran suspendidos en virtud de la Resolución 120 de fecha 14 de abril de  2020, la OJ ha desarrollado las actividades de cobro coactivo con los dos servidores de planta, que tiene asignadas estas funciones.  
</t>
    </r>
    <r>
      <rPr>
        <b/>
        <sz val="12"/>
        <color theme="1"/>
        <rFont val="Arial"/>
        <family val="2"/>
      </rPr>
      <t xml:space="preserve">Seguimiento junio 2023: 
</t>
    </r>
    <r>
      <rPr>
        <sz val="12"/>
        <color theme="1"/>
        <rFont val="Arial"/>
        <family val="2"/>
      </rPr>
      <t xml:space="preserve">
No se reportan avances por parte de los responsables del proceso
</t>
    </r>
    <r>
      <rPr>
        <b/>
        <sz val="12"/>
        <color theme="1"/>
        <rFont val="Arial"/>
        <family val="2"/>
      </rPr>
      <t xml:space="preserve">Seguimiento diciembre 2024: 
</t>
    </r>
    <r>
      <rPr>
        <sz val="12"/>
        <color theme="1"/>
        <rFont val="Arial"/>
        <family val="2"/>
      </rPr>
      <t xml:space="preserve">Para dar cumplimiento a la acción propuesta la Oficina Jurídica remitió: 
-Correo electrónico del 4 de diciembre de 2024 con asunto </t>
    </r>
    <r>
      <rPr>
        <i/>
        <sz val="12"/>
        <color theme="1"/>
        <rFont val="Arial"/>
        <family val="2"/>
      </rPr>
      <t>"Necesidades contratación Oficina Jurpidica 2025" 
-</t>
    </r>
    <r>
      <rPr>
        <sz val="12"/>
        <color theme="1"/>
        <rFont val="Arial"/>
        <family val="2"/>
      </rPr>
      <t xml:space="preserve">Matriz Necesidades Oficina Jurídica donde se desagregan por valores lo requerido para ejecutar los objetivos planteados para el 2025. 
Teniendo en cuenta la acción propuesta planteada como </t>
    </r>
    <r>
      <rPr>
        <i/>
        <sz val="12"/>
        <color theme="1"/>
        <rFont val="Arial"/>
        <family val="2"/>
      </rPr>
      <t xml:space="preserve">"Solicitar los recursos para contratar personal para cobro coactivo." </t>
    </r>
    <r>
      <rPr>
        <sz val="12"/>
        <color theme="1"/>
        <rFont val="Arial"/>
        <family val="2"/>
      </rPr>
      <t xml:space="preserve">y la respectiva meta, esta Oficina considera que los soportes entregados dan cumplimiento a la misma. </t>
    </r>
  </si>
  <si>
    <t>3. En caso de contar con los recursos, adelantar las gestiones pertinentes para contratar el personal que apoye el trámite de los procesos de cobro coactivo.</t>
  </si>
  <si>
    <t xml:space="preserve">Contratos suscritos </t>
  </si>
  <si>
    <t>Personal designado por la Jefe de la Oficina Jurídica para adelantar el trámite</t>
  </si>
  <si>
    <r>
      <rPr>
        <b/>
        <sz val="12"/>
        <color theme="1"/>
        <rFont val="Arial"/>
        <family val="2"/>
      </rPr>
      <t>Seguimiento abril 2021:.</t>
    </r>
    <r>
      <rPr>
        <sz val="12"/>
        <color theme="1"/>
        <rFont val="Arial"/>
        <family val="2"/>
      </rPr>
      <t xml:space="preserve">
Teniendo en cuenta que los procesos de cobro coactivose encuentran suspendidos en virtud de la Resolución 120 de fecha 14 de abril de  2020, la OJ ha desarrollado las actividades de cobro coactivo con los dos servidores de planta, que tiene asignadas estas funciones.  
</t>
    </r>
    <r>
      <rPr>
        <b/>
        <sz val="12"/>
        <color theme="1"/>
        <rFont val="Arial"/>
        <family val="2"/>
      </rPr>
      <t xml:space="preserve">Seguimiento junio 2023: 
</t>
    </r>
    <r>
      <rPr>
        <sz val="12"/>
        <color theme="1"/>
        <rFont val="Arial"/>
        <family val="2"/>
      </rPr>
      <t xml:space="preserve">No se reportan avances por parte de los responsables del proceso
</t>
    </r>
    <r>
      <rPr>
        <b/>
        <sz val="12"/>
        <color theme="1"/>
        <rFont val="Arial"/>
        <family val="2"/>
      </rPr>
      <t xml:space="preserve">Seguimiento diciembre 2024: </t>
    </r>
    <r>
      <rPr>
        <sz val="12"/>
        <color theme="1"/>
        <rFont val="Arial"/>
        <family val="2"/>
      </rPr>
      <t xml:space="preserve">
No se reportaron avances para la presente acción, por lo que desde la OCI se recomienda validar la aplicabilidad de esta acción, con el fin de identificar y aterrizar a la realidad operativa acciones que permitan contrarestar las causas de la suscripción del hallazgo. </t>
    </r>
  </si>
  <si>
    <t>Retrasos en la notificación de las diferentes actuaciones del proceso dada la limitación para identificar la dirección de predios de los deudores por ubicarse en áreas rurales.</t>
  </si>
  <si>
    <t>4. Identificar en las comunicaciones de notificación con corte a 31 de diciembre de 2019 las causas por las cuales no ha sido posible su entrega al deudor (rechazadas, reusadas, predio urbanizado, etc.)</t>
  </si>
  <si>
    <t xml:space="preserve">Documento de identificación de comunicaciones </t>
  </si>
  <si>
    <t>Abogado de Cobro Coactivo designado por la Jefe de la Oficina Jurídica  </t>
  </si>
  <si>
    <t> 01-sep-2020</t>
  </si>
  <si>
    <t>Ariana Isabel Gómez Orozco
Angie Milena Abella González</t>
  </si>
  <si>
    <t>Se realizó un inventario de las comunicaciones de notificación con corte a 31 de diciembre de 2019 en el que se identificaron  las causales, (rechazadas, reusadas, predio urbanizado, etc.)</t>
  </si>
  <si>
    <t>5. Informar a la Dirección de Adecuación de Tierras (DAT) de la VIP los predios a los cuales no fue posible notificar porque no fueron ubicados con el fin de que se adelante las gestiones para que se actualice el RGU.</t>
  </si>
  <si>
    <t>Un (1) memorando con la información identificada</t>
  </si>
  <si>
    <r>
      <rPr>
        <b/>
        <sz val="12"/>
        <color theme="1"/>
        <rFont val="Arial"/>
        <family val="2"/>
      </rPr>
      <t>Seguimiento abril 2021:</t>
    </r>
    <r>
      <rPr>
        <sz val="12"/>
        <color theme="1"/>
        <rFont val="Arial"/>
        <family val="2"/>
      </rPr>
      <t xml:space="preserve">
Esta acción no se ha realizado, teniendo en cuenta que la OJ, esta adelantando mesas de trabajo con la DAT con el fin de adelantar gestiones para la actualización del RGU de los Distritos de Adecuación de Tierras.
</t>
    </r>
    <r>
      <rPr>
        <b/>
        <sz val="12"/>
        <color theme="1"/>
        <rFont val="Arial"/>
        <family val="2"/>
      </rPr>
      <t xml:space="preserve">Seguimiento junio 2023: </t>
    </r>
    <r>
      <rPr>
        <sz val="12"/>
        <color theme="1"/>
        <rFont val="Arial"/>
        <family val="2"/>
      </rPr>
      <t xml:space="preserve">
No se reportan avances por parte de los responsables del proceso 
</t>
    </r>
    <r>
      <rPr>
        <b/>
        <sz val="12"/>
        <color theme="1"/>
        <rFont val="Arial"/>
        <family val="2"/>
      </rPr>
      <t>Seguimiento diciembre 2024:</t>
    </r>
    <r>
      <rPr>
        <sz val="12"/>
        <color theme="1"/>
        <rFont val="Arial"/>
        <family val="2"/>
      </rPr>
      <t xml:space="preserve">
Desde la Oficina Jurídica se indica </t>
    </r>
    <r>
      <rPr>
        <i/>
        <sz val="12"/>
        <color theme="1"/>
        <rFont val="Arial"/>
        <family val="2"/>
      </rPr>
      <t xml:space="preserve">"En el informe cuatrimestral de seguimiento, se evidencia las devoluciones de solicitudes de inicio de proceso en razón a la desactualización del RGU especificamente en la identificación de los predios." </t>
    </r>
    <r>
      <rPr>
        <sz val="12"/>
        <color theme="1"/>
        <rFont val="Arial"/>
        <family val="2"/>
      </rPr>
      <t>si bien esta oficina identificó los seguimientos descritos en la acción 1, lo indicado se considera no cumple con la acción propuesta denominada "</t>
    </r>
    <r>
      <rPr>
        <u/>
        <sz val="12"/>
        <color theme="1"/>
        <rFont val="Arial"/>
        <family val="2"/>
      </rPr>
      <t>Informar</t>
    </r>
    <r>
      <rPr>
        <sz val="12"/>
        <color theme="1"/>
        <rFont val="Arial"/>
        <family val="2"/>
      </rPr>
      <t xml:space="preserve"> a la Dirección de Adecuación de Tierras (DAT) de la VIP los predios a los cuales no fue posible notificar porque no fueron ubicados con el fin de que se adelante las gestiones para que se actualice el RGU." (Subrayado fuera de texto) y la meta planteada como </t>
    </r>
    <r>
      <rPr>
        <i/>
        <sz val="12"/>
        <color theme="1"/>
        <rFont val="Arial"/>
        <family val="2"/>
      </rPr>
      <t xml:space="preserve">"Un (1) memorando con la información identificada" </t>
    </r>
    <r>
      <rPr>
        <sz val="12"/>
        <color theme="1"/>
        <rFont val="Arial"/>
        <family val="2"/>
      </rPr>
      <t xml:space="preserve">por lo que la acción será determinada como incumplida - vencida teniendo en cuenta el plazo de aplicación para esta. </t>
    </r>
  </si>
  <si>
    <t xml:space="preserve">Falta de ejecución de las medidas cautelares de secuestro de bienes inmuebles. </t>
  </si>
  <si>
    <t>6. Solicitar la inclusión de recursos en el anteproyecto del 2022, para adelantar las actividades de secuestro de los bienes embargados.</t>
  </si>
  <si>
    <t xml:space="preserve">Una (1) solicitud de inclusión de  recursos </t>
  </si>
  <si>
    <t>Jefe de Oficina Jurídica  </t>
  </si>
  <si>
    <r>
      <rPr>
        <b/>
        <sz val="12"/>
        <color theme="1"/>
        <rFont val="Arial"/>
        <family val="2"/>
      </rPr>
      <t>Seguimiento abril 2021:</t>
    </r>
    <r>
      <rPr>
        <sz val="12"/>
        <color theme="1"/>
        <rFont val="Arial"/>
        <family val="2"/>
      </rPr>
      <t xml:space="preserve">
Teniendo en cuenta que los procesos de cobro coactivo se encuentran suspendidos y la entrada en vigencia de la Ley 2071 de 2020, la OJ no solicitó la inclusión de recursos para la materialización de medidas cautelares. 
</t>
    </r>
    <r>
      <rPr>
        <b/>
        <sz val="12"/>
        <color theme="1"/>
        <rFont val="Arial"/>
        <family val="2"/>
      </rPr>
      <t xml:space="preserve">Seguimiento junio 2023:
</t>
    </r>
    <r>
      <rPr>
        <sz val="12"/>
        <color theme="1"/>
        <rFont val="Arial"/>
        <family val="2"/>
      </rPr>
      <t xml:space="preserve">No se reportan avances por parte de los responsables del proceso
</t>
    </r>
    <r>
      <rPr>
        <b/>
        <sz val="12"/>
        <color theme="1"/>
        <rFont val="Arial"/>
        <family val="2"/>
      </rPr>
      <t xml:space="preserve">Seguimiento diciembre 2024: 
</t>
    </r>
    <r>
      <rPr>
        <sz val="12"/>
        <color theme="1"/>
        <rFont val="Arial"/>
        <family val="2"/>
      </rPr>
      <t xml:space="preserve">La Oficina Jurídica indicó </t>
    </r>
    <r>
      <rPr>
        <i/>
        <sz val="12"/>
        <color theme="1"/>
        <rFont val="Arial"/>
        <family val="2"/>
      </rPr>
      <t xml:space="preserve">"Teniendo en cuenta lo establecido por la Ley 2071 de 2020, respecto del  saneamiento de cartera de los Distritos de Adecuación de Tierras de propiedad de la Agencia, la Oficina Jurídica para la vigencia 2022, adelantó la validación a los procesos de cobro, estableciendo que no era viable la materialización de medida cautelar de secuestro sobre los predios que contaban con embargo." </t>
    </r>
    <r>
      <rPr>
        <sz val="12"/>
        <color theme="1"/>
        <rFont val="Arial"/>
        <family val="2"/>
      </rPr>
      <t xml:space="preserve">por lo que, desde esta Oficina se recomienda validar la funcionalidad de la acción propuesta y buscar su reformulación en el entendido de llevarlo a la realidad operativa de la misma. Razón por la cual, la acción se categorizará en incumplida - vencida. </t>
    </r>
  </si>
  <si>
    <t xml:space="preserve">Inobservancia de la competencia de decretar la prescripción de oficio tan pronto ocurra el hecho. </t>
  </si>
  <si>
    <t>7. Presentar ante el Comité de Cartera los casos identificados en el marco de la auditoría en los que operó la prescripción.</t>
  </si>
  <si>
    <t>Presentar ante el Comité de Cartera casos para prescripción de oficio</t>
  </si>
  <si>
    <r>
      <rPr>
        <b/>
        <sz val="12"/>
        <color theme="1"/>
        <rFont val="Arial"/>
        <family val="2"/>
      </rPr>
      <t>Seguimiento abril 2021:</t>
    </r>
    <r>
      <rPr>
        <sz val="12"/>
        <color theme="1"/>
        <rFont val="Arial"/>
        <family val="2"/>
      </rPr>
      <t xml:space="preserve">
En el marco de la auditoría no se encontraron casos en los que haya operado la prescripción, dada la suspensión de términos ordenada por la Resolución No 120 de fecha 14 de abril de 2020. 
</t>
    </r>
    <r>
      <rPr>
        <b/>
        <sz val="12"/>
        <color theme="1"/>
        <rFont val="Arial"/>
        <family val="2"/>
      </rPr>
      <t xml:space="preserve">Seguimiento junio 2023: 
</t>
    </r>
    <r>
      <rPr>
        <sz val="12"/>
        <color theme="1"/>
        <rFont val="Arial"/>
        <family val="2"/>
      </rPr>
      <t xml:space="preserve">No se reportan avances por parte de los responsables del proceso
</t>
    </r>
    <r>
      <rPr>
        <b/>
        <sz val="12"/>
        <color theme="1"/>
        <rFont val="Arial"/>
        <family val="2"/>
      </rPr>
      <t xml:space="preserve">Seguimiento diciembre 2024: </t>
    </r>
    <r>
      <rPr>
        <sz val="12"/>
        <color theme="1"/>
        <rFont val="Arial"/>
        <family val="2"/>
      </rPr>
      <t xml:space="preserve">
La Oficina Jurídica indicó: "</t>
    </r>
    <r>
      <rPr>
        <i/>
        <sz val="12"/>
        <color theme="1"/>
        <rFont val="Arial"/>
        <family val="2"/>
      </rPr>
      <t xml:space="preserve">Esta actividad fue suplida, por la aplicación del saneamiento de la cartera ordenada por la Ley 2071 de 2021 a los Distritos de Adecuación de Tierras de propiedad de la Agencia." </t>
    </r>
    <r>
      <rPr>
        <sz val="12"/>
        <color theme="1"/>
        <rFont val="Arial"/>
        <family val="2"/>
      </rPr>
      <t xml:space="preserve">, por lo que desde la Oficina de Control Interno se recomienda se reformule la acción en el sentido de lo manifestado, ya que, dicha afirmación no completa el cumplimiento de lo propuesto la acción clasificará como incumplida - vencida. </t>
    </r>
    <r>
      <rPr>
        <i/>
        <sz val="12"/>
        <color theme="1"/>
        <rFont val="Arial"/>
        <family val="2"/>
      </rPr>
      <t xml:space="preserve"> </t>
    </r>
  </si>
  <si>
    <t xml:space="preserve">Desactualización del Reglamento interno de Recaudo de Cartera </t>
  </si>
  <si>
    <t>8. Informar al Grupo de Cartera de la VIP aquellos aspectos que se deben modificar del Reglamento de Recaudo de Cartera, en relación con cobro coactivo que se ajuste a la normativa vigente.</t>
  </si>
  <si>
    <t xml:space="preserve">Una (1) solicitud de actualización </t>
  </si>
  <si>
    <t xml:space="preserve">Se solicitó la actualización del Reglamento de Recaudo de Cartera, mediante memorando radicado No. 20202100042193 de fecha 31 de diciembre de 2020. </t>
  </si>
  <si>
    <t>Diferencias en la información registrada en los Estados Financierosde la Entidad relacionadacon las cuentas por cobrar por la Prestación del Servicio Público de Adecuación de Tierras de los distritos administrados por la Agencia de Desarrollo Rural</t>
  </si>
  <si>
    <t>Inobservancia de lineamientos procedimentales en la presentación de informes y seguimiento de la gestión de la cartera</t>
  </si>
  <si>
    <t>Vicepresidente de Integración Productiva</t>
  </si>
  <si>
    <t>Duplicidad en la numeración de Actos Administrativos de la Agencia de Desarrollo Rural</t>
  </si>
  <si>
    <t>Desconocimiento de lineamientos normativos internos y externos por parte de las áreas que tienen a cargo la suscripción de Actos Administrativos en la Entidad.</t>
  </si>
  <si>
    <t xml:space="preserve">1. Establecer en el procedimiento de cobro coactivo, en el acápite de condiciones especiales, que la numeración de los actos administrativos que se emitan en el marco del proceso de cobro coactivo, estarán a cargo de la Oficina Jurídica.  </t>
  </si>
  <si>
    <t xml:space="preserve">Llevar un registro de la totalidad de los actos administrativos que se emitan por parte de la Oficina Jurídica  en el marco de  los procesos de cobro coactivo. </t>
  </si>
  <si>
    <t xml:space="preserve">Oficina Jurídica </t>
  </si>
  <si>
    <t>30-ago-2020 </t>
  </si>
  <si>
    <r>
      <rPr>
        <b/>
        <sz val="12"/>
        <color theme="1"/>
        <rFont val="Arial"/>
        <family val="2"/>
      </rPr>
      <t xml:space="preserve">Seguimiento abril 2021: </t>
    </r>
    <r>
      <rPr>
        <sz val="12"/>
        <color theme="1"/>
        <rFont val="Arial"/>
        <family val="2"/>
      </rPr>
      <t xml:space="preserve">
Esta acción no ha se podido implementar en virtud de la suspensión de términos ordenada por la Resolución No. 120 de fecha 14 de abril de 2020.
</t>
    </r>
    <r>
      <rPr>
        <b/>
        <sz val="12"/>
        <color theme="1"/>
        <rFont val="Arial"/>
        <family val="2"/>
      </rPr>
      <t>Seguimiento junio 2023:</t>
    </r>
    <r>
      <rPr>
        <sz val="12"/>
        <color theme="1"/>
        <rFont val="Arial"/>
        <family val="2"/>
      </rPr>
      <t xml:space="preserve">
No se reportan avances por parte de los responsables del proceso
</t>
    </r>
    <r>
      <rPr>
        <b/>
        <sz val="12"/>
        <color theme="1"/>
        <rFont val="Arial"/>
        <family val="2"/>
      </rPr>
      <t xml:space="preserve">Seguimiento Diciembre 2024: 
</t>
    </r>
    <r>
      <rPr>
        <sz val="12"/>
        <color theme="1"/>
        <rFont val="Arial"/>
        <family val="2"/>
      </rPr>
      <t xml:space="preserve">Para el cumplimiento de la presente acción la Oficina Jurídica adjuntó: 
-Borrador del procedimiento PR-ADJ-004 Cobro Coactivo. 
Sin embargo, dicho procedimiento se encuentra en proceso de revisión y aprobación, por lo que, la versión oficializada en ISOLUCIÓN corresponde a la 5 del año 2020, por lo que, teniendo en cuenta el plazo de aplicación de la acción esta se clasifica como incumplida - vencida. </t>
    </r>
    <r>
      <rPr>
        <b/>
        <sz val="12"/>
        <color theme="1"/>
        <rFont val="Arial"/>
        <family val="2"/>
      </rPr>
      <t xml:space="preserve">
</t>
    </r>
  </si>
  <si>
    <r>
      <rPr>
        <b/>
        <sz val="12"/>
        <color theme="1"/>
        <rFont val="Arial"/>
        <family val="2"/>
      </rPr>
      <t>Seguimiento diciembre 2024:</t>
    </r>
    <r>
      <rPr>
        <sz val="12"/>
        <color theme="1"/>
        <rFont val="Arial"/>
        <family val="2"/>
      </rPr>
      <t xml:space="preserve">
De acuerdo con la información suministrada por los responsables del proceso, no se presentan avances en la realización de las acciones propuestas, por lo que, se recomienda validar la posibilidad de modificar estas en busca de una actividad que se ajuste a la realidad operativa del proceso y que contribuya a eliminar las causas del hallazgo. </t>
    </r>
  </si>
  <si>
    <t>Deficiencia en el control para el seguimiento en la generación y custodia de las Resoluciones.</t>
  </si>
  <si>
    <t>2. Adicionar un prefijo denominado “CC”, que signifique Cobro Coactivo en los Actos Administrativos emitidos en el marco de dicho proceso.</t>
  </si>
  <si>
    <t>Diferenciar la numeración de  los Actos Administrativos, con el objetivo de evitar la duplicidad en la numeración de los mismos.  </t>
  </si>
  <si>
    <t xml:space="preserve"> Oficina Jurídica </t>
  </si>
  <si>
    <t>CONSTANTE</t>
  </si>
  <si>
    <r>
      <rPr>
        <b/>
        <sz val="12"/>
        <color theme="1"/>
        <rFont val="Arial"/>
        <family val="2"/>
      </rPr>
      <t xml:space="preserve">Seguimiento abril 2021: </t>
    </r>
    <r>
      <rPr>
        <sz val="12"/>
        <color theme="1"/>
        <rFont val="Arial"/>
        <family val="2"/>
      </rPr>
      <t xml:space="preserve">
Esta acción no ha se podido implementar en virtud de la suspensión de términos ordenada por la Resolución No. 120 de fecha 14 de abril de 2020.
</t>
    </r>
    <r>
      <rPr>
        <b/>
        <sz val="12"/>
        <color theme="1"/>
        <rFont val="Arial"/>
        <family val="2"/>
      </rPr>
      <t>Seguimiento junio 2023:</t>
    </r>
    <r>
      <rPr>
        <sz val="12"/>
        <color theme="1"/>
        <rFont val="Arial"/>
        <family val="2"/>
      </rPr>
      <t xml:space="preserve">
No se reportan avances por parte de los responsables del proceso
</t>
    </r>
    <r>
      <rPr>
        <b/>
        <sz val="12"/>
        <color theme="1"/>
        <rFont val="Arial"/>
        <family val="2"/>
      </rPr>
      <t xml:space="preserve">Seguimiento diciembre 2024: 
</t>
    </r>
    <r>
      <rPr>
        <sz val="12"/>
        <color theme="1"/>
        <rFont val="Arial"/>
        <family val="2"/>
      </rPr>
      <t xml:space="preserve">A la fecha del presente seguimiento desde la Oficina Jurídica no se remitió información para verificar el cumplimiento de la acción descrita, teniendo en cuenta el plazo de aplicación se categoriza como incumplida - vencida. </t>
    </r>
  </si>
  <si>
    <t>OCI-2022-025-Gestión de la Cartera generada con ocasión de la Prestación del Servicio Público de Adecuación de Tierras</t>
  </si>
  <si>
    <t>OCI-2022-025</t>
  </si>
  <si>
    <t>Deficiencias en el cumplimiento normativo y procedimental asociado a la gestión de la cartera vencida de acuerdo con su clasificación de probable, difícil e imposible recaudo conllevando a la prescripción de deudas.</t>
  </si>
  <si>
    <t xml:space="preserve">VIP </t>
  </si>
  <si>
    <t>VIP</t>
  </si>
  <si>
    <t>Deficiencias en la aplicación de las normas y procedimientos asociados a la facturación del interés moratorio por cartera vencida derivada de la prestación del servicio público de Adecuación de Tierras y a la emisión y entrega de las facturas a los usuarios</t>
  </si>
  <si>
    <t>Inobservancia de lineamientos procedimentales en el trámite de cobros coactivos y falta de regulación al interior de la Entidad para el trámite de cobros persuasivos y/o ausencia de soportes que sustentan dicha gestión</t>
  </si>
  <si>
    <t>Debilidades en la ejecución de actividades y reporte oportuno de información asociada a la Cartera con ocasión a los servicios de Adecuación de Tierras prestados, necesaria para la emisión de los Estados Financieros de la Entidad</t>
  </si>
  <si>
    <t>Falta  de coordinación Institucional en lo concerniente a las gestiones asociadas a la cartera con ocasión a la prestación del servicio público de Adecuación de Tierras</t>
  </si>
  <si>
    <t>ACCIONES  INFORME OCI-2020-022</t>
  </si>
  <si>
    <t>ACCIONES  INFORME OCI-2022-025</t>
  </si>
  <si>
    <t>OFICINA JURÍDICA</t>
  </si>
  <si>
    <t>Asesoría y Defensa Jurídica (ADJ)</t>
  </si>
  <si>
    <t>OFICINA DE PLANEACIÓN</t>
  </si>
  <si>
    <t>Direccionamiento Estratégico Institucional (DER)</t>
  </si>
  <si>
    <t>OCI-2018-011</t>
  </si>
  <si>
    <t>OCI-2020-038</t>
  </si>
  <si>
    <t>OCI-2021-028</t>
  </si>
  <si>
    <t>Administración del Sistema Integrado de Gestión (SIG)</t>
  </si>
  <si>
    <t>OCI-2018-033</t>
  </si>
  <si>
    <t>OCI-2021-024</t>
  </si>
  <si>
    <t>OCI-2018-11 Direccionamiento Estratégico Institucional</t>
  </si>
  <si>
    <t>OCI-2018-11</t>
  </si>
  <si>
    <t>Direccionamiento Estratégico Institucional</t>
  </si>
  <si>
    <t>Incumplimiento de la Política de Administración del Riesgo de la Entidad</t>
  </si>
  <si>
    <t>Desconocimiento de la Política de Administración del Riesgo de la Agencia de Desarrollo Rural</t>
  </si>
  <si>
    <t>1. Realizar divulgación de la Política de Administración del Riesgo al interior de la Oficina de Planeación.</t>
  </si>
  <si>
    <t>1 Reunión</t>
  </si>
  <si>
    <t>Claudia Marcela Martínez</t>
  </si>
  <si>
    <t>16/05/2018
23/07/2018
15/08/2019</t>
  </si>
  <si>
    <t>Maicol Stiven Zipamocha Murcia
Iván Arturo Márquez Rincón</t>
  </si>
  <si>
    <r>
      <t xml:space="preserve">El </t>
    </r>
    <r>
      <rPr>
        <b/>
        <sz val="12"/>
        <rFont val="Arial"/>
        <family val="2"/>
      </rPr>
      <t>16 de mayo de 2018</t>
    </r>
    <r>
      <rPr>
        <sz val="12"/>
        <rFont val="Arial"/>
        <family val="2"/>
      </rPr>
      <t xml:space="preserve"> se llevó a cabo la socialización de la política de Administración del riesgo al interior de la Oficina de Planeación. 
Se suministró listado de asistencia de la reunión realizada.
En mesa de trabajo adelantada el 15 de agosto de 2019 se indagó a los responsables del proceso si se había realizado algún tipo de socialización adicional a la establecida en la acción, especialmente, en lo relacionado con la Guía para la administración del riesgo y el diseño de controles en entidades públicas (Versión 4) emitida por el DAFP en octubre de 2018. Respecto a lo cual se menciona que se ha realizado socialización vía correo electrónico.
Adicionalmente, la Oficina de Control Interno en verificación al riesgo de corrupción asociado al proceso para la vigencia 2019, observó el adecuado desplazamiento del riesgo inherente (en probabilidad e impacto) para determinar el riesgo residual.</t>
    </r>
  </si>
  <si>
    <t>2. Hacer los ajustes en el mapa de riesgos de acuerdo a las observaciones de la auditoria.</t>
  </si>
  <si>
    <t>Mapa de riesgos ajustado</t>
  </si>
  <si>
    <t>Rosa Ángela Varón</t>
  </si>
  <si>
    <t>Se observó en ISOLUCION que el Riesgo DER-3 “Deficiente o Falta de Seguimiento a los Compromisos Estratégicos”, fue ajustado en la periodicidad de ejecución de los controles de este riesgo, así como también se ajustó la documentación relacionada a este riesgo.</t>
  </si>
  <si>
    <t>Acumulación de actividades en el último periodo del año y el mes de enero. 
Falta de continuidad del personal.</t>
  </si>
  <si>
    <t>3. Elaborar el plan de contingencia de los riesgos en zona extrema</t>
  </si>
  <si>
    <t>Plan de contingencia</t>
  </si>
  <si>
    <t>María Fernanda López</t>
  </si>
  <si>
    <t>Se observó en el aplicativo ISOLUCION la adopción de dos (2) planes de contingencia, creados para los dos (2) riesgos asociados al proceso (uno por cada riesgo).
Adicionalmente, la Oficina de Planeación mediante correo electrónico solicitó a los funcionarios vinculados a esta dependencia, que, de acuerdo con los temas a su cargo, se remitiera al archivo de gestión toda aquella documentación que se genere producto de las actividades realizadas propias de la Oficina. De igual forma se solicitó que se remitiera copia a la Secretaría de la Oficina de aquellos correos que contienen información relevante o de importancia para su conservación, con lo cual se busca mitigar el riesgo de perdida de información por cambio de personal y reproceso en su búsqueda y/o elaboración.</t>
  </si>
  <si>
    <t>Inobservancia de los Controles Establecidos en el Procedimiento Planeación Estratégica (PR-DER-008)</t>
  </si>
  <si>
    <t>Desconocimiento de los procedimientos aprobados.</t>
  </si>
  <si>
    <t>1. Actualizar procedimiento de planeación estratégica (cambia denominación)</t>
  </si>
  <si>
    <t>1 procedimiento actualizado</t>
  </si>
  <si>
    <t>María Fernanda López
Paula Vinchery</t>
  </si>
  <si>
    <t>Se evidenció en ISOLUCION la actualización del Procedimiento “Formulación, Seguimiento y Ajustes a Plan de acción  y Plan Estratégico Institucional” (antes denominado como “planeación estratégica”),  aprobado el 30 de mayo de 2018.</t>
  </si>
  <si>
    <t>2. Realizar la divulgación de los procedimientos de Direccionamiento Estratégico vigentes</t>
  </si>
  <si>
    <t>Divulgar los procedimientos</t>
  </si>
  <si>
    <t>Paula Vinchery</t>
  </si>
  <si>
    <t>Se observó que el 25 de junio y el 2 de agosto de 2018 a través de  Capsula Informativa se puso en conocimiento de toda la Entidad  la adopción de los procedimiento denominados “Formulación, Actualización y Seguimiento a Proyectos de Inversión” y  “Formulación, Seguimiento y Ajustes a Plan de acción  y Plan Estratégico Institucional” (antes denominado como “planeación estratégica”), respectivamente. 
Adicionalmente, el 21 de junio de 2018 fue socializado este procedimiento con los responsables de los proyectos de inversión.</t>
  </si>
  <si>
    <t>Baja implementación de nueva herramienta para el reporte de información de avance del plan de acción</t>
  </si>
  <si>
    <t>3. Realizar seguimiento mensual al reporte de indicadores del plan de acción</t>
  </si>
  <si>
    <t>3 informes sobre el reporte de los indicadores del plan de acción</t>
  </si>
  <si>
    <t>23-jul-2018
13-sep-2018
15/08/2020</t>
  </si>
  <si>
    <r>
      <rPr>
        <b/>
        <sz val="12"/>
        <color theme="1"/>
        <rFont val="Arial"/>
        <family val="2"/>
      </rPr>
      <t>Seguimiento 2018</t>
    </r>
    <r>
      <rPr>
        <sz val="12"/>
        <color theme="1"/>
        <rFont val="Arial"/>
        <family val="2"/>
      </rPr>
      <t xml:space="preserve">
Dentro del plan de contingencia del Riesgo “Deficiente o Falta de Seguimiento a los Compromisos Estratégicos”, se planteó la creación de un grupo en Outlook con los responsables de las distintas dependencias, para realizar seguimiento mensual al Plan de Acción. Mediante este grupo se han realizado recordatorios mensuales a las áreas, sobre el estado de los indicadores  del Plan de Acción a su cargo y la obligación de mantener actualizado la ejecución de los mismos.
Se suministró informe de seguimiento al plan de acción institucional realizado para el primer y segundo trimestre de la vigencia 2018, así como os correos remisorios de los meses de Julio y Agosto enviados al grupo de Outlook de los encargados de las dependencias con el estado de los indicadores del Plan de Acción para su respectiva gestión.
</t>
    </r>
    <r>
      <rPr>
        <b/>
        <sz val="12"/>
        <color theme="1"/>
        <rFont val="Arial"/>
        <family val="2"/>
      </rPr>
      <t>Seguimiento 2019</t>
    </r>
    <r>
      <rPr>
        <sz val="12"/>
        <color theme="1"/>
        <rFont val="Arial"/>
        <family val="2"/>
      </rPr>
      <t xml:space="preserve">
El tercer y cuarto informe trimestral de seguimiento al Plan de Acción Institucional vigencia 2018, así como el primer informe trimestral de la vigencia 2019, se encuentran publicados en la sección de Transparencia de la página web institucional.
Adicionalmente, la Oficina de Control Interno obtuvo acceso al grupo de Outlook creado con el fin de realizar seguimiento mensual al Plan de Acción, en donde se observaron correos electrónicos mensuales remitidos a los responsables del reporte de cada proceso entre octubre a diciembre en donde se mencionan temas relacionados con el reporte mensual del Plan de Acción.
</t>
    </r>
  </si>
  <si>
    <t>Una vez revisada la evidencia suministrada por los responsables del proceso, la Oficina de Control Interno observó el cumplimiento de la meta planteada (tres (3) informes trimestrales sobre el reporte de los indicadores del Plan de Acción), y la continuidad de la acción para la vigencia 2019, incluso 2020. Adicionalemnte, a aprtir de los soportes allegados se observó que se ha buscado retroalimentar a los procesos para la corrección de los reportes que se realizan a través del sistema Isolucion, por lo cual se considera procedente determinar el cierre de la presente acción, como del hallazgo, al evidenciarse el cumplimiento de la totalidad de las acciones propuestas.</t>
  </si>
  <si>
    <t>4. Realizar taller de sensibilización sobre la evaluación de resultados a través de los indicadores de gestión (4 Dimensión- MIPG)</t>
  </si>
  <si>
    <t>1 taller de sensibilización</t>
  </si>
  <si>
    <t>Eduardo Corredor</t>
  </si>
  <si>
    <t>Se obtuvo evidencia de la invitación a funcionarios y colaboradores de la Entidad al taller de sensibilización sobre la evaluación de resultados a través de los indicadores de Gestión, así como listado de asistencia del 29 de junio de 2018, fecha en que se ejecutó el taller.</t>
  </si>
  <si>
    <t>Falta de mecanismos de gestión de conocimiento dentro de la Oficina de Planeación</t>
  </si>
  <si>
    <t>5. Incluir en el archivo de gestión de la Oficina los registros que actualmente se encuentran únicamente en archivo magnético</t>
  </si>
  <si>
    <t>100% de los registros identificados en las carpetas del archivo en gestión de la OP</t>
  </si>
  <si>
    <t>Mónica Valencia</t>
  </si>
  <si>
    <t>Se evidenció que la Oficina de Planeación mediante correo electrónico solicitó a los funcionarios vinculados a esta dependencia, que, de conformidad con las Tablas de Retención Documental de la Oficina de Planeación y de acuerdo con los temas a su cargo, se remitiera al archivo de gestión toda aquella documentación que se genere producto de las actividades realizadas propias de la Oficina y que se encuentren en medio magnético. De igual forma se solicitó que se remita copia a la Secretaría de la Oficina de aquellos correos que contienen información relevante o de importancia para su conservación.</t>
  </si>
  <si>
    <t>6. Realizar reuniones periódicas con el equipo de trabajo de la Oficina de Planeación, para poner en conocimiento los avances en los temas propios de la dependencia.</t>
  </si>
  <si>
    <t>3 reuniones</t>
  </si>
  <si>
    <r>
      <t xml:space="preserve">A través de correo electrónico el día 03 de Octubre de 2018, los responsables de la ejecución del Plan de Mejoramiento solicitan y suministran de manera proactiva  las respectivas evidencias de ejecución de la acción con el fin de dar cierre.
Se anexan 3 Listados de Asistencia:
</t>
    </r>
    <r>
      <rPr>
        <b/>
        <sz val="12"/>
        <rFont val="Arial"/>
        <family val="2"/>
      </rPr>
      <t xml:space="preserve">* Listado 1: </t>
    </r>
    <r>
      <rPr>
        <sz val="12"/>
        <rFont val="Arial"/>
        <family val="2"/>
      </rPr>
      <t>17-09-2018</t>
    </r>
    <r>
      <rPr>
        <b/>
        <sz val="12"/>
        <rFont val="Arial"/>
        <family val="2"/>
      </rPr>
      <t xml:space="preserve">
* Listado 1:</t>
    </r>
    <r>
      <rPr>
        <sz val="12"/>
        <rFont val="Arial"/>
        <family val="2"/>
      </rPr>
      <t xml:space="preserve"> 25-09-2018</t>
    </r>
    <r>
      <rPr>
        <b/>
        <sz val="12"/>
        <rFont val="Arial"/>
        <family val="2"/>
      </rPr>
      <t xml:space="preserve">
* Listado 1:</t>
    </r>
    <r>
      <rPr>
        <sz val="12"/>
        <rFont val="Arial"/>
        <family val="2"/>
      </rPr>
      <t xml:space="preserve"> 02-10-2018
 Los tres listados de asistencia evidencian como objetivo Comité Primario de la Oficina de Planeación en la parte inferior de cada listado de asistencia se pactan situaciones referentes al desarrollo de las reuniones .</t>
    </r>
  </si>
  <si>
    <t>Elaboración de Plan Anual de Adquisiciones sin evidencia de Programación de Necesidades</t>
  </si>
  <si>
    <t>Las áreas no envían de manera oportuna la información solicitada por la Oficina de Planeación</t>
  </si>
  <si>
    <t>1. Requerir con mayor anticipación la información para la elaboración del PAA.</t>
  </si>
  <si>
    <t>Solicitar en el mes de octubre la información para la elaboración del PAA.</t>
  </si>
  <si>
    <t>La Oficina de Planeación remite la Cicular 151 del 20 de diciembre de 2019 por correo a la dependencias junto con el Formato Plan Programación de Necesidades (F-DER-003), para el respectivo reporte por parte de las áreas.
Adicionalmente, El día 06 de julio de 2020 se realizó la aprobación del Proc. Plan Anual de Adquisiciones de Bienes y Servicios y ya se encuentra disponible en la Plataforma Isolucion.</t>
  </si>
  <si>
    <t>La Oficina de Control Interno considera que a través de la emisión Circular 151 de 2020, de asunto "Formulación Plan de Adquisiciones 2020 de la ADR", dio cumplimiento a la acción planteada, al evidenciar que en la página web de la ADR, se encuentra publicado el plan anual de adquisiciones de la vigencia 2019, así como en SECOP se puede evidenciar la publicación del PAA 2020. Así mismo se observó la adopción del procedimiento  PR-DER-006 "ELABORACIÓN, ACTUALIZACIÓN Y SEGUIMIENTO AL PLAN ANUAL DE ADQUISICIONES DE BIENES Y SERVICIOS", con el cual se estandarizan controles para la ejecución de esta actividad, por lo cual se considera pertienente determinar el cierre de la presente acción.</t>
  </si>
  <si>
    <t>Desconocimiento de la importancia de la construcción del plan anual de adquisiciones</t>
  </si>
  <si>
    <t xml:space="preserve">2. Realizar jornadas de sensibilización con las diferentes dependencias para asegurar que se apropien y adopten las herramientas para la identificación de necesidades, buscando garantizar que el proceso de construcción del Plan Anual de Adquisiciones sea efectivo. </t>
  </si>
  <si>
    <t>2 jornadas de sensibilización</t>
  </si>
  <si>
    <t>Jennifer Otero</t>
  </si>
  <si>
    <t>15/08/2020
26/09/2022</t>
  </si>
  <si>
    <t>Cesar David Rodríguez Martínez
Angela María García Patiño</t>
  </si>
  <si>
    <r>
      <rPr>
        <b/>
        <sz val="12"/>
        <rFont val="Arial"/>
        <family val="2"/>
      </rPr>
      <t>15/08/2020</t>
    </r>
    <r>
      <rPr>
        <sz val="12"/>
        <rFont val="Arial"/>
        <family val="2"/>
      </rPr>
      <t xml:space="preserve"> En la vigencia 2020, La entidad asigno a un responsable, con experiencia en la elaboración del Plan de Adquisiciones.  Con la responsabilidad de orientar y ajustar con las áreas la elaboración y seguimiento en las actualizaciones.  En relación con el Plan de Necesidades,  importante señalar que las personas designadas para la elaboración s tienen la experiencia y conocen los proyectos de inversión insumo principal  en la elaboración del Plan de Necesidades y Plan de Adquisiciones.   Igualmente la Oficina de Planeación Orienta y asesora la elaboración del Plan y sus actualizaciones. 
Gestión Contractual, Secretaria General y Planeación ajustaron el procedimiento, puntualizando y aclarando los alcances y responsabilidades.
En el mes de Julio de 2020 estaremos realizando una actividad de socialización del Procedimiento.
</t>
    </r>
  </si>
  <si>
    <r>
      <t xml:space="preserve">En el seguimiento anterior  la información aportada como avance fue entregada a inicios del mes de julio de 2020, indicando que se tenía previsto la realización de sensibilización del procedimiento   PR-DER-006 "ELABORACIÓN,ACTUALIZACIÓN Y SEGUIMIENTO AL PLAN ANUAL DE ADQUISICIONES DE BIENES Y SERVICIOS", adoptado el 6 de julio de 2020, no obstante, la Oficina de Control Interno, no obtuvo evidencia del cumplimiento de esta acción.
Por lo cual, la Oficina de Control interno analizó  el nuevo plan de mejoramiento suscrito como resultado de la auditoría al proceso comunicada a través del informe OCI-2020-038,  y observó  que para el hallazgo No 3  </t>
    </r>
    <r>
      <rPr>
        <i/>
        <sz val="12"/>
        <rFont val="Arial"/>
        <family val="2"/>
      </rPr>
      <t>"Debilidades en la asignación de responsabilidades y en la elaboración de informes de seguimiento a la ejecución del Plan Anual de Adquisiciones"</t>
    </r>
    <r>
      <rPr>
        <sz val="12"/>
        <rFont val="Arial"/>
        <family val="2"/>
      </rPr>
      <t xml:space="preserve">  se estableció la siguiente acción:  </t>
    </r>
    <r>
      <rPr>
        <i/>
        <sz val="12"/>
        <rFont val="Arial"/>
        <family val="2"/>
      </rPr>
      <t xml:space="preserve">"Revisar el procedimiento “Elaboración, actualización y seguimiento al plan anual de adquisiciones de bienes y servicios” </t>
    </r>
    <r>
      <rPr>
        <sz val="12"/>
        <rFont val="Arial"/>
        <family val="2"/>
      </rPr>
      <t xml:space="preserve">(PR-DER-006) con las dependencias involucradas y responsables para definir la pertinencia de realizar un ajuste al procedimiento", por lo cual se reunio con el delegado de este tema donde se le informó que   era importante realizar esta acción y posteriormente realizar las dos jornadas de sensibilización como se definió en esta acción, para poder dar cumplimiento a esta acción y hacer el respectivo cierre.
Se anexa correo electronico.
</t>
    </r>
  </si>
  <si>
    <r>
      <rPr>
        <b/>
        <sz val="12"/>
        <rFont val="Arial"/>
        <family val="2"/>
      </rPr>
      <t xml:space="preserve">26/09/2022 </t>
    </r>
    <r>
      <rPr>
        <sz val="12"/>
        <rFont val="Arial"/>
        <family val="2"/>
      </rPr>
      <t xml:space="preserve">: De acuerdo con el memorando 20222200033163, la oficina de Planeación solicitó unificar esta acción con el hallazgo No. 4 del informe OCI-2020-038, el cual es viable ya que obecese a la misma causa,  el   procedimiento PR-DER-006 fue acutallizado y  aprobado el 20 de agosto de 2021, se solcializó el 14 de sept de 2021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
</t>
    </r>
  </si>
  <si>
    <r>
      <rPr>
        <b/>
        <sz val="12"/>
        <rFont val="Arial"/>
        <family val="2"/>
      </rPr>
      <t xml:space="preserve">26/09/2022 </t>
    </r>
    <r>
      <rPr>
        <sz val="12"/>
        <rFont val="Arial"/>
        <family val="2"/>
      </rPr>
      <t>: De acuerdo con el memorando 20222200033163, la oficina de Planeación solicitó unificar esta acción con el hallazgo No. 4 del informe OCI-2020-038, el cual es viable ya que obecese a la misma causa,  el   procedimiento PR-DER-006 fue acutallizado y  aprobado el 20 de agosto de 2021, se solcializó el 14 de sept de 2021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r>
  </si>
  <si>
    <t>Deficiencias en la gestión en la gestión del conocimiento de la Oficina de Planeación</t>
  </si>
  <si>
    <t>3. Incluir en el archivo de gestión de la Oficina los registros que actualmente se encuentran únicamente en archivo magnético</t>
  </si>
  <si>
    <t>23/07/2018
15/08/2018</t>
  </si>
  <si>
    <t>Se evidenció que la Oficina de Planeación mediante correo electrónico solicitó a los funcionarios vinculados a esta dependencia, que, de conformidad con las Tablas de Retención Documental de la Oficina de Planeación y de acuerdo con los temas a su cargo, se remitiera al archivo de gestión toda aquella documentación que se genere producto de las actividades realizadas propias de la Oficina y que se encuentren en medio magnético. De igual forma se solicitó que se remita copia a la Secretaría de la Oficina de aquellos correos que contienen información relevante o de importancia para su conservación.
Se realizó una reunión del Comité de Gestión y Desempeño para la aprobación de ajustes de las Tablas de Retención documental requeridas por parte del Archivo General de la Nación.
Se realizó el 27 de agosto 2019 el consolidado el control de registros elaborado por cada una de las personas responsables de sus temas y el formato formato unico de inventario documental - FUID- de la Oficina de Planeación, según los  lineamientos normativos impartidos por parte del Archivo General de la Nación. 
Entre el 21 y 23 de agosto de 2019 se realizaron sesiones de trabajo con el equipo SIG de la Oficina de Planeación donde se clasificó, organizó y registró en el formato SIG.
Actualmente después de la aprobación de las Tablas de Retención, la Oficina de Planeación inicia la organización de expedientes digitales acorde a las mismas en la Plataforma Orfeo.</t>
  </si>
  <si>
    <t>La Oficina de Control Interno observó que a partir de la aprobación de las TRD de la Entidad, por el Comité Insititucional de Gestión y Desempeño, se llevó a cabo actividades asociadas a la organización de arcihvo, como el manejo del FUID y Control de Registros de los archivos de la Oficina de Planeación, mesas de trabajo realziadas en el mes de agosto de 2019 para la organización de archivo de los años 2017, 2018 y 2019.</t>
  </si>
  <si>
    <t>4. Realizar reuniones periódicas con el equipo de trabajo de la Oficina de Planeación, para poner en conocimiento los avances en los temas propios de la dependencia.</t>
  </si>
  <si>
    <t>3-oct-2020
15-ago-2020</t>
  </si>
  <si>
    <r>
      <t xml:space="preserve">A través de correo electrónico el día 03 de Octubre de 2018, los responsables de la ejecución del Plan de Mejoramiento solicitan y suministran de manera proactiva  las respectivas evidencias de ejecución de la acción con el fin de dar cierre.
Se anexan 3 Listados de Asistencia:
</t>
    </r>
    <r>
      <rPr>
        <b/>
        <sz val="12"/>
        <rFont val="Arial"/>
        <family val="2"/>
      </rPr>
      <t xml:space="preserve">* Listado 1: </t>
    </r>
    <r>
      <rPr>
        <sz val="12"/>
        <rFont val="Arial"/>
        <family val="2"/>
      </rPr>
      <t>17-09-2018</t>
    </r>
    <r>
      <rPr>
        <b/>
        <sz val="12"/>
        <rFont val="Arial"/>
        <family val="2"/>
      </rPr>
      <t xml:space="preserve">
* Listado 1:</t>
    </r>
    <r>
      <rPr>
        <sz val="12"/>
        <rFont val="Arial"/>
        <family val="2"/>
      </rPr>
      <t xml:space="preserve"> 25-09-2018</t>
    </r>
    <r>
      <rPr>
        <b/>
        <sz val="12"/>
        <rFont val="Arial"/>
        <family val="2"/>
      </rPr>
      <t xml:space="preserve">
* Listado 1:</t>
    </r>
    <r>
      <rPr>
        <sz val="12"/>
        <rFont val="Arial"/>
        <family val="2"/>
      </rPr>
      <t xml:space="preserve"> 02-10-2018
 Los tres listados de asistencia evidencian como objetivo Comité Primario de la Oficina de Planeación en la parte inferior de cada listado de asistencia se pactan situaciones referentes al desarrollo de las reuniones .
En la vigencia 2020, Se vienen implementando reuniones con el equipo, con el animo de retroalimentar, compartir experiencias y hacer seguimiento a las actividades propias del área.   Se identificaron los grupos naturales y facilitadores en cada uno para apoyar en el seguimiento a las actividades planificadas.
Actas de Reunión  en el maco del trabajo en casa y registro de reuniones con compromisos llevadas acabo en el 2019 y  2020 (archivo de Gestión)</t>
    </r>
  </si>
  <si>
    <t>El auditor considera procedente dar por cerrada la acción de mejoramiento.</t>
  </si>
  <si>
    <t>Elaboración del Plan Anticorrupción y de Atención al Ciudadano (PAYAC) sin Cronograma de Trabajo</t>
  </si>
  <si>
    <t>Existencia de un Sistema Integrado de Gestión que aun se encuentra en proceso de maduración.</t>
  </si>
  <si>
    <t>1. Dar cumplimiento al procedimiento de elaboración del Plan Anticorrupción para la vigencia 2019</t>
  </si>
  <si>
    <t>Cumplimiento del 100% de los pasos establecidos</t>
  </si>
  <si>
    <t>Eduardo Corredor
Daniela Aldana</t>
  </si>
  <si>
    <t xml:space="preserve">15/08/2020
</t>
  </si>
  <si>
    <t xml:space="preserve">Claudia Marcela Pinzón
</t>
  </si>
  <si>
    <t>La Oficina de Planeación el 20 y 27 de abril de 2021, en la ejecución del trabajo de cumplimiento" Seguimiento al Plan Anticorrupción y de Atención al Ciudadano (PAAC) / Mapa de Riesgos de Corrupción (MRC)" correspondiente al primer cuatrimestre de la vigencia 2021, suministro mediante correo electrónico los soportes correspondientes a los aspectos preliminares y aspectos generales para la construcción del Plan Anticorrupción vigencia 2021.</t>
  </si>
  <si>
    <r>
      <t xml:space="preserve">La Oficina de Control Interno observó que a partir de la modificación al Procedimieto </t>
    </r>
    <r>
      <rPr>
        <i/>
        <sz val="12"/>
        <rFont val="Arial"/>
        <family val="2"/>
      </rPr>
      <t xml:space="preserve">"ELABORACIÓN Y SEGUIMIENTO DEL PLAN ANTICORRUPCIÓN Y DE ATENCIÓN AL CIUDADANO " </t>
    </r>
    <r>
      <rPr>
        <sz val="12"/>
        <rFont val="Arial"/>
        <family val="2"/>
      </rPr>
      <t>( PR-DER-005)  version 4, se fortalecieron cada uno de los componentes de PAAC (gestión de riesgos, racionalización de trámites, rendición de cuentas, servicio al ciudadano, transparencia y acceso a la información.) 
Se observó que a partir de la aprobación de las TRD de la Entidad, por el Comité Insititucional de Gestión y Desempeño, se llevó a cabo actividades asociadas a la organización de arcihvo, como el manejo del FUID y Control de Registros de los archivos de la Oficina de Planeación, mesas de trabajo realizadas en el mes de agosto de 2019 para la organización de archivo de los años 2017, 2018 y 2019.
Para determinar la efectividad de las acciones propuestas, por parte de esta Oficina, se realizó la auditoría de cumplimiento normativo del PAAC con corte a 30 de abril 2023 (Informe OCI-2023-012), envidenciando que no se presentaron situaciones reiterativas que tuvieran relación con la causa del hallazgo, observando la efectividad de la misma por consiguiente se concluye con el cierre efectivo del mismo y por tanto, el cierre del hallazgo.</t>
    </r>
  </si>
  <si>
    <t>Angela Maria Garcia Patiño</t>
  </si>
  <si>
    <r>
      <rPr>
        <b/>
        <sz val="12"/>
        <rFont val="Arial"/>
        <family val="2"/>
      </rPr>
      <t>26/06/2022</t>
    </r>
    <r>
      <rPr>
        <sz val="12"/>
        <rFont val="Arial"/>
        <family val="2"/>
      </rPr>
      <t xml:space="preserve">   El procedimiento  ELABORACIÓN Y SEGUIMIENTO DEL PLAN ANTICORRUPCIÓN Y DE ATENCIÓN AL CIUDADANO  ( PR-DER-005)  version 4  fue actulaizado y aprobado el 3 de agosto de 2022, y se solcializó en el Comité Institucional de Gestión y Desempeño el 28 de agosto de 2022 de acuerdo con el acta No. 10</t>
    </r>
  </si>
  <si>
    <r>
      <rPr>
        <b/>
        <sz val="12"/>
        <rFont val="Arial"/>
        <family val="2"/>
      </rPr>
      <t xml:space="preserve">Seguimiento junio 2023: </t>
    </r>
    <r>
      <rPr>
        <sz val="12"/>
        <rFont val="Arial"/>
        <family val="2"/>
      </rPr>
      <t xml:space="preserve">Se allega por parte de la Oficina de Planeación la siguiente evidencia: 
- Correos electrónicos: Construcción del PAAC del 9 de diciembre de 2022 y del 22 de diciembre de 2022, ajustess del PAAC 20 de diciembre de 2022, requerimiento de análisis para la construcciónd del PAAC del 20 de septiembre de 2022, Solicitud información sobre hechos susceptibles de corrupción en la Entidad - CI Disciplinario del 14 de diciembre de 2023, banner de PAAC 2023 publicado en la página web de la entidad del 8 de febrero 2023, 
- Documento de panorama de hechos de corrupción. 
- grabaciones de ajustes al PAAC 2023 realizadas el 19, 21 y 26 de diciembre de 2022.
Adicionalmente, la Oficina de Control Interno observó que a partir de la modificación al Procedimieto </t>
    </r>
    <r>
      <rPr>
        <i/>
        <sz val="12"/>
        <rFont val="Arial"/>
        <family val="2"/>
      </rPr>
      <t xml:space="preserve">"ELABORACIÓN Y SEGUIMIENTO DEL PLAN ANTICORRUPCIÓN Y DE ATENCIÓN AL CIUDADANO </t>
    </r>
    <r>
      <rPr>
        <sz val="12"/>
        <rFont val="Arial"/>
        <family val="2"/>
      </rPr>
      <t xml:space="preserve"> ( PR-DER-005)  version 4, se fortalecieron cada uno de los componentes de PAAC (gestión de riesgos, racionalización de trámites, rendición de cuentas, servicio al ciudadano, transparencia y acceso a la información.) 
Por parte de esta Oficina, se realizó la auditoría de cumplimiento normativo de Seguimiento al PAAC con corte a 30 de abril 2023, envidenciando el cumplimiento procedimental en la elaboración del PAAC 2023, toda vez que no se presentaron situaciones reiterativas que tuvieran relación con la causa del hallazgo, observando la efectividad de la acción propuesta.</t>
    </r>
  </si>
  <si>
    <t>2. Actualizar el procedimiento de elaboración del Plan Anticorrupción y de Atención al Ciudadano de acuerdo al manual operativo del nuevo MIPG</t>
  </si>
  <si>
    <t xml:space="preserve">
Eduardo Corredor
Daniela Aldana
</t>
  </si>
  <si>
    <t>23-jul-2018
15-ago-2020</t>
  </si>
  <si>
    <r>
      <t xml:space="preserve">
</t>
    </r>
    <r>
      <rPr>
        <b/>
        <sz val="12"/>
        <rFont val="Arial"/>
        <family val="2"/>
      </rPr>
      <t>2018</t>
    </r>
    <r>
      <rPr>
        <sz val="12"/>
        <rFont val="Arial"/>
        <family val="2"/>
      </rPr>
      <t xml:space="preserve">
Se evidenció en ISOLUCION la actualización del Procedimiento  "Elaboración y Seguimiento del Plan Anticorrupción y Atención al Ciudadano" aprobado el 31 de julio de 2018
</t>
    </r>
    <r>
      <rPr>
        <b/>
        <sz val="12"/>
        <rFont val="Arial"/>
        <family val="2"/>
      </rPr>
      <t xml:space="preserve">
2020
</t>
    </r>
    <r>
      <rPr>
        <sz val="12"/>
        <rFont val="Arial"/>
        <family val="2"/>
      </rPr>
      <t>El 10 de julio de "2020 se aprobó la versión 3 del procedimiento PR-DER-005 ELABORACIÓN Y SEGUIMIENTO DEL PLAN ANTICORRUPCIÓN Y DE ATENCIÓN AL CIUDADANO"</t>
    </r>
  </si>
  <si>
    <t>Deficiencias en la gestión documental del área</t>
  </si>
  <si>
    <t>3. Incluir en el archivo de gestión de la Oficina los registros que actualmente se encuentran en archivo magnético</t>
  </si>
  <si>
    <t>23/07/2018
15/08/2020</t>
  </si>
  <si>
    <t>Ausencia de Lineamientos Procedimentales Asociados a las Actividades Propias del Proceso</t>
  </si>
  <si>
    <t>1.Revisión y actualización de la caracterización del proceso</t>
  </si>
  <si>
    <t>1 caracterización actualizada</t>
  </si>
  <si>
    <t>Mónica Márquez</t>
  </si>
  <si>
    <t>Se evidenció en el aplicativo ISOLUCION que se actualizó la Caracterización del Proceso de Direccionamiento Estratégico Institucional Versión 2, en aspectos como: Actividades del proceso, Inclusión y Actualización de normatividad vigente y requisitos normativos aplicables. Esta modificación fue aprobada el 15 de julio de 2018.</t>
  </si>
  <si>
    <t>Una vez revisada la evidencia suministrada, la Oficina de Control Interno considera que se cumplió con la acción de mejoramiento establecida, por lo tanto, considera procedente dar por cerrada la acción.</t>
  </si>
  <si>
    <t>2. Crear 1 documento de referencia para Cooperación Internacional</t>
  </si>
  <si>
    <t>1 documento de Cooperación Internacional en documentación del proceso</t>
  </si>
  <si>
    <t>Se evidenció en ISOLUCION que se adoptó el documento “Estrategia de Cooperación Internacional 2018” aprobado el 31 de julio de 2018</t>
  </si>
  <si>
    <t>3. Procedimiento para la Formulación de Proyectos de Inversión (no es la denominación exacta)</t>
  </si>
  <si>
    <t>1 Procedimiento elaborado y aprobado</t>
  </si>
  <si>
    <t>Carlos Andrés Benítez
Javier Cely
Ricardo Lalinde
Piedad Cuervo</t>
  </si>
  <si>
    <t>Se observó que el 25 de junio de 2018 a través de una Capsula Informativa, se puso en conocimiento a toda la Entidad de la adopción de un nuevo procedimiento denominado “Formulación, Actualización y Seguimiento a Proyectos de Inversión”. 
Adicionalmente, el 21 de junio de 2018 fue socializado este procedimiento con los responsables de los proyectos de inversión.</t>
  </si>
  <si>
    <t>OCI-2020-038  Direccionamiento Estratégico Institucional</t>
  </si>
  <si>
    <t>Ajustes al Plan de Acción Institucional sin evidencia de aprobación del Consejo Directivo</t>
  </si>
  <si>
    <t xml:space="preserve">Falta de un responsable con la asignación para el seguimiento y centralización del archivo de gestión de la Oficina de Planeación y registros Plan de Acción Institucional. </t>
  </si>
  <si>
    <t>1. Asignar un responsable en la Oficina de Planeación para el control, seguimiento y archivo de los registros del procedimiento Plan de Acción Institucional.</t>
  </si>
  <si>
    <t>Un (1) correo remitido por el Jefe de la Oficina de Planeación al responsable asignado</t>
  </si>
  <si>
    <t>Jefe Oficina de Planeación.
Servidor público designado</t>
  </si>
  <si>
    <t>Cesar David Rodríguez Martínez</t>
  </si>
  <si>
    <t>Se remite correo desde el Jefe de Planeación designando responsable</t>
  </si>
  <si>
    <t xml:space="preserve">La Oficina de control Interno Validó el correo remitido por el jefe de la Oficina de Planeación, en el cual se designa las funciones de:
* Asignar un responsable en la Oficina de planeación para el control, seguimiento y archivo de los registros del procedimiento Plan de accion Institucional - Wendy Tovar, queda pendiente la validación de la efectividad de los controles adoptados, lo cual conllevará a determinar el cierre del hallazgo, para lo cual es importante verificar que se esta realizando el seguimiento y archivo de la documentación frente al cumplimiento del plan de acción institucional.
</t>
  </si>
  <si>
    <t>Rotación de personal responsable de acompañar los procesos de Plan de Acción Institucional en la Oficina de Planeación.</t>
  </si>
  <si>
    <t>2. Vincular y concertar con un servidor de planta de la Oficina de Planeación, el acompañamiento  en la preparación y seguimiento al Plan de Acción Institucional.</t>
  </si>
  <si>
    <t>Una (1) comunicación del Jefe de la Oficina de Planeación al responsable asignado.</t>
  </si>
  <si>
    <t>La Oficina de control Interno Validó el correo remitido por el jefe de la Oficina de Planeación, en el cual se designa las funciones de:
*El Acompañamiento en la Preparación y seguimiento al plan institucional- Viviana Zapata. El correo fue enviado el 01 de marzo de 2020.
queda pendiente la validación de la efectividad de los controles adoptados, lo cual conllevará a determinar el cierre del hallazgo, para lo cual es importante verificar que se esta realizando el seguimiento y archivo de la documentación frente al cumplimiento del plan de acción institucional.</t>
  </si>
  <si>
    <t>Desconocimiento del procedimiento “Formulación, Seguimiento y Ajustes a Plan de Acción y Plan Estratégico Institucional”, establecido para la verificación de los ajustes al Plan de Acción Institucional.</t>
  </si>
  <si>
    <t>3. Elaborar pieza comunicativa para dar a conocer o recordar los pasos y registros para elaborar y/o actualizar el Plan de Acción Institucional.</t>
  </si>
  <si>
    <t>Desconocimiento del procedimiento “Formulación, Seguimiento y Ajustes a Plan de Acción y Plan Estratégico Institucional”, establecido para la verificación de los ajustes al Plan de Acción Institucional.	Elaborar pieza comunicativa para dar a conocer o recordar los pasos y registros para elaborar y/o actualizar el Plan de Acción Institucional.</t>
  </si>
  <si>
    <t>Servidor público designado Jefe Oficina de Planeación
Oficina de Comunicaciones</t>
  </si>
  <si>
    <t>No se reporto avance y/o soportes que permitieran verificar el avance y/o cumplimiento de la acción establecida.
26/09/2022  - Se realiza ajustes al Procedimiento del Plan de Acción P-DER-08 el 06 de Julio de 2021 y se aprueba en Isolucion
- El 16 de julio 2021, se realiza una capacitación del Modulo - Indicadores en Isolucion para el personal de manera interactiva en la Herramienta Isolucion 
- El 31 de agosto se remite solicitud de Pieza ante la Oficina de Comunicaciones para ser socializada por correo masivo, la cual fue socializada el 8 de septiembre de 2022</t>
  </si>
  <si>
    <t>No se reporto avance y/o soportes que permitieran verificar el avance y/o cumplimiento de la acción establecida.
Esta acción se encuentra en estado abierto, teniendo en cuenta que su fecha de finalización es el 30 de agosto de 2020.
26/09/2022:  La oficina de Control Interno verificó, no solo la pieza  que fuera publicada si no que se actualizo el procedimiento  PR-DER-008 FORMULACIÓN, SEGUIMIENTO Y AJUSTES A PLAN DE ACCIÓN Y PLAN ESTRATÉGICO INSTITUCIONAL</t>
  </si>
  <si>
    <t>Incumplimiento en la presentación y publicación de los informes trimestrales de avance del Plan de Acción.</t>
  </si>
  <si>
    <t>Omisión u olvido de la actividad por parte de los responsables en la publicación de los informes trimestrales por sobrecarga de trabajo.</t>
  </si>
  <si>
    <t>1.Indagar en los archivos de gestión de la Oficina de Planeación, los informes de avance Plan de Acción no publicados en la web:
2018 - Informe avance Plan de Acción II trimestre
2019 - Informe avance Plan de Acción III y IV trimestre
En caso de no ubicarse los archivos, se enviará solicitud a la OTI para acceder a los correos de los anteriores responsables del Plan de Acción.
Lo anterior, con el fin de realizar la publicación para corregir lo identificado.</t>
  </si>
  <si>
    <t>Tres (3) Informes del Plan de Acción publicados en página web (si se encuentran)
Un (1) comunicado a la OTI solicitando acceso a correos de anteriores responsables</t>
  </si>
  <si>
    <t>Servidor público designado de la Oficina de Planeación</t>
  </si>
  <si>
    <t>3/05/2021
26/09/2022</t>
  </si>
  <si>
    <t xml:space="preserve">Se solicita a la OTI el Backup de los correos de los servidores que manejaron el Plan de acción en el 2018 y 2019 y solo se ubicó el Inorme del 2018 - II Trimestre.
Se solicito el 01-mar-20 a la Of. Comunicaciones la publicación del Informe en la Pág ADR.
Esta pendiente la revisión del equipo asignado a la Contratista Daniela León, pues los anteriores servidores responsables del Plan de Acción trabjaron en dicho computador en anteriores vigencias, Se ha dificultado la busqueda puesto que el equipo esta ubicad en Secreatria General, añadiendo la situación de COVID que ha generado varias cuarentenas en el trascurso del 2021.
</t>
  </si>
  <si>
    <r>
      <rPr>
        <b/>
        <sz val="12"/>
        <color theme="1"/>
        <rFont val="Arial"/>
        <family val="2"/>
      </rPr>
      <t>26/09/2022</t>
    </r>
    <r>
      <rPr>
        <sz val="12"/>
        <color theme="1"/>
        <rFont val="Arial"/>
        <family val="2"/>
      </rPr>
      <t xml:space="preserve">  La Oficna de Control Interno observó que se ha dado el cumplimiento de la publicación de los informes y que se tomaron acciones para evitar la pérdida de la información causas que mitigan el  presente hallazgo,  por lo cual se considera pertiente el cierre del hallazgo.</t>
    </r>
  </si>
  <si>
    <r>
      <rPr>
        <b/>
        <sz val="12"/>
        <color theme="1"/>
        <rFont val="Arial"/>
        <family val="2"/>
      </rPr>
      <t xml:space="preserve">26/09/2022 </t>
    </r>
    <r>
      <rPr>
        <sz val="12"/>
        <color theme="1"/>
        <rFont val="Arial"/>
        <family val="2"/>
      </rPr>
      <t xml:space="preserve"> Se recuperó los informes trimestrales de  2018, los cuales estan publicados en la página Web de la entidad, estan pendientes los informes trimestrales del 3 y 4 tiemestre de 2019, esta solicitud  fue reiterada  a la OTI, sin embargo  a la fecha no se ha logrado la recueperación de  la información del año 2019 , sin perjucio a lo anterior esta oficina  verificó que los informes de seguimiento correspondientes a los años 2020, 2021, se encuentran publicados en la página Web de la ADR  y en cuanto al 2022 estan publicados el 1 y 2 trimestre, por lo cual se evidencia que se esta cumpliendo  con la prsentación y publicación de los ionformes trimstrales del PAA.
De igual forma la Oficina de planeación  realizó como acción adicional, la creación  de carpetas  en el reposotorio en Sharepoint, para evitar la pérdida de información debido a la rotación del personal.( se anaxa evidencia)
La Oficna de Control Interno observó que se ha dado el cumplimiento de la publicación de los informes y que se tomaron acciones para evitar la pérdida de la información causas que mitigan el  presente hallazgo,  por lo cual se considera pertiente el cierre del hallazgo.</t>
    </r>
  </si>
  <si>
    <t>Posible pérdida de información publicada en la página web de la Entidad.</t>
  </si>
  <si>
    <t>2. Al momento de solicitar la publicación de los informes trimestrales del Plan de Acción, verificar su publicación en la página web y guardar el pantallazo del soporte del cargue del mismo en el archivo de la Oficina de Planeación.</t>
  </si>
  <si>
    <t>Cuatro (4) correos de solicitud de publicación de Informes a la Oficina de Comunicaciones 
Cuatro (4) pantallazos soportes de la publicación de los Informes en la Página.</t>
  </si>
  <si>
    <t>Servidor público designado de la Oficina de Planeación
Oficina de Comunicaciones</t>
  </si>
  <si>
    <r>
      <t xml:space="preserve">La Oficna de Planeación no reporto la gestión realizada de esta acción ni documentación soporte que permitiera verificar el grado de avance y/o cumplimiento frente a la verificación de la publicación del  informe del plan de acción correspondiente al primer trimestre de 2021.
</t>
    </r>
    <r>
      <rPr>
        <b/>
        <sz val="12"/>
        <color theme="1"/>
        <rFont val="Arial"/>
        <family val="2"/>
      </rPr>
      <t xml:space="preserve">
26/09/2022</t>
    </r>
    <r>
      <rPr>
        <sz val="12"/>
        <color theme="1"/>
        <rFont val="Arial"/>
        <family val="2"/>
      </rPr>
      <t xml:space="preserve"> La Oficina de Control  obtuvo soporte de la ejecución de la presente acción de los solicitudes de publicación a la OTI de 2021 y lo corrido del año 2022. Se observó el cumplimiento de la totalidad de acciones propuestas para el presente hallazgo, y a su vez evidenció la efectividad de las mismas a partir de la verificación del cumplimiento a cabalidad de los productos establecidos , por lo cual se considera pertiente el cierre del hallazgo.
</t>
    </r>
  </si>
  <si>
    <r>
      <t xml:space="preserve">La Ofiicina de Control Interno  no obtuvo reporte de la gestión realizada de esta acción ni documentación soporte que permitiera verificar el grado de avance y/o cumplimiento frente a la verificación de la publicación del  informe del plan de acción correspondiente al primer trimestre de 2021.
La acción tiene fecha de cumplimiento el 31 de diciembre de 2021 teniendo en cuenta que la meta es Cuatro (4) correos de solicitud de publicación de Informes a la Oficina de Comunicaciones 
Cuatro (4) pantallazos soportes de la publicación de los Informes en la Página,   a 30 de abril de 2021 se encuentra vencida teniendo en cuenta que no se presento  soporrte correspondiente al primer trimestre de 2021.
</t>
    </r>
    <r>
      <rPr>
        <b/>
        <sz val="12"/>
        <color theme="1"/>
        <rFont val="Arial"/>
        <family val="2"/>
      </rPr>
      <t xml:space="preserve">
26/09/2022</t>
    </r>
    <r>
      <rPr>
        <sz val="12"/>
        <color theme="1"/>
        <rFont val="Arial"/>
        <family val="2"/>
      </rPr>
      <t xml:space="preserve"> La Oficina de Control  obtuvo soporte de la ejecución de la presente acción de los solicitudes de publiacación a la OTI de 2021 y lo corrido del año 2022. Se observó el cumplimiento de la totalidad de acciones propuestas para el presente hallazgo, y a su vez evidenció la efectividad de las mismas a partir de la verificación del cumplimiento a cabalidad de los productos establecidos , por lo cual se considera pertiente el cierre del hallazgo.
</t>
    </r>
  </si>
  <si>
    <t>Ausencia de socialización de la metodología o plan de trabajo para la formulación y/o actualización del Plan de Acción 2019</t>
  </si>
  <si>
    <t>Ausencia de evidencias que den cuenta de la socialización de la metodología o plan de trabajo (mesas de trabajo) de la formulación y/o actualización del Plan de Acción.</t>
  </si>
  <si>
    <r>
      <t xml:space="preserve">1.Comunicar a las </t>
    </r>
    <r>
      <rPr>
        <sz val="12"/>
        <color rgb="FF000000"/>
        <rFont val="Arial"/>
        <family val="2"/>
      </rPr>
      <t>dependencias el cronograma para llevar a cabo mesas de trabajo para iniciar la construcción del Plan de Acción 2021, garantizando el archivo de los soportes producto de estas mesas.</t>
    </r>
  </si>
  <si>
    <t>Un (1) comunicado a las dependencias
Listas de Asistencia – Mesas de trabajo</t>
  </si>
  <si>
    <t>Servidor público designado en la Oficina de Planeación</t>
  </si>
  <si>
    <t xml:space="preserve">Se evidencia por parte de esta Oficina el Acta No 10 del Comité Institucional de Gestión y Desempeño del 29 de diciembre de 2020, en donde se socializó y aprobó el Plan de Acción 2021, junto con la circular 103 de 2020, donde se imparten lineamientos para la construcción del Plan de Acción del mismo año, memorando del 10 de diciembre de 2020, con el mismo fin, y las diferentes mesas de trabajo realizadas con las siguientes temáticas: 
- EQUIPO DE LA VIP Y COMUNICACIONES: 21 de enero de 2021
- Mesa de trabajo revisión final Plan de Acción con la presidenta: 25 enero de 2020
- Mesa Técnica – Ajuste, revisión y consolidación Plan de Acción 2021: 17 diciembre de 2020
- Mesa de trabajo para definir cronograma Plan de Acción 2021 y mesas técnicas: 10 diciembre de 2020
- Mesa Técnica – Construcción Plan de Acción 2021 – Proyecto Inversión Optimización 16 diciembre 2020
- Mesa Técnica – Construcción Plan de Acción 2021 - Optimización de la generación de ingresos sostenibles de productores rurales a nivel Nacional - Estructuración: 15 de diciembre de 2020
- Mesa Técnica Construcción Plan de Acción 2021 Optimización estructuración: 15 diciembre 2020
- Mesa Técnica – Construcción Plan de Acción 2021 - Optimización de la generación de 
ingresos sostenibles de productores rurales a nivel Nacional – Estructuración: 15 de diciembre de 2020.
- Mesa de trabajo con equipo de la Oficina Jurídica para actualizar Plan de Acción 2021 de 
su área, de conformidad con las observaciones realizadas por presidencia ADR y por la 
ANDJE:  22 de enero de 2021
- MESA DE TRABAJO CON EQUIPO DE LA VIP Y COMUNICACIONES: ajuste Plan de Acción 
con base en las observaciones realizadas por la presidenta de la ADR, en el Comité 
Institucional de Gestión y Desempeño: 21 de enero de 2021
Por lo anterior, se considera el cumplimiento y efectividad de la acción propuesta. </t>
  </si>
  <si>
    <r>
      <t xml:space="preserve">Dentro de los soportes allegados a la oficina de control Interno, se identifico el cronograma para la elaboración dela Plan de accion 2021 con las diferentes dependencias, ademas de un comunicado yl a circular 103 de 14 de diciembre de 2020  en la cual se muestra  la información mencionada. Se allegan tambien las mesas de trabajo realizadas con las diferentes dependencias.
Se verificó y se llevaron a cabo las reuniones establecidas en el cronograma para la realizacion del Plan de accion 2021. Se adjunta la evidencia de las </t>
    </r>
    <r>
      <rPr>
        <sz val="12"/>
        <rFont val="Arial"/>
        <family val="2"/>
      </rPr>
      <t xml:space="preserve">reuniones. 
Adicionalmente, también se evidencia por parte de esta Oficina el cumplimiento de la segunda (2) acción propuesta  toda vez que se allegaron como evidencia dos piezas comunicativas a través de correo electrónico los días 8 de septiembre de 2022 y 2 de diciembre de 2022, donde se da a conocer y se socializa el paso a paso para la modificación del Plan de Acción. 
Por lo anterior, se da el cierre efectivo del hallazgo. </t>
    </r>
  </si>
  <si>
    <t>2. Elaborar pieza comunicativa para dar a conocer o recordar los pasos y registros para elaborar y/o actualizar el Plan de Acción Institucional.</t>
  </si>
  <si>
    <t>Dos (2) correos con la solicitud a la Oficina de Comunicaciones
Dos (2) correos piezas comunicativas remitidas desde la Oficina de Comunicaciones.</t>
  </si>
  <si>
    <t>Servidor público designado Jefe Oficina de Planeación
Oficina de Comunicaciones</t>
  </si>
  <si>
    <t>Cesar David Rodriguez Martínez
Angela María García Patiño</t>
  </si>
  <si>
    <r>
      <t xml:space="preserve">La Oficna de Planeación no reporto la gestión realizada de esta acción ni documentación soporte que permitiera verificar el grado de avance y/o cumplimiento.
</t>
    </r>
    <r>
      <rPr>
        <b/>
        <sz val="12"/>
        <color theme="1"/>
        <rFont val="Arial"/>
        <family val="2"/>
      </rPr>
      <t>26/09/2022</t>
    </r>
    <r>
      <rPr>
        <sz val="12"/>
        <color theme="1"/>
        <rFont val="Arial"/>
        <family val="2"/>
      </rPr>
      <t xml:space="preserve"> El 31 de agosto de 2022  se remite solicitud de Pieza ante la Oficina de Comunicaciones para ser socializada por correo masivo, la cual fue socializada el 8 de septiembre de 2022, sin embargo la meta  porpuesta corresponde a dos piezas, lo cual no es evidenciado.</t>
    </r>
  </si>
  <si>
    <r>
      <rPr>
        <sz val="12"/>
        <rFont val="Arial"/>
        <family val="2"/>
      </rPr>
      <t>Se comparte evidencia de envío de correo masivo del 2 de diciembre de 2022 sobre los</t>
    </r>
    <r>
      <rPr>
        <i/>
        <sz val="12"/>
        <rFont val="Arial"/>
        <family val="2"/>
      </rPr>
      <t xml:space="preserve"> "Pasos para realizar ajustes al Plan de Acción Institucional"</t>
    </r>
    <r>
      <rPr>
        <sz val="12"/>
        <rFont val="Arial"/>
        <family val="2"/>
      </rPr>
      <t>, evidenciando el cumplimiento de la meta propuesta, toda vez que esta Oficina cuenta con la evidencia de los dos piezas comunicativas para dar a conocer y recomendar los paso a pasos para la actualización del Plan de Acción. Aunque no se allegó el correo de solicitud de publicación a la oficina de Comunicaciones, finalmente si se realizó la socialización</t>
    </r>
    <r>
      <rPr>
        <sz val="12"/>
        <color rgb="FFFF0000"/>
        <rFont val="Arial"/>
        <family val="2"/>
      </rPr>
      <t xml:space="preserve">. </t>
    </r>
  </si>
  <si>
    <t>Debilidades en la asignación de responsabilidades y en la elaboración de informes de seguimiento a la ejecución del Plan Anual de Adquisiciones</t>
  </si>
  <si>
    <t>Desconocimiento de las actualizaciones procedimentales que atañen a lo relacionado con actividades del PAA establecidas en el procedimiento PR-DER-006.</t>
  </si>
  <si>
    <t>1. Socializar el procedimiento “Elaboración, actualización y seguimiento al plan anual de adquisiciones de bienes y servicios” (PR-DER-006), mediante correo electrónico de la Oficina de Comunicaciones.</t>
  </si>
  <si>
    <t>Un (1) correo electrónico de socialización remitido por la Oficina de Comunicaciones</t>
  </si>
  <si>
    <t>Servidor Público designado Oficina de Planeación
Servidor Público designado Oficina de Comunicaciones</t>
  </si>
  <si>
    <t>Se diseño la pieza borrador del P-DER-006 y se solicita a la Of. de Comunicación el 12-03-2021 la socialización por correo másivo.</t>
  </si>
  <si>
    <t>La oficina de control Interno, logró evidenciar la solicitud a la oficina de comunicaciones, y el correo con la pieza de elaboración del Plan anual de adquisiciones emitido por el área de comunicaciones a toda la ADR.
Se  realizó reunion  el 2 de julio  de 2021 con las Dependencias involucradas que tienen responsabilidad en el Proceso, para hacer la revisión y validación final del PDER-006,  este procedimiento fue actualizado ya aprobado el 20 de agosto de 2021 y se  socialió el 14 de septiembre de 2021 la nueva versión del Procedimiento de Plan Anual de Adquisiciones y el Formato. sin perjucio a lo anterior esta oficina verificó en la modificacion del procedimiento  los ajustes pertinentes  con lo responsables en la elaboración de los informes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</si>
  <si>
    <r>
      <rPr>
        <b/>
        <sz val="12"/>
        <rFont val="Arial"/>
        <family val="2"/>
      </rPr>
      <t xml:space="preserve">26/09/2022 </t>
    </r>
    <r>
      <rPr>
        <sz val="12"/>
        <rFont val="Arial"/>
        <family val="2"/>
      </rPr>
      <t>Se  realizó reunion  el 2 de julio  de 2021 con las Dependencias involucradas que tienen responsabilidad en el Proceso, para hacer la revisión y validación final del PDER-006,  este procedimiento fue actualizado y aprobado el 20 de agosto de 2021 y se  socializó el 14 de septiembre de 2021 la nueva versión del Procedimiento de Plan Anual de Adquisiciones y el Formato. sin perjucio a lo anterior esta oficina verificó en la modificacion del procedimiento  los ajustes pertinentes  con lo responsables en la elaboración de los informes</t>
    </r>
  </si>
  <si>
    <t>Confusión respecto de las responsabilidades asignadas en el procedimiento PR-DER-006, originadas por la falta de detalle en el mismo.</t>
  </si>
  <si>
    <t>2. Revisar el procedimiento “Elaboración, actualización y seguimiento al plan anual de adquisiciones de bienes y servicios” (PR-DER-006) con las dependencias involucradas y responsables para definir la pertinencia de realizar un ajuste al procedimiento.</t>
  </si>
  <si>
    <t>Un (1) Acta de reunión donde se decida si el procedimiento se ajusta o se definen responsabilidades.</t>
  </si>
  <si>
    <t>Servidor Público designado Oficina Planeación 
Secretaría General
Vicepresidencia Gestión Contractual</t>
  </si>
  <si>
    <t>Se realizó una reunión para revisar y austar el P-DER-006 con el Grupo de la Oficina de Planeación el 14-abr-2021.
Esta pendiente coordinar con las Dependencias involucradas que tienen responsabilidad en el Proceso, para hacer la revisión y validación final del PDER-006.</t>
  </si>
  <si>
    <t>Se  realizó reunion  el 2 de julio  de 2021 con las Dependencias involucradas que tienen responsabilidad en el Proceso, para hacer la revisión y validación final del PDER-006,  este procedimiento fue actualizado y aprobado el 20 de agosto de 2021 y se  socialió el 14 de septiembre de 2021 la nueva versión del Procedimiento de Plan Anual de Adquisiciones y el Formato. sin perjucio a lo anterior esta oficina verificó en la modificacion del procedimiento  los ajustes pertinentes  con lo responsables en la elaboración de los informes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</si>
  <si>
    <r>
      <rPr>
        <b/>
        <sz val="12"/>
        <rFont val="Arial"/>
        <family val="2"/>
      </rPr>
      <t>26/09/2022</t>
    </r>
    <r>
      <rPr>
        <sz val="12"/>
        <rFont val="Arial"/>
        <family val="2"/>
      </rPr>
      <t xml:space="preserve">  Se  realizó reunion  el 2 de julio  de 2021 con las Dependencias involucradas que tienen responsabilidad en el Proceso, para hacer la revisión y validación final del PDER-006,  este procedimiento fue actualizado y aprobado el 20 de agosto de 2021 y se  socializó el 14 de septiembre de 2021 la nueva versión del Procedimiento de Plan Anual de Adquisiciones y el Formato. sin perjucio a lo anterior esta oficina verificó en la modificacion del procedimiento  los ajustes pertinentes  con lo responsables en la elaboración de los informes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r>
  </si>
  <si>
    <t>Inobservancia de controles respecto a informes semestrales de actividades de los Convenios de Cooperación Internacional</t>
  </si>
  <si>
    <t>Limitada divulgación del mapa de riesgos del proceso Direccionamiento Estratégico.</t>
  </si>
  <si>
    <t>1. Modificar el mapa de riesgos dentro del control que establece el envío de informes al Ministerio de Agricultura, y ajustarlo a la publicación de dichos informes en la página web de la ADR.</t>
  </si>
  <si>
    <t>Un (1) mapa de riesgos ajustado en el componente de cooperación internacional
Cuatro (4) informes trimestrales subidos a la página web de la ADR.</t>
  </si>
  <si>
    <t>Servidores públicos encargados de los temas de cooperación en la Oficina de Planeación</t>
  </si>
  <si>
    <r>
      <rPr>
        <b/>
        <sz val="12"/>
        <color theme="1"/>
        <rFont val="Arial"/>
        <family val="2"/>
      </rPr>
      <t xml:space="preserve">03/05/2021 </t>
    </r>
    <r>
      <rPr>
        <sz val="12"/>
        <color theme="1"/>
        <rFont val="Arial"/>
        <family val="2"/>
      </rPr>
      <t xml:space="preserve">La Oficna de Planeación no reporto la gestión realizada de esta acción ni documentación soporte que permitiera verificar el grado de avance y/o cumplimiento.
</t>
    </r>
    <r>
      <rPr>
        <b/>
        <sz val="12"/>
        <color theme="1"/>
        <rFont val="Arial"/>
        <family val="2"/>
      </rPr>
      <t>26/09/2022</t>
    </r>
    <r>
      <rPr>
        <sz val="12"/>
        <color theme="1"/>
        <rFont val="Arial"/>
        <family val="2"/>
      </rPr>
      <t xml:space="preserve">  Se ajusto el Mapa de riegos de gestión quedando "</t>
    </r>
    <r>
      <rPr>
        <i/>
        <sz val="12"/>
        <color theme="1"/>
        <rFont val="Arial"/>
        <family val="2"/>
      </rPr>
      <t xml:space="preserve"> Contratista designado a Cooperación Trimestralmente realiza el seguimiento a la ejecución de actividades de los convenios, a través del informe trimestral los cuales son publicados en la Página Web de la Entidad</t>
    </r>
    <r>
      <rPr>
        <sz val="12"/>
        <color theme="1"/>
        <rFont val="Arial"/>
        <family val="2"/>
      </rPr>
      <t>"  Eliminando  el envió de informes al MDAR de igual forma se evidencia la publicación de los informes en la página  WEB de la ADR</t>
    </r>
  </si>
  <si>
    <r>
      <t xml:space="preserve">Se ajusto el Mapa de riegos de gestión quedando " </t>
    </r>
    <r>
      <rPr>
        <i/>
        <sz val="12"/>
        <color theme="1"/>
        <rFont val="Arial"/>
        <family val="2"/>
      </rPr>
      <t>Contratista designado a Cooperación Trimestralmente realiza el seguimiento a la ejecución de actividades de los convenios, a través del informe trimestral los cuales son publicados en la Página Web de la Entidad" Eliminando  el envió de informes al MDAR, de igual forma se evidencia la publiccaion de los informes en la página  WEB de la ADR</t>
    </r>
    <r>
      <rPr>
        <sz val="12"/>
        <color theme="1"/>
        <rFont val="Arial"/>
        <family val="2"/>
      </rPr>
      <t xml:space="preserve">
La Oficina de Control Interno observó el cumplimiento de la totalidad de acciones propuestas para el presente hallazgo, y  a partir de la verificación del cumplimiento a cabalidad de los productos establecidos, por lo cual se considera pertiente el cierre del hallazgo.</t>
    </r>
  </si>
  <si>
    <t>2. Socialización del mapa de riesgos del proceso Direccionamiento Estratégico, componente cooperación internacional, en el mes de febrero y junio (En caso de haber cambios en el equipo responsable de la Oficina de Planeación).</t>
  </si>
  <si>
    <t>Una (1) lista de asistencia de la socialización</t>
  </si>
  <si>
    <r>
      <rPr>
        <b/>
        <sz val="12"/>
        <color theme="1"/>
        <rFont val="Arial"/>
        <family val="2"/>
      </rPr>
      <t xml:space="preserve">03/05/2021 </t>
    </r>
    <r>
      <rPr>
        <sz val="12"/>
        <color theme="1"/>
        <rFont val="Arial"/>
        <family val="2"/>
      </rPr>
      <t xml:space="preserve">La Oficna de Planeación no reporto la gestión realizada de esta acción ni documentación soporte que permitiera verificar el grado de avance y/o cumplimiento.
</t>
    </r>
    <r>
      <rPr>
        <b/>
        <sz val="12"/>
        <color theme="1"/>
        <rFont val="Arial"/>
        <family val="2"/>
      </rPr>
      <t>26/09/2022</t>
    </r>
    <r>
      <rPr>
        <sz val="12"/>
        <color theme="1"/>
        <rFont val="Arial"/>
        <family val="2"/>
      </rPr>
      <t xml:space="preserve"> Se evidencia la lista de asistencia del 22 de febrero de 2022</t>
    </r>
  </si>
  <si>
    <t>Se evidencia la lista de asistencia del 22 de febrero de 2022
La Oficina de Control Interno observó el cumplimiento de la totalidad de acciones propuestas para el presente hallazgo, y  a partir de la verificación del cumplimiento a cabalidad de los productos establecidos, por lo cual se considera pertiente el cierre del hallazgo.</t>
  </si>
  <si>
    <t>Omisión concepto favorable sobre trámite de gastos de funcionamiento.</t>
  </si>
  <si>
    <r>
      <t xml:space="preserve">Desactualización del </t>
    </r>
    <r>
      <rPr>
        <sz val="12"/>
        <color theme="1"/>
        <rFont val="Arial"/>
        <family val="2"/>
      </rPr>
      <t>procedimiento de Trámites Presupuestales frente a la realidad operativa de la entidad.</t>
    </r>
  </si>
  <si>
    <t>1. Actualizar el procedimiento "Trámites Presupuestales" (PR-DER-004) y adoptarlo a través del Sistema Integrado de Gestión – SIG.</t>
  </si>
  <si>
    <t>Un (1) procedimiento “Trámites Presupuestales” actualizado en el SIG</t>
  </si>
  <si>
    <t>Servidor Público designado Oficina de Planeación 
Servidor Público designado Secretaría General</t>
  </si>
  <si>
    <r>
      <rPr>
        <b/>
        <sz val="12"/>
        <color theme="1"/>
        <rFont val="Arial"/>
        <family val="2"/>
      </rPr>
      <t xml:space="preserve">03/05/2021 </t>
    </r>
    <r>
      <rPr>
        <sz val="12"/>
        <color theme="1"/>
        <rFont val="Arial"/>
        <family val="2"/>
      </rPr>
      <t xml:space="preserve">La Oficna de Planeación no reporto la gestión realizada de esta acción ni documentación soporte que permitiera verificar el grado de avance y/o cumplimiento.
</t>
    </r>
    <r>
      <rPr>
        <b/>
        <sz val="12"/>
        <color theme="1"/>
        <rFont val="Arial"/>
        <family val="2"/>
      </rPr>
      <t xml:space="preserve">
26/09/2022</t>
    </r>
    <r>
      <rPr>
        <sz val="12"/>
        <color theme="1"/>
        <rFont val="Arial"/>
        <family val="2"/>
      </rPr>
      <t xml:space="preserve"> Se actualizó el procedimiento TRÁMITES PRESUPUESTALES (PR-DRE-04) , el 23 de agosto de 2022,  se evidenció la modificaron  en cuanto a las responsabilidades  en los trámites presupuestales  de inversión  corresponden a la Oficina de Planeación y los de funcionamiento a Secretaría General - Presupuestos,  se cumple la acción.</t>
    </r>
  </si>
  <si>
    <r>
      <t xml:space="preserve">Se allega por parte de los responsables del proceso el acta No. 12  del Comité de Institucional de Gestión y Desempeño de 20 de octubre de 2022, donde se dio la socialización  a la actualización del procedimiento PR-DER-004 y se evidencia en ISOLUCION dicho procedimiento . 
Se indica por los responsables del proceso en mesa de trabajo del 5 de junio de 2023 que, lo relacionado con funcionamiento, ahora corresponde a la Secretaría General. 
</t>
    </r>
    <r>
      <rPr>
        <sz val="12"/>
        <color rgb="FFFF0000"/>
        <rFont val="Arial"/>
        <family val="2"/>
      </rPr>
      <t xml:space="preserve">
</t>
    </r>
    <r>
      <rPr>
        <sz val="12"/>
        <color theme="1"/>
        <rFont val="Arial"/>
        <family val="2"/>
      </rPr>
      <t xml:space="preserve">
 A través de correo electrónico del  14  de junio de 2023, se indicó por los responsables del proceso que "</t>
    </r>
    <r>
      <rPr>
        <i/>
        <sz val="12"/>
        <color theme="1"/>
        <rFont val="Arial"/>
        <family val="2"/>
      </rPr>
      <t>Teniendo en cuenta el hallazgo, el proceso de Direccionamiento Estratégico realizó la actualización del procedimiento Trámites Presupuestales PR-DER-004 en su versión 2 y este fue socializado en el marco de la sesión nº 12 del Comité Institucional de Gestión y Desempeño del 20 de octubre de 2022. Las actividades actualizadas en el procedimiento, permitieron definir los responsables en la emisión del concepto de gastos de funcionamiento.
Es por esto que el procedimiento aclara que la OP no emite conceptos relacionados con recursos de funcionamiento ni recursos de inversión, el MADR es el responsable de generar los conceptos para los tramites presupuestales correspondientes a dichos recursos. Por lo anterior, y teniendo en cuenta que la responsabilidad de las actividades relacionadas a los recursos de funcionamiento están a cargo de la Secretaria General, la OP solicita la eliminación de las acciones 2 y 3 establecidas en el plan de mejoramiento"</t>
    </r>
    <r>
      <rPr>
        <sz val="12"/>
        <color theme="1"/>
        <rFont val="Arial"/>
        <family val="2"/>
      </rPr>
      <t xml:space="preserve">
</t>
    </r>
    <r>
      <rPr>
        <sz val="12"/>
        <color rgb="FFFF0000"/>
        <rFont val="Arial"/>
        <family val="2"/>
      </rPr>
      <t xml:space="preserve">
</t>
    </r>
  </si>
  <si>
    <r>
      <t xml:space="preserve">Se allega por parte de los responsables del proceso, el acta No. 12  del Comité de Institucional de Gestión y Desempeño de 20 de octubre de 2022, donde se dio la socialización  a la actualización del procedimiento PR-DER-004 . 
Se indica por los responsables del proceso en mesa de trabajo del 5 de junio de 2023 que, lo relacionado con funcionamiento, ahora corresponde a la Secretaría General, por consiguiente, en tanto se evidencie la aplicación del procedimiento se podrá determinar la efectividad. Ahora bien, a través de correo electrónico del  14 ede junio de 2023, se indicó por los responsables del proceso que </t>
    </r>
    <r>
      <rPr>
        <i/>
        <sz val="12"/>
        <color theme="1"/>
        <rFont val="Arial"/>
        <family val="2"/>
      </rPr>
      <t xml:space="preserve">"Teniendo en cuenta el hallazgo, el proceso de Direccionamiento Estratégico realizó la actualización del procedimiento Trámites Presupuestales PR-DER-004 en su versión 2 y este fue socializado en el marco de la sesión Nº 12 del Comité Institucional de Gestión y Desempeño del 20 de octubre de 2022. Las actividades actualizadas en el procedimiento, permitieron definir los responsables en la emisión del concepto de gastos de funcionamiento.
Es por esto que el procedimiento aclara que la OP no emite conceptos relacionados con recursos de funcionamiento ni recursos de inversión, el MADR es el responsable de generar los conceptos para los tramites presupuestales correspondientes a dichos recursos. Por lo anterior, y teniendo en cuenta que la responsabilidad de las actividades relacionadas a los recursos de funcionamiento están a cargo de la Secretaria General, la OP solicita la eliminación de las acciones 2 y 3 establecidas en el plan de mejoramiento"
</t>
    </r>
  </si>
  <si>
    <t>Ausencia de lineamientos procedimentales para el desarrollo de actividades propias del proceso.</t>
  </si>
  <si>
    <t>Actividades no recurrentes dentro de la operatividad de la Entidad, que siguen directrices de los entes rectores para este caso Departamento Administrativo de la Función Pública.
Actividades que se encuentran detalladas en las Guías de los entes rectores para este caso Departamento Administrativo de la Función Pública.</t>
  </si>
  <si>
    <t>1. Actualizar la caracterización del proceso indicando que esta actividad se realizará cumpliendo las directrices y guías de los entes rectores externos.</t>
  </si>
  <si>
    <t>Una (1) caracterización del proceso actualizada en el SIG</t>
  </si>
  <si>
    <t>Servidor Público designado por la Oficina de Planeación</t>
  </si>
  <si>
    <t>Se realiza el respectivo ajuste a la Caracterización del Proceso de Direccionamiento Estratégico conforme a las observaciones de la Oficina de Control Interno y se carga en Isolución como Versión 2 el 23-abr-2021
Evidencia
Link consulta
https://isolucion.adr.gov.co/Isolucion/Administracion/frmFrameSet.aspx?Ruta=Li4vRnJhbWVTZXRBcnRpY3Vsby5hc3A/UGFnaW5hPUJhbmNvQ29ub2NpbWllbnRvQURSLzYvNmQyZGJhZGFmMmJmNGNjYmE3NjliN2ZmZDgyZTFjMGMvNmQyZGJhZGFmMmJmNGNjYmE3NjliN2ZmZDgyZTFjMGMuYXNwJklEQVJUSUNVTE89ODY=</t>
  </si>
  <si>
    <t xml:space="preserve">La Oficina de control Interno, evidenció la actualizacion de la caracterización del proceso de Direcccionamiento Estrategico, donde se incluyó en la actividad No3 el proveedor de la Información el Deparatamento Administrativo de Función Publica, sin embargo la fecha de actualizacion es del 23 de abril de 2021 y la fecha final de la accion es del 31 de marzo de 2021.
Se verificó la actualización de la caracterizacion del proceso y se evidenció el ajuste del documento. </t>
  </si>
  <si>
    <t>OCI-2021-028  Direccionamiento Estratégico Institucional</t>
  </si>
  <si>
    <t>Deficiencias en el seguimiento a las actividades establecidas al
Plan de Acción.</t>
  </si>
  <si>
    <t>Ausencia de evidencias que aprueben el seguimiento a las actividades del Plan de Acción Institucional.</t>
  </si>
  <si>
    <t>1. Revisar los avances y soportes registrados en el módulo “Medición / Visualización” del aplicativo ISOLUCIÓN con el fin de identificar
deficiencias y realizar los ajustes en
posteriores seguimientos, teniendo en cuenta las acciones establecidas.</t>
  </si>
  <si>
    <t>Informe Trimestral Plan de Acción
Correos Alerta</t>
  </si>
  <si>
    <t>Equipo Humano Oficina de Planeación</t>
  </si>
  <si>
    <t>Angela María García Patiño</t>
  </si>
  <si>
    <t>Se observó que la Oficina de  Planeación  realiza correos de seguimiento a los planes de acción (se anexa evidencia), de igual forma  se evidenció la publicación  en la página WEB de la ADR  los informes trimestrales del  Plan de acción.
Una vez revisada la evidencia suministrada, la Oficina de Control Interno considera que se cumplió con la acción de mejoramiento establecida y por lo tanto considera procedente dar por cerrada la acción</t>
  </si>
  <si>
    <t>Una vez revisada la evidencia suministrada, la Oficina de Control Interno considera que se cumplió con la acción de mejoramiento establecida y por lo tanto considera procedente dar por cerrada la acción, por lo cual se considera pertinente dar por cerrado el hallazgo.</t>
  </si>
  <si>
    <t>Ausencia de lineamientos procedimentales para el desarrollo de
actividades propias del proceso de implementación y seguimiento del Modelo
Integrado de Planeación y Gestión (MIPG).</t>
  </si>
  <si>
    <t>* Desconocimiento de los lineamientos establecidos para definir las acciones para l etructuración, actualización y seguimiento al MIPG.
 *Omisión en la aplicabilidad de los lineamienos establecidos para la implementación y/o seguimiento al MIPG</t>
  </si>
  <si>
    <t>1. Realizar la solcialización al personal de todas las depndencias sobre Modelo Integardo de Planeación y Gestión MIPG para los respectivo ajustes en los tiempos de implementación en cada una de las acciones propuestas.</t>
  </si>
  <si>
    <t>Un (1) Plan MIPG ajustado</t>
  </si>
  <si>
    <t>Contratista designado a Calidad</t>
  </si>
  <si>
    <t>La Oficina de Planeación  remitió el correo con el Plan MIPG 2022 ajustado con el proposito de que todos los Procesos realicen los respectivos ajustes a las actividades ya planteadas en el Plan, antes de entrar las recomendaciones nuevas del FURAG para la vigencia actual;  y el  29 de marzo se realizó una capacitación del MIPG  el cual se muestra el Plan y sus subcarpeas en el Sharepoint (se anexa evidencia)</t>
  </si>
  <si>
    <t>No se propone Plan de Mejoramiento por parte del área responsable del proceso.
26/09/2022 La Oficina de Planeación emitió el memorando  No 20222200033163 del 26 de septiembre  en el punto No. 4 establece  acción  de mejor al presente hallazgo., sin embargo la Oficina de Planeación ya había realizado la acciones para mitigar las causas del presente hallazgo, por lo cual una vez revisada la evidencia, se considera pertinente dar por cerrado el hallazgo</t>
  </si>
  <si>
    <t>Ausencia de controles en la verificación de los lineamientos del
Departamento Nacional de Planeación en las fichas del Banco de Programas y
Proyectos de Inversión (BPIN).</t>
  </si>
  <si>
    <t>* Desconocimiento de los lineamientos establecidos  por el Departamento Nacional de Planeación de las personas que realizn las justificaciones técnica de los proyetos en las dependencias
 *Falta de capacitaciones para el diligenciamiento de las fichas BPIN que diligencia las Dependencias</t>
  </si>
  <si>
    <t>1. Socializar con el equipo de proyectos el procedimiento vigente</t>
  </si>
  <si>
    <t xml:space="preserve"> Una (1) Socialización</t>
  </si>
  <si>
    <t>Contratista designado</t>
  </si>
  <si>
    <t>No se aporto eviencia que permitiera verificar su avance y/o cumplimiento.</t>
  </si>
  <si>
    <t>La Oficina de Planeación emitió el memorando  No 20222200033163 del 26 de septiembre  en el punto No. 4 establece  acción  de mejor al presente hallazgo con fecha de finalización para el 31 de diciembre 2022.
Por parte de la Oficina de Control Interno se eviedencia la socialización del procedimiento PR-DER-010, el cumplimiento de la efectividad de la acción propuesta se verá supeditado al cumplimiento de la segunda (2) acción.</t>
  </si>
  <si>
    <r>
      <t>Se allega por los responsables del proceso una presentación en PowerPoint del Procedimiento</t>
    </r>
    <r>
      <rPr>
        <i/>
        <sz val="12"/>
        <color theme="1"/>
        <rFont val="Arial"/>
        <family val="2"/>
      </rPr>
      <t xml:space="preserve"> "FORMULACIÓN, ACTUALIZACIÓN Y SEGUIMIENTO DE PROYECTOS DE INVERSIÓN
PR-DER-010", </t>
    </r>
    <r>
      <rPr>
        <sz val="12"/>
        <color theme="1"/>
        <rFont val="Arial"/>
        <family val="2"/>
      </rPr>
      <t xml:space="preserve">junto con una captura de pantalla de la socialización de dicho procedimiento a través de la plataforma teams, con programación del 14 de diciembre de 2022.Se evidencia el cumplimiento de la acción propuesta, no obstante, la efectividad de la acción se verá supeditada al cumplimiento de la acción No. 2 del mismo hallazgo. </t>
    </r>
  </si>
  <si>
    <t xml:space="preserve">2. Efectuar retroalimentación al área con rol de formulación de proyectos de inversión, con respecto a la información suministrda en la Guía Operativa y cadena de valor de los proyectos actualizados y/o registrados en la plataforma de proyectos del DNP. </t>
  </si>
  <si>
    <t>100 % de los proyectos  actualizados que requieran retroalimentación</t>
  </si>
  <si>
    <t xml:space="preserve">A través de correo electrónico del 13 de junio de 2023, se allegó por los responsables del proceso los seguimientos a los proyectos de inversión realizados por parte de la Oficina de Planeación, eviedenciando por parte de esta Oficina un correo electrónico del 26 de abril por parte de la Oficina de Planeación dirigido a las diferentes áreas que manejan proyectos de inversión sobre el recordatorio de la fecha de viabilización de los proyectos. 
Adicionalmente se aportó correos de acompañamiento y de emisión de observaciones a las siguientes dependencias: 
- Fortalecimiento 
- OTI
- Proyecto de Estensión. 
- Proyecto de Gestión Documental. 
- Sedes
- Asociatividad.
- FONAT
Por consiguiente, se evidencia el cumplimiento y efectividad de las acciones propuestas, toda vez que se está realizando el acompañamiento por parte de la Oficina de Planeación como segunda línea de defensa y dando cumplimiento normativo según lo establecido  por los lineamientos del Departamento Nacional de Planeación en las fichas del Banco de Programas y Proyectos de Inversión (BPIN). Conforme a lo expuesto en el presente seguimiento, se procede con el cierre efectivo del hallazgo. </t>
  </si>
  <si>
    <r>
      <t>Se allega por los responsables del proceso una presentación en PowerPoint del Procedimiento</t>
    </r>
    <r>
      <rPr>
        <i/>
        <sz val="12"/>
        <color theme="1"/>
        <rFont val="Arial"/>
        <family val="2"/>
      </rPr>
      <t xml:space="preserve"> "FORMULACIÓN, ACTUALIZACIÓN Y SEGUIMIENTO DE PROYECTOS DE INVERSIÓN
PR-DER-010", </t>
    </r>
    <r>
      <rPr>
        <sz val="12"/>
        <color theme="1"/>
        <rFont val="Arial"/>
        <family val="2"/>
      </rPr>
      <t xml:space="preserve">junto con una captura de pantalla de la socialización de dicho procedimiento a través de la plataforma teams, con programación del 14 de diciembre de 2022. A través de correo electrónico del 13 de junio de 2023, se allegó por los responsables del proceso los seguimientos a los proyectos de inversión realizados por parte de la Oficina de Planeación, eviedenciando por parte de esta Oficina un correo electrónico del 26 de abril por parte de la Oficina de Planeación dirigido a las diferentes áreas que manejan proyectos de inversión sobre el recordatorio de la fecha de viabilización de los proyectos. 
Adicionalmente se aportó correos de acompañamiento y de emisión de observaciones a las siguientes dependencias: 
- Fortalecimiento. (Correo de  observación, word de observaciones y correo de envío de ajustes por el área)
- OTI (Correo observaciones Guia operativa - Ampliación horizonte 2023)
- Proyecto de Estensión. (Correos de devolución y dos de observaciones)
- Proyecto de Gestión Documental. (Correo de devolución y observaciones con el respectivo word de las mismas)
- Sedes (Correo de devolución y de observación)
- Asociatividad. (Correo de ajustes con PDF de comentarios y ajustes)
- FONAT (Correo de observaciones.)
Por consiguiente, se evidencia el cumplimiento y efectividad de las acciones propuestas, toda vez que se está realizando el acompañamiento por parte de la Oficina de Planeación como segunda línea de defensa y dando cumplimiento normativo según lo establecido  por los lineamientos del Departamento Nacional de Planeación en las fichas del Banco de Programas y Proyectos de Inversión (BPIN). </t>
    </r>
  </si>
  <si>
    <t>Desconocimiento del procedimiento de trámites presupuestales.</t>
  </si>
  <si>
    <t>Desconocimiento de las actividades en cabeza de la Oficina de Planeación que establece el procedimiento "Trámites Presupestales"</t>
  </si>
  <si>
    <t xml:space="preserve"> Se actualizó el procedimiento TRÁMITES PRESUPUESTALES (PR-DRE-04) , el 23 de agosto de 2022,  se evidenció la modificaron  en cuanto a las responsabilidades  en los trámites presupuestales  de inversión  corresponden a la Oficina de Planeación y los de funcionamiento a Secretaría General - Presupuestos,  Una vez revisada la evidencia suministrada, la Oficina de Control Interno considera que se cumplió con la acción de mejoramiento establecida y por lo tanto considera procedente dar por cerrada la acción.</t>
  </si>
  <si>
    <r>
      <t xml:space="preserve">No se propone Plan de Mejoramiento por parte del área responsable del proceso.
</t>
    </r>
    <r>
      <rPr>
        <b/>
        <sz val="12"/>
        <color theme="1"/>
        <rFont val="Arial"/>
        <family val="2"/>
      </rPr>
      <t>26/09/2022</t>
    </r>
    <r>
      <rPr>
        <sz val="12"/>
        <color theme="1"/>
        <rFont val="Arial"/>
        <family val="2"/>
      </rPr>
      <t xml:space="preserve"> La Oficina de Planeación emitió el memorando  No 20222200031373 del 6 de septiembre  de 2022 solicitando unificar con el hallazgo No. 6 del Informe OCI-2020-038,  Una vez revisada la evidencia suministrada, la Oficina de Control Interno considera que se cumplió con la acción de mejoramiento establecida ,se considera pertinente dar por cerrado el hallazgo
</t>
    </r>
  </si>
  <si>
    <t>Inobservancia de directrices en la descripción de los riesgos de
gestión.</t>
  </si>
  <si>
    <t>Desconocimiento y falta de aplicación de los liniamientos metodológicos contenidos en la política de Administración del Riesgo  (DES-SIG-002) y en la Guía para la administración del riesgo y el diseño de controles en entidades públicas.</t>
  </si>
  <si>
    <t>1. Ajustar la Política de Administración del Riego a Versión 5</t>
  </si>
  <si>
    <t>1 Política aprobada</t>
  </si>
  <si>
    <r>
      <rPr>
        <b/>
        <sz val="12"/>
        <color theme="1"/>
        <rFont val="Arial"/>
        <family val="2"/>
      </rPr>
      <t>26/09/2022</t>
    </r>
    <r>
      <rPr>
        <sz val="12"/>
        <color theme="1"/>
        <rFont val="Arial"/>
        <family val="2"/>
      </rPr>
      <t xml:space="preserve"> La Oficina de planeación realizó acciones de capacitación con la  Secretaría de transparencia el 15 de julio de 2022,  y ajustó la política de administración del riesgo la cual  fue aprobada en el CIGD  por los miembros el 19 de agosto 2022  y posteriormente en el CCI fue aprobada el 08 de septiembre de 2022.  Una vez revisada la evidencia suministrada, la Oficina de Control Interno considera que se cumplió con la acción de mejoramiento establecida y por lo tanto considera procedente dar por cerrada la acción. no obstante, se debe continuar con el seguimiento del hallazgo toda vez que de dos(2) acciones propuestas una (1) se encuentra pendiente por realizar.</t>
    </r>
  </si>
  <si>
    <t xml:space="preserve">Se evidencia por parte de esta Oficina la actualización de la Pólitica de Administración del Riesgo a la versión No. 5, aprobada el 8 de septiembre de  2022 el cual se ajusta con los líneamientos para la descripción de los riesgos de gestión, y se realiza su respectiva socialización el 6 de octubre de 2022, por tanto, para validar la efectividad de las acciones, se tuvo en cuenta los resultados de la auditoría PAAC enero-abril 2023, encontrando que en el informe OCI-2023-012 no se expusieron situaciones relacionadas con el origen del hallazgo, toda vez no se revelaron observaciones relacionadas con la descripción de los riesgos de Gestión de los procesos, por consiguiente, se considera el cierre efectivo del hallazgo.  </t>
  </si>
  <si>
    <t xml:space="preserve">Se evidencia por parte de esta Oficina la actualización de la Pólitica de Administración del Riesgo a la versión No. 5, aprobada el 8 de septiembre de  2022 el cual se ajusta con los líneamientos para la descripción de los riesgos de gestión, la efectividad se verá supeditada a los resultados de la auditoría PAAC, encontrando que en el informe OCI-2023-012 no se expusieron situaciones relacionadas con el origen del hallazgo, toda vez no se expusieron situaciones relacionadas con la descreipción de los riesgos de Gestión de los procesos, por consiguiente, se considera el cierre efectivo de la acción. </t>
  </si>
  <si>
    <t>2. Socializar la Política de Administración del Riego a los Enlaces de cada Proceso</t>
  </si>
  <si>
    <t xml:space="preserve">1 soclialización </t>
  </si>
  <si>
    <t xml:space="preserve">Se allega captura de pantalla de la capacitación llevada a cabo el 6 de octubre de 2022 con su correspondiente grabación, evidenciando el cumplimiento de la acción propuesta. La efectividad de la misma se encuentra supeditada a la verificación de la primera acción propuesta en el presente hallazgo. Por consiguiente se considera cumplida la acción. </t>
  </si>
  <si>
    <t>ACCIONES  INFORME OCI-2018-011</t>
  </si>
  <si>
    <t>ACCIONES  INFORME OCI-2020-038</t>
  </si>
  <si>
    <t>ACCIONES  INFORME OCI-2021-028</t>
  </si>
  <si>
    <t>OCI-2018-033 Administración del Sistema Integrado de Gestión</t>
  </si>
  <si>
    <t>Administración del Sistema Integrado de Gestión</t>
  </si>
  <si>
    <t xml:space="preserve">Debilidades en el control de documentos del Sistema Integrado de Gestión (aplicativo ISOLUCION), tales como: documentos no publicados en el aplicativo ISOLUCION, actualización o inactivación de documentos sin el trámite correspondiente y documentos sin aprobación del responsable designado. </t>
  </si>
  <si>
    <t>Desconocimiento del procedimiento Control de Documentos</t>
  </si>
  <si>
    <t>1. Realizar socialización del procedimiento Control de Documentos.</t>
  </si>
  <si>
    <t>Tres (3) capacitaciones</t>
  </si>
  <si>
    <t>Piedad Cuervo – Oficina  de Planeación</t>
  </si>
  <si>
    <t xml:space="preserve">La Oficina de Planeación informó que la herramienta ISOLUCION contó con una actualización en el año 2019 por medio del cual permite definir los responsables para la revisión y aprobación de documentos por cada plantilla y proceso, evitando que los documentos puedan ser aprobados por un usuario no autorizado.
Se realizaron capacitaciones y socializaciones en el tema de control de documentos, en las cuales no solo se presenta el procedimiento sino también incluyen el uso del módulo documentación del aplicativo ISOLUCION en las fechas 04/12/2018, 29/03/2019 y 17/05/2019. Por lo tanto las tres capacitaciones tanto en control de documentos con del módulo de Documentación de ISOLUCION se cumplieron en estas fechas. Adicionalmente la Oficina de Planeación ha realizado otras capacitaciones sobre ISOLUCION y acompaña a los Procesos con un Profesional designado cada vez que se realiza actualización y cargue de un procedimiento. </t>
  </si>
  <si>
    <t>La Oficina de Control Interno considera procedente dar por cerrada la acción, al evidenciar el cumplimiento de la acción propuesta,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</si>
  <si>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Falta de conciencia de la importancia de cumplir con el procedimiento y del uso apropiado de los diferentes permisos que permite la herramienta Isolución.</t>
  </si>
  <si>
    <t>2. Diseño y divulgación de campaña de sensibilización frente a la importancia del control de documentos.</t>
  </si>
  <si>
    <t>Una (1) campaña / capacitación</t>
  </si>
  <si>
    <t xml:space="preserve">Se informó que,  la herramienta ISOLUCION contó con una actualización en el año 2019 por medio del cual permite definir los responsables para la revisión y aprobación de documentos por cada plantilla y proceso, evitando que los documentos puedan ser aprobados por un usuario no autorizado
El día 21/06/2019 se envió por medio de correo electrónico a toda la Agencia la Campaña de divulgación "¡Te invitamos a que conozcas más el Sistema Integrado de Gestión - SIG!" </t>
  </si>
  <si>
    <t>La Oficina de Control Interno considera procedente dar por cerrada la acción, al evidenciar el cumplimiento de la acción propuesta con la divulgación de un video relaciónado con el Sistema Integrado de Gestion,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</si>
  <si>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Desconocimiento del Aplicativo Isolución– Modulo Documentación, por parte de los usuarios con perfil habilitado para el tema.</t>
  </si>
  <si>
    <t>3. Capacitación sobre el Módulo Documentación -Isolución</t>
  </si>
  <si>
    <t>Se realizaron capacitaciones y socializaciones en el tema de control de documentos, en las cuales no solo se presenta el procedimiento sino también incluyen el uso del módulo documentación del aplicativo ISOLUCION en las fechas 04/12/2018, 29/03/2019 y 17/05/2019. Por lo tanto las tres capacitaciones tanto en control de documentos como del módulo de Documentación de ISOLUCION se cumplieron en estas fechas. Adicionalmente la Oficina de Planeación ha realizado otras capacitaciones sobre ISOLUCION y acompaña a los Procesos con un Profesional designado cada vez que se realiza actualización y cargue de un procedimiento. 
El 08 de mayo del 2020, por parte de la Oficina de Planeación se brindo una capacitación por Teams con respecto al manejo del Aplicativo Isolucion para toda la Entidad. 
De otr parte, la herramienta ISOLUCION contó con una actualización en el año 2019 por medio del cual permite definir los responsables para la revisión y aprobación de documentos por cada plantilla y proceso, evitando que los documentos puedan ser aprobados por un usuario no autorizado</t>
  </si>
  <si>
    <t>La Oficina de Control Interno considera procedente dar por cerrada la acción, al evidenciar el cumplimiento de la acción propuesta,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</si>
  <si>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Deficiencias en el desempeño del aplicativo ISOLUCION, en cuanto a subutilización de licencias adquiridas, debilidades de soporte técnico por parte del proveedor, ejecución de transacciones en ISOLUCION sin la debida autorización y vulnerabilidades del aplicativo.</t>
  </si>
  <si>
    <t>Deficiencias en el diseño de ISOLUCIÓN.</t>
  </si>
  <si>
    <t>1. Presentar al proveedor de ISOLUCIÓN un requerimiento para solicitar mejoras del aplicativo.</t>
  </si>
  <si>
    <t>Un (1) oficio</t>
  </si>
  <si>
    <t>Claudia Marcela Martínez – Oficina de Planeación</t>
  </si>
  <si>
    <t>La Oficina de Planeación envió oficio con radicado No. 20192200008532, del 21 de febrero de 2019 al proveedor ISOLUCION, solicitando siete (7) ajustes a la herramienta, entre ellos "(...) 1. Actualizar el modulo de riesgos, teniendo en cuenta los cambios presentados en al norma de la Función Pública relacionados con la actualización de la metodología de riesgos. (...)". Al respecto, mediante oficio N° 20196100013321 del 4 de marzo de 2019, el Director de Servicio al Cliente de ISOLUCION S.A. emitió respuesta a las solicitudes, destacando la emitida respecto al primer punto, a la cual se mencionó que el "(...) área de desarrollo adelanta el proceso de construcción de los cambios, por lo cual se tiene planeado estar liberando estos cambios, durante el segundo semestre de 2019. (...)".
 La herramienta ISOLUCION contó con una actualización en el año 2019 por medio del cual permite definir los responsables para la revisión y aprobación de documentos por cada plantilla y proceso, evitando que los documentos puedan ser aprobados por un usuario no autorizado,</t>
  </si>
  <si>
    <t>La Oficina de Control Interno observó la ejecución de la acción de mejoramiento propuesta y por lo tanto considera procedente determinar el cierre de la acción.</t>
  </si>
  <si>
    <t>Falta de documentación de los lineamientos para la gestión de los usuarios en el aplicativo ISOLUCIÓN y su divulgación.</t>
  </si>
  <si>
    <t>2. Documentar los lineamientos para la gestión de usuarios del aplicativo ISOLUCIÓN</t>
  </si>
  <si>
    <t>Un (1) documento</t>
  </si>
  <si>
    <t>Mónica Márquez Ruiz – Oficina de Planeación</t>
  </si>
  <si>
    <r>
      <t>Los responsables del proceso informa que</t>
    </r>
    <r>
      <rPr>
        <i/>
        <sz val="12"/>
        <color theme="1"/>
        <rFont val="Arial"/>
        <family val="2"/>
      </rPr>
      <t xml:space="preserve"> "El procedimiento de control de documentos PR-SIG-001 versión 4 aprobado el 2 de mayo, incluye los perfiles de usuario y los accesos de cada uno. También se especifican los controles internos del aplicativo para restringir la aprobación de documentos por usuarios no autorizados."</t>
    </r>
    <r>
      <rPr>
        <sz val="12"/>
        <color theme="1"/>
        <rFont val="Arial"/>
        <family val="2"/>
      </rPr>
      <t>. En este sentido, la Oficina de Control Interno en consulta realizada en ISOLUCIÓN observó la adopción de la cuarta versión del procedimiento.</t>
    </r>
  </si>
  <si>
    <t>3. Ajustar los usuarios y roles en ISOLUCIÓN de acuerdo a los lineamientos de gestión de usuarios</t>
  </si>
  <si>
    <t>Corrección de 211 usuarios</t>
  </si>
  <si>
    <t>5-ago-2019
16-ago-2020</t>
  </si>
  <si>
    <r>
      <rPr>
        <b/>
        <sz val="12"/>
        <color theme="1"/>
        <rFont val="Arial"/>
        <family val="2"/>
      </rPr>
      <t>Seguimiento 2019</t>
    </r>
    <r>
      <rPr>
        <sz val="12"/>
        <color theme="1"/>
        <rFont val="Arial"/>
        <family val="2"/>
      </rPr>
      <t xml:space="preserve">
La Oficina de Control Interno observa un archivo en Excel en el cual se registra "(...) los ajustes de los perfiles de los grupos de usuarios y su aplicación a los listados de usuarios.". En el archivo Excel se observa el cambio de perfil a 100 usuarios individuales así como a cinco grupos de usuarios (Reporte Plan de Acción, Administradores, Consulta, Control Interno y Líderes de Proceso). 
</t>
    </r>
    <r>
      <rPr>
        <b/>
        <sz val="12"/>
        <color theme="1"/>
        <rFont val="Arial"/>
        <family val="2"/>
      </rPr>
      <t xml:space="preserve">Seguimiento 2020
</t>
    </r>
    <r>
      <rPr>
        <sz val="12"/>
        <color theme="1"/>
        <rFont val="Arial"/>
        <family val="2"/>
      </rPr>
      <t>La herramienta ISOLUCION contó con una actualización en el año 2019 por medio del cual permite definir los responsables para la revisión y aprobación de documentos por cada plantilla y proceso, evitando que los documentos puedan ser aprobados por un usuario no autorizado.
Adicionalmente se informó que se cuenta con 152 usuarios activos, los cuales pueden pertenecer a más de dos grupos de usuario.  No es necesario modificar la totalidad de los usuarios ya que no todos presentan inconsistencias, lo que se hace es filtrar por el grupo de usuarios para verificar las personas que pertenecen a cada uno.  Sin embargo durante el año 2020 se ha modificado el perfil de 106 usuarios, para ajustar los permisos y fechas de inactivación de los accesos, dentro de los cuales. el 14 de septiembre se realizó un nuevo ajuste de 37 usuarios, teniendo en cuenta la obsevación de la Oficina de Control Interno.</t>
    </r>
  </si>
  <si>
    <t xml:space="preserve">A partir de los soportes suministrados se observó que durante la vigencia 2010 se realizó el ajuste de perfil de 100 usuarios, así como a septiembre de 2020 se realizaron 106 ajustes de perfiles, dando claridad que dichos ajustes se realizan en la medida en que se observan incosnsistencias, recalcando por ejemplo, los ajustes realziados en el marco de observaciones realizadas por la Oficina de Control Interno.
Por otra parte,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la Oficina de Control Interno considera que se están realizando las gestiones encaminadas a subsanar las imprecisiones con los usuarios activos en la plataforma Isolucion, así como que se implementó una nueva medida para prevenir errores o inconsistencias en los usuarios autorizados procedimentalmente para la revisión y aprobación de documentos.
Por lo anteriormente expuesto se da el cierre de la acción. </t>
  </si>
  <si>
    <t>Desconocimiento del funcionamiento del aplicativo ISOLUCIÓN</t>
  </si>
  <si>
    <t>4. Realizar entrenamiento en los roles, permisos y funcionamiento de ISOLUCIÓN</t>
  </si>
  <si>
    <t>Tres (3) reuniones de entrenamiento en ISOLUCIÓN</t>
  </si>
  <si>
    <r>
      <rPr>
        <b/>
        <sz val="12"/>
        <color theme="1"/>
        <rFont val="Arial"/>
        <family val="2"/>
      </rPr>
      <t>Seguimiento Agosto 2019</t>
    </r>
    <r>
      <rPr>
        <sz val="12"/>
        <color theme="1"/>
        <rFont val="Arial"/>
        <family val="2"/>
      </rPr>
      <t xml:space="preserve">
El 29 de marzo de 2019 la Oficina de Planeación llevo a cabo la socialización de los roles, permisos, y funcionamiento de la herramienta ISOLUCION. No obstante, no se ha dado cumplimiento a la meta establecida.
</t>
    </r>
    <r>
      <rPr>
        <b/>
        <sz val="12"/>
        <color theme="1"/>
        <rFont val="Arial"/>
        <family val="2"/>
      </rPr>
      <t xml:space="preserve">Seguimiento Agosto 2020
</t>
    </r>
    <r>
      <rPr>
        <sz val="12"/>
        <color theme="1"/>
        <rFont val="Arial"/>
        <family val="2"/>
      </rPr>
      <t xml:space="preserve"> La herramienta ISOLUCION contó con una actualización en el año 2019 por medio del cual permite definir los responsables para la revisión y aprobación de documentos por cada plantilla y proceso, evitando que los documentos puedan ser aprobados por un usuario no autorizado. Adicionalmente el procedimiento de control de documentos fue actualizado el 2 de mayo de 2019 incluyendo los roles y responsabilidades así como los grupos de usuarios en el aplicativo isolución</t>
    </r>
  </si>
  <si>
    <t xml:space="preserve">Se observó por parte de la Oficina de Control Interno que se cumplió con la acción propuesta, orientada a mitigar la situación que dio origen al hallazgo, toda vez que, anualmente se realizan socializaciones sobre el aplicativo Isolucion para todos los colaboradores de la Agencia. También se evidencia que por parte de la Oficina de Planeación se brinda asesoría y acompañamiento a los Enlaces de los procesos frente al uso y consulta de los diferentes elementos del Sistema Integrado de Gestión en la Plataforma Isolucion tales como, documentos, indicadores y acciones para abordar riesgo.
Frende a las situaciones identificadas dentro de la auditoría que no fueron aceptadas en su momento, se evidencia por parte de esta Oficina que se han superado, toda vez que por los siguientes motivos: 
* Subutilización de las licencias ISOLUCIÓN: Actualmente, ISOLUCION cuenta con 400 licencias a perpetuidad, por consiguiente, se corrigió la situación identificada. 
* Debilidades en la ejecución de transacciones de acuerdo con la asignación de roles en ISOLUCIÓN: los Roles que requiere cada colaborador, son solicitados a través del Aplicativo Aranda por los Líderes de Proceso y solo los colaboradores autorizados podrán realizar cambios dentro del Aplicativo, evidenciando la superación de la situación identificada. 
* Vulnerabilidad del Aplicativo ISOLUCIÓN: Actualmente los jefes de área son los encargados de establecer los permisos de acuerdo con la necesidad identificada, por consiguiente ls situación se ha superado. 
Por lo anterior, se considera procedente dar por cerrado el hallazgo. </t>
  </si>
  <si>
    <t xml:space="preserve">Se aportó por los responsables del proceso la siguiente evidencia:
- Video de capacitación del 9 de marzo de 2023
- Captura de pantalla de la capacitación del 9 de marzo 2023
- Acta con listado de asistencia de la reunión de capacitación realizada el 10 de septiembre de 2019
- Captura de pantalla de la capacitación del 28 de abril de 2019.
- Invitación realziada a travez de correo electrónico para la capacitación del 28 de abril de 2019.
- Correo de invitación a participar en la capacitación el viernes 15 de marzo a las 9:00 am. no obstante de esta no se allegó evidencia de que se llevara a cabo.
Conforme a lo anterior, se evidencia por parte de esta Oficina el cumplimiento de la acción propuesta. 
Adicionalmente, </t>
  </si>
  <si>
    <t>Ausencia de lineamientos procedimentales asociados a las actividades propias del proceso “Administración del Sistema Integrado de Gestión” respecto a la ausencia de la política ambiental y lineamientos procedimentales no adoptados e implementados a través del Sistema Integrado de Gestión.</t>
  </si>
  <si>
    <r>
      <t xml:space="preserve">En virtud de que el hallazgo no fue aceptado por los responsables del proceso auditado, no se propuso Plan de Mejoramiento; no obstante, el concepto emitido por la Oficina de Control Interno fue el siguiente: "(...) recomienda que se establezcan acciones de mejoramiento para mitigar las situaciones identificadas en este hallazgo que no fueron aceptadas por los responsables del proceso auditado, y que gestionen el riesgo identificado, especialmente por tratarse de un proceso estratégico, (...); </t>
    </r>
    <r>
      <rPr>
        <u/>
        <sz val="12"/>
        <color theme="1"/>
        <rFont val="Arial"/>
        <family val="2"/>
      </rPr>
      <t>no obstante, este hallazgo continuará abierto hasta que se ejecuten las acciones necesarias para su gestión</t>
    </r>
    <r>
      <rPr>
        <sz val="12"/>
        <color theme="1"/>
        <rFont val="Arial"/>
        <family val="2"/>
      </rPr>
      <t>."</t>
    </r>
  </si>
  <si>
    <t>Si bien el proceso auditado no acepto el hallazgo, ni suscribió plan de mejoramiento respecto a este hallazgo, se informó lo siguiente: "A partir de mayo de 2019 se contó con la Profesional Juliana Gómez, Ingeniera Ambiental quien adelantó actividades para la implementación del Sistema de Gestión Ambiental logrando la construcción de 20 matrices de impactos y aspectos ambientales para diferentes procesos, UTT y Distritos de Adecuación de Tierras y generando otros documentos que hacen parte del sistema los cuales se anexan y se encuentran en proceso de implementación durante el 2020 y 2021. Adicionalmente se indicó que "La Agencia de Desarrollo Rural cuenta con la politica del Sistema Integrado de Gestión,la cual fue adoptada por el Consejo Directivo mediante el Acuerdo 9 de 2017, la cual contine los requisitos de política para los cuatro subsistemas  y los objetivos correspondientes (...) y tambien se creó el Grupo Interdisciplinario de Gestión Ambiental de la Agencia de Desarrollo Rural mediante la Resolución No. 0959 de 2018."
En Isolucion se cuenta con los siguientes Documentos que hacen parte del Sistema de Gestión Ambiental:
- Formato de entrega a Lúmina de residuos de iluminación
- Procedimiento de Gestión de aspectos e impactos ambientales (PR-SIG-008, versión 2)
- Formato Indicadores Ambientales ADR
- Matrices aspectos e impactos ambientales - ADT y Sedes".
De lo anterior, la Oficina de Control Interno corroboró lo siguiente:
• Se suscrbió el contrato 338 de 2019, cuyo objeto es "Apoyar a la Oficina de Planeación en la elaboración de estudios, programas y campañas ambientales requeridos para la Implementación del Sistema de Gestión Ambiental y su armonización en el Modelo Integrado de Planeación y Gestión".
•Se encuentran cargados diez (10) documentos denominados "Matriz de Impactos ambientales" correspondientes a las sedes de Bogotá, Cartagena, Ibagué, Medellín, Montería, Neiva, Pasto, Santa Marta, Tunja y Cundinamarca.
• Se observó diez (10) documentos denominados "Matriz de Aspectos e Impactos Ambientales", correspondientes a diez) distritos de adecuación de tierras, de mediana y gran escala.
•Se actualizó a la versión 2 el Procedimiento de Gestión de aspectos e impactos ambientales, aprobada el 24-ene-2020
•La adopción del formato F-SIG-004 "Indicadores Ambientales ADR" el 24-ene-2020.
Adicionalmente, se observó la adopción de documentos en materia ambiental, como lo son CRITERIOS AMBIENTALES PARA LA COMPRA DE PRODUCTOS Y SERVICIOS, POLÍTICA DE USO DE BIENES CON MATERIAL RECICLADO, O, PLAN DE GESTIÓN INTEGRAL DE RESIDUOS PELIGROSOS, PROGRAMA DE SOSTENIBILIDAD AMBIENTAL, los cuales fueron presentados y aprobados en sesión N° 05 del comite Institucional de Gestión y Desempeño realizado el 20 de diciembre de 2020.</t>
  </si>
  <si>
    <t>Ante la carencia de un plan de mejoramiento frente al presente hallazgo, la Oficina de Control Interno corroboró la adopción de documentación el el Sistema Integrado de Gestión, asociadas al sistema de Gestión Ambiental, dentro de ellos planes, programas y/o políticas aprobadas por el Comité Institucional de Gestión y Desempeño, así como el despliegue de actividades tendientes a la implementación del mencionado sistema, que tal como lo mencionaro en los avances reportados para el mes de septiembre de 2020, se encuentran en proceso de implementación.
Por lo anterior, la Oficina de Control Interno observó que se gestionaron actividades tendientes a subsanar lo observado durante la auditoría, por lo cual se considera procedente determinar el cierre del hallazo.</t>
  </si>
  <si>
    <t>Inconsistencias en la ejecución de las actividades contenidas en el Plan de Implementación del Sistema Integrado de Gestión, debido a incumplimientos en el cronograma de trabajo (vigencia 2017) y falta de evidencias de las actividades ejecutadas.</t>
  </si>
  <si>
    <r>
      <t xml:space="preserve">Si bien el hallazgo fue aceptado por los responsables del proceso auditado, no se propuso Plan de Mejoramiento; no obstante, el concepto emitido por la Oficina de Control Interno fue el siguiente: "(...) sugiere se gestione el riesgo identificado y se fijen acciones de mejoramiento preventivas para mitigar las situaciones reportadas en este hallazgo, enfocadas al cumplimiento de los planes relacionados con el Sistema Integrado de Gestión y al aseguramiento del objetivo principal que es la implementación del mismo;(...). Por lo anterior, (...) </t>
    </r>
    <r>
      <rPr>
        <b/>
        <u/>
        <sz val="12"/>
        <color theme="1"/>
        <rFont val="Arial"/>
        <family val="2"/>
      </rPr>
      <t>este hallazgo continuará abierto hasta que se ejecuten las acciones necesarias para su gestión</t>
    </r>
    <r>
      <rPr>
        <sz val="12"/>
        <color theme="1"/>
        <rFont val="Arial"/>
        <family val="2"/>
      </rPr>
      <t>."</t>
    </r>
  </si>
  <si>
    <r>
      <t>Se indica por los responsables del proceso que "</t>
    </r>
    <r>
      <rPr>
        <i/>
        <sz val="12"/>
        <color theme="1"/>
        <rFont val="Arial"/>
        <family val="2"/>
      </rPr>
      <t xml:space="preserve">Teniendo en cuenta la descripción del hallazgo la Oficina de Planeación en la presente vigencia realizó un diagnóstico de la implementación del Sistema Integrado de Gestión - SIG, identificando los elementos comunes entre los subsistemas, así como las brechas de implementación de cada una de las normas; así mismo está en construcción un plan de trabajo para el fortalecimiento SIG en miras de articularlo con la formulación del proyecto de inversión de fortalecimiento asociado a la implementación del Modelo Integrado de Planeación y Gestión - MIPG. Lo anterior, hará parte de un plan de gestión del cambio, dado el impacto que tiene la integración de los elementos del SIG y el MIPG."
</t>
    </r>
    <r>
      <rPr>
        <sz val="12"/>
        <color theme="1"/>
        <rFont val="Arial"/>
        <family val="2"/>
      </rPr>
      <t xml:space="preserve">Se aporta como evidencia el Diagnóstico Sistema de Gestión emitido en febrero 2023, el cual tiene como objetivo </t>
    </r>
    <r>
      <rPr>
        <i/>
        <sz val="12"/>
        <color theme="1"/>
        <rFont val="Arial"/>
        <family val="2"/>
      </rPr>
      <t xml:space="preserve">"Realizar un diagnóstico del SIG para buscar optimizar los aspectos comunes entre los modelos referenciales y que permitan la innovación, mejora continua y toma de conciencia del SIG para la Agencia."
</t>
    </r>
    <r>
      <rPr>
        <sz val="12"/>
        <color theme="1"/>
        <rFont val="Arial"/>
        <family val="2"/>
      </rPr>
      <t xml:space="preserve">Si bien es cierto no es posible establecer una acción correctiva para subsanar el incumplimiento en la ejecución del plan de trabajo para la Implementación del Sistema Integrado de Gestión de la vigencia 2017, toda vez que actualmente se encuentra en vigencia el MIPG, por consiguiente conforme al informe OCI-2018-033, se sugirió por parte de esta Oficina gestionar el riesgo identificado y se fijen acciones de mejoramiento preventivas para mitigar las situaciones reportadas en este hallazgo, a partir de ello, se ha evidenciado por esta Oficina que se han realizado acciones como monitoreos cuatrimestrales por parte de los 23 procesos, También se evidencia que por parte de la Oficina de Planeación se brinda asesoría y acompañamiento a los Enlaces de los procesos frente al uso y consulta de los diferentes elementos del Sistema Integrado de Gestión en la Plataforma Isolucion tales como, documentos, indicadores y acciones para abordar riesgo, se actualizó la política de Administración del Riesgo en su versión 5 y actualmente se está actualizando a la versión 6, observando el constante acompañamiento por parte de la Oficina de Planeación para mitigar el hallazgo identificado, por lo anterior, se considera realizar el cierre efectivo del hallazgo. 
</t>
    </r>
  </si>
  <si>
    <r>
      <t>Si bien es cierto no es posible establecer una acción correctiva para subsanar el incumplimiento en la ejecución del plan de trabajo para la Implementación del Sistema Integrado de Gestión de la vigencia 2017, toda vez que dicho plan quedó obsoleto ante la entreda en vigencia del MIPG, por consiguiente conforme al informe OCI-2018-033, se sugirió por parte de esta Oficina gestionar el riesgo identificado y se fijen acciones de mejoramiento preventivas para mitigar las situaciones reportadas en este hallazgo, a partir de ello, se ha evidenciado por esta Oficina que se han realizado acciones como: monitoreos cuatrimestrales por parte de los 23 procesos, También se evidencia que por parte de la Oficina de Planeación se brinda asesoría y acompañamiento a los Enlaces de los procesos frente al uso y consulta de los diferentes elementos del Sistema Integrado de Gestión en la Plataforma Isolucion tales como, documentos, indicadores y acciones para abordar riesgo, se actualizó la política de Administración del Riesgo en su versión 5 y actualmente se está actualizando a la versión 6, se emitió un documento denominado</t>
    </r>
    <r>
      <rPr>
        <i/>
        <sz val="12"/>
        <color theme="1"/>
        <rFont val="Arial"/>
        <family val="2"/>
      </rPr>
      <t xml:space="preserve"> "Diagnóstico Sistema de Gestión"</t>
    </r>
    <r>
      <rPr>
        <sz val="12"/>
        <color theme="1"/>
        <rFont val="Arial"/>
        <family val="2"/>
      </rPr>
      <t xml:space="preserve"> emitido en febrero 2023, el cual tiene como objetivo</t>
    </r>
    <r>
      <rPr>
        <i/>
        <sz val="12"/>
        <color theme="1"/>
        <rFont val="Arial"/>
        <family val="2"/>
      </rPr>
      <t xml:space="preserve"> "Realizar un diagnóstico del SIG para buscar optimizar los aspectos comunes entre los modelos referenciales y que permitan la innovación, mejora continua y toma de conciencia del SIG para la Agencia." </t>
    </r>
    <r>
      <rPr>
        <sz val="12"/>
        <color theme="1"/>
        <rFont val="Arial"/>
        <family val="2"/>
      </rPr>
      <t xml:space="preserve">Frente a lo expueso, la Oficina de Control Interno considera que en la actualidad existe un constante acompañamiento por parte de la Oficina de Planeación para mitigar las situaciones que dieron origen al hallazgo,respecto a prevenir incumplimientos de los planes alienados a la implementación del SIG, por lo anterior, se considera realizar el cierre del hallazgo, dejando como recomendación la continua ejecución de acciones que eviten incumplir el plan de implementación del PIPG en la ADR.
</t>
    </r>
  </si>
  <si>
    <t>Debilidades en la caracterización de procesos publicadas en el Sistema Integrado de Gestión, respecto a la inobservancia de insumos para la identificación de los aportes que cada dependencia hace a la prestación del servicio, falta de identificación de responsables del proceso, no inclusión de estrategias para garantizar su operatividad, falta de justificación de actualización de los documentos e inconsistencias en el mantenimiento y mejora de los mismos.</t>
  </si>
  <si>
    <t>Desconocimiento del procedimiento Control de Documentos.</t>
  </si>
  <si>
    <t>Tres (3) socializaciones.</t>
  </si>
  <si>
    <t xml:space="preserve">Piedad Cuervo – Oficina  de Planeación </t>
  </si>
  <si>
    <t>La Oficina de Control Interno evidenció el cumplimiento de las dos (2) acciones propuestas,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</si>
  <si>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Baja receptividad a los lineamientos de la Oficina de Planeación.</t>
  </si>
  <si>
    <t xml:space="preserve">2. Socialización de temas del Sistema Integrado de Gestión – SIG, en el Comité de Gestión y Desempeño.  </t>
  </si>
  <si>
    <t>Mónica Márquez y Jefe Oficina de Planeación</t>
  </si>
  <si>
    <t>5-ago-2019
17-ago-2020</t>
  </si>
  <si>
    <r>
      <rPr>
        <b/>
        <sz val="12"/>
        <color theme="1"/>
        <rFont val="Arial"/>
        <family val="2"/>
      </rPr>
      <t>Seguimiento Agosto 2019</t>
    </r>
    <r>
      <rPr>
        <sz val="12"/>
        <color theme="1"/>
        <rFont val="Arial"/>
        <family val="2"/>
      </rPr>
      <t xml:space="preserve">
La Oficina de Planeación lideró dos (2) Comités de Gestión y Desempeño el 21 de enero y el 14 de junio de 2019, los cuales tuvieron como objetivo "Presentar al Comité (…) para aprobación: 1. Modificación del Mapa de Procesos (…)" y "Presentar temas que permitan la implementación y mejora del Modelo Integrado de Planeación y Gestión para su revisión y aprobación del Comité (...)" respectivamente.
</t>
    </r>
    <r>
      <rPr>
        <b/>
        <sz val="12"/>
        <color theme="1"/>
        <rFont val="Arial"/>
        <family val="2"/>
      </rPr>
      <t xml:space="preserve">
Seguimiento Agosto 2020
</t>
    </r>
    <r>
      <rPr>
        <sz val="12"/>
        <color theme="1"/>
        <rFont val="Arial"/>
        <family val="2"/>
      </rPr>
      <t>Para el 1er Comité de Gestión y Desempeño llevada a cabo el  21 de enero de 2020, se presentó a los miembros del Comité para revisión y aprobación el Plan de Acción de la ADR – Vigencia 2020
Para el 2do Comité de Gestión y Desempeño llevada a cabo el  30 de enero de 2020, se presentó a los miembros del Comité El Plan Estratégico de Talento Humano, Plan Institucional de Formación y Capacitación, Plan de Bienestar e Incentivos, Plan Anual de Seguridad y Salud en el Trabajo, Plan Anual de Vacantes, Plan de previsión de Recursos Humanos y el Plan Anticorrupción y de Atención al Ciudadano – PAAC.
Para el 5to Comité de Gestión y Desempeño llevada a cabo el  de mayo de 2020, se incluyo temas de la Oficina de Planeación con respecto a: 
Seguimiento primer trimestre  indicadores Plan de Acción Institucional - Resultados evaluación FURAG - Socialización de los Planes operativos. 
Para el 6to Comité de Gestión y Desempeño, llevado a cabo el 27 de julio de 2020, se realizó la Presentación para aprobación de los cambios al Mapa de Procesos de la ADR, Presentación de la metodología para la actualización del Plan de Implementación - MIPG</t>
    </r>
  </si>
  <si>
    <t>Desconocimiento de los lineamientos y documentos que conforman el Sistema Integrado de Gestión y los Subsistemas de Gestión de Seguridad y Salud en el Trabajo (SG-SST) y Seguridad de la Información (SGSI) por parte de los usuarios. Desconocimiento en cuanto a la existencia de documentos y/o políticas, rutas de acceso para consulta en el sistema e información general del mismo, evaluado mediante la aplicación de encuestas presenciales y virtuales.</t>
  </si>
  <si>
    <t>Falta de compromiso del personal en general con el Sistema Integrado de Gestión - SIG.</t>
  </si>
  <si>
    <t>1. Socialización del Sistema Integrado de Gestión – SIG (Componentes, temas y Módulos Isolución y responsabilidades del personal frente a éste)</t>
  </si>
  <si>
    <t xml:space="preserve"> Tres (3) jornadas de socialización.</t>
  </si>
  <si>
    <t xml:space="preserve">Oficina de Planeación </t>
  </si>
  <si>
    <r>
      <rPr>
        <b/>
        <sz val="12"/>
        <color theme="1"/>
        <rFont val="Arial"/>
        <family val="2"/>
      </rPr>
      <t>Seguimiento 2019</t>
    </r>
    <r>
      <rPr>
        <sz val="12"/>
        <color theme="1"/>
        <rFont val="Arial"/>
        <family val="2"/>
      </rPr>
      <t xml:space="preserve">
Si bien la Oficina de Control Interno evidencia la ejecución de tres (3) jornadas de inducción el 28 de febrero de 2018, 6 de junio y 8 de julio, en las cuales (de acuerdo a las presentaciones presentadas como evidencia) se expuso lo relacionado con el Sistema Integrado de Gestión de la Entidad; no obstante, considerando que el hallazgo consideraba el desconocimiento de los lineamientos y documentos del SGI, el SG-SST y el SGSI en colaboradores (personal de planta y contratistas), la Oficina de Control interno no considera procedente determinar el cierre de la acción de mejoramiento propuesta, toda vez que las jornadas de inducción ejecutadas tuvieron una cobertura del 5,5% respecto al total de funcionarios de la Agencia (Planta temporal y permanente sin incluir contratistas), aun cuando la causa identificada por el proceso auditado menciona la "Falta de compromiso </t>
    </r>
    <r>
      <rPr>
        <b/>
        <u/>
        <sz val="12"/>
        <color theme="1"/>
        <rFont val="Arial"/>
        <family val="2"/>
      </rPr>
      <t>del personal en general</t>
    </r>
    <r>
      <rPr>
        <sz val="12"/>
        <color theme="1"/>
        <rFont val="Arial"/>
        <family val="2"/>
      </rPr>
      <t xml:space="preserve"> con el Sistema Integrado de Gestión - SIG." (negrita y subrayado fuera de texto).
</t>
    </r>
    <r>
      <rPr>
        <i/>
        <sz val="12"/>
        <color theme="1"/>
        <rFont val="Arial"/>
        <family val="2"/>
      </rPr>
      <t xml:space="preserve">
</t>
    </r>
  </si>
  <si>
    <t>La Oficina de Control Interno evidenció que se han adelantado múltiples actividades de sensibilización del Sistema integrado de Gestión (Isolución), a través de capacitaciones, cuya participación es multidisciplinaria, así como de manera específica a algunas áreas de la Entidad, por lo cual se considera que, además del cumplimiento de las tres(3) acciones propuestas, se han buscado tomar correctivos dentro del proceso, por lo cual se considera viable el cierre del hallazgo.</t>
  </si>
  <si>
    <r>
      <rPr>
        <b/>
        <sz val="12"/>
        <color theme="1"/>
        <rFont val="Arial"/>
        <family val="2"/>
      </rPr>
      <t>Seguimiento 2020</t>
    </r>
    <r>
      <rPr>
        <sz val="12"/>
        <color theme="1"/>
        <rFont val="Arial"/>
        <family val="2"/>
      </rPr>
      <t xml:space="preserve">
La Oficina de Planeación informó que "Durante las vigencias 2018 y 2019 se realizaron actividades de  capacitación, socialización y divulgación. En la vigencia 2020 se llevó a cabo una capacitación explicando el Modelo Integrado de Planeación y Gestión y los lineamientos para la implementación de cada política.".
De lo anterior, se obtuvo evidencia de:
•Listados de asistencia del 27-09-2019 y 30-09-2019 cuyo objeto fue "Capacitación Isolucion y matriz de rtiesgos del proceso", dirgida a personal de la Dirección de Adecuación de Tierras
•Listado de asistencia del 15-05-2019 cuyo objeto fue "Divulgación de procedimiento de Control de Documentos Versión 4".
• Listado de Asistencia del 13-02-2019 "Conoce Isolución", cuyo proposito fue la explicación del módulo de tareas a personal de la Oficina de Planeación.
• Listado de asistencia del 29-03-2019 cuyo objeto fue "Socialziación módulo de documentación - Isolucion".
•Listado de asistencia del 20-09-2019 cuyo objeto fue "Socialización Isolucion y matriz de rtiesgos del proceso", dirgida a personal de la Oficina Jurídica.
• Listado de asistencia del 29-03-2019 cuyo objeto fue "Socialziación mroles, permisos y funcionamiento - Isolucion".
• Listado de asistencia del 04-12-2018 cuyo objeto fue "Socialziación procedimento control de documentos".
• Soportes de capacitación realizada sobre el Módelo Integrado de Planeación y Gestión a través de Teams, el 8 de mayo de 2020.
• Listados de asistencia del 11 de marzo de 2020, de inducción realizada a líderes del procesos, en los que se abordaron temas relacionados con el Sistema Integrado de Gestión.
• Capacitación Conceptos generales, políticas de administración del riesgo, dimensiones del MI PG (2 sesión) del 20-may-2020</t>
    </r>
  </si>
  <si>
    <t>Falta de sentido de pertenencia con la Entidad por parte de los funcionarios y contratistas.</t>
  </si>
  <si>
    <t xml:space="preserve">2. Diseño y divulgación de campaña para socialización de la documentación general de la entidad (políticas: SIG, SGSST, Administración del Riesgo; Manejo de la Información; Código de Integridad, Mapa de Riesgos)    </t>
  </si>
  <si>
    <t>Una (1) campaña de divulgación.</t>
  </si>
  <si>
    <r>
      <t>La Oficina de Planeación manifestó que</t>
    </r>
    <r>
      <rPr>
        <i/>
        <sz val="12"/>
        <color theme="1"/>
        <rFont val="Arial"/>
        <family val="2"/>
      </rPr>
      <t xml:space="preserve"> "Se realizaron campañas comunicativas con los temas relacionados a través de boletines, correos electrónicos y carteleras.
En el mes de abril del 2020 se realizó la socialización de la Matriz de Riesgo de Corrupción a las UTT's, se realizó el respectivo informe de la actividad evaluando la satisfacción de los participantes.
Se realizo por medio de correo la socialización de la Administración del Riesgo de Corrupción en capsulas informativas".
</t>
    </r>
    <r>
      <rPr>
        <sz val="12"/>
        <color theme="1"/>
        <rFont val="Arial"/>
        <family val="2"/>
      </rPr>
      <t xml:space="preserve">
De lo anterior se evidenció la elaboración del informe de la "ACTIVIDAD SOCIALIZACIÓN Y DIVULGACIÓN DE LA MATRIZ DE IDENTIFICACIÓN,
ANÁLISIS Y EVALUACIÓN DE RIESGOS DE CORRUPCIÓN DE LA ENTIDAD", el cual es el resultado de la socialización a las UTTs la política del riesgo y la aplicabilidad frente a la matriz de identificación, análisis y evaluación de riesgos de corrupción de la Entidad, en la vigencia 
De igual forma se observó la divulgación de campañas asociadas al código de integridad, relacionadas con "Campaña Sello de Integridad" (Abr-2020), "Encuesta apropiación Código de integridad" (Mar-2020) y "Sensibilización Código de Integridad (https://web.microsoftstream.com/video/f4acfa70-aeb6-4c47-a480-00f8a085e63e)" (may-2020), las cuales han sido divulgadas masivamente por correo electrónico.
Aunado a lo anterior, la Oficina de Control Interno corroboró que el día 21/06/2019 se envió por medio de correo electrónico a toda la Agencia la Campaña de divulgación "¡Te invitamos a que conozcas más el Sistema Integrado de Gestión - SIG!"  no considera procedente determinar el cierre del hallazgo.</t>
    </r>
  </si>
  <si>
    <t>Desconocimiento por parte de los líderes de proceso de las responsabilidades que dicho rol requiere frente al Sistema Integrado de Gestión – SIG.</t>
  </si>
  <si>
    <t xml:space="preserve">3. Socialización de temas del Sistema Integrado de Gestión – SIG, en el Comité de Gestión y Desempeño.  </t>
  </si>
  <si>
    <t>Tres (3) jornadas de socialización</t>
  </si>
  <si>
    <t>Inobservancia de roles e incumplimiento de la Política de Administración del Riesgo adoptada por la Entidad y de las Acciones de Mejoramiento, referentes a controles sin efecto sobre los niveles de probabilidad y/o impacto de los riesgos, riesgos sin valoración residual, medidas de respuesta que no fueron acordes con la zona de riesgo residual, riesgos en valoración extrema sin planes de contingencia, procesos sin riesgos identificados, entre otros.</t>
  </si>
  <si>
    <t>Deficiencias del módulo “RIESGOS DAFP” de la herramienta ISOLUCIÓN</t>
  </si>
  <si>
    <t>1. Solicitud de modificar el modulo “RIESGOS DAFP” de acuerdo con la nueva metodología de la Función Pública aprobada en el mes de octubre de 2018</t>
  </si>
  <si>
    <t>Iván Arturo Márquez Rincón
Maicol Stiven Zipamocha Murcia</t>
  </si>
  <si>
    <r>
      <rPr>
        <b/>
        <sz val="12"/>
        <color theme="1"/>
        <rFont val="Arial"/>
        <family val="2"/>
      </rPr>
      <t>Seguimiento 2019</t>
    </r>
    <r>
      <rPr>
        <sz val="12"/>
        <color theme="1"/>
        <rFont val="Arial"/>
        <family val="2"/>
      </rPr>
      <t xml:space="preserve">
La Oficina de Planeación envió oficio con radicado No. 20192200008532, del 21 de febrero de 2019 al proveedor ISOLUCION, solicitando siete (7) ajustes a la herramienta, entre ellos "(...) 1. Actualizar el modulo de riesgos, teniendo en cuenta los cambios presentados en al norma de la Función Pública relacionados con la actualización de la metodología de riesgos. (...)". Al respecto, mediante oficio N° 20196100013321 del 4 de marzo de 2019, el Director de Servicio al Cliente de ISOLUCION S.A. emitió respuesta a las solicitudes, destacando la emitida respecto al primer punto, a la cual se mencionó que el "(...) área de desarrollo adelanta el proceso de construcción de los cambios, por lo cual se tiene planeado estar liberando estos cambios, durante el segundo semestre de 2019. (...)".</t>
    </r>
  </si>
  <si>
    <r>
      <t xml:space="preserve">Se evidencia por parte de la Oficina de Control Interno que conforme a la actualización de la Guia para la Administración del Riesgo y el Diseño de Controles en Entidades Púbicas  en su versión 5, por parte de la Oficina de Planeación se han realizado los ajustes necesarios para la actualización del Sistema Integrado de Gestión, acompañando y asesorando a los diferentes procesos para fortalecer con ellos los riesgos de gestión y de corrupción en cada uno de los componentes; como evidencia, se toma por parte de esta Oficina captura de pantalla del aplicativo ISOLUCION donde se evidencia que en el modulo </t>
    </r>
    <r>
      <rPr>
        <i/>
        <sz val="12"/>
        <rFont val="Arial"/>
        <family val="2"/>
      </rPr>
      <t>"Riesgos DAFP"</t>
    </r>
    <r>
      <rPr>
        <sz val="12"/>
        <rFont val="Arial"/>
        <family val="2"/>
      </rPr>
      <t xml:space="preserve">, actualmente cumple con los niveles de probabilidad y/o impacto de los riesgos, riesgos con valoración residual, medidas de respuesta, riesgos en valoración extrema sin planes de contingencia, todos los 23 procesos con los riesgos identificados.
Por lo anterior, es procedente el cierre del hallazgo. </t>
    </r>
  </si>
  <si>
    <r>
      <rPr>
        <b/>
        <sz val="12"/>
        <color theme="1"/>
        <rFont val="Arial"/>
        <family val="2"/>
      </rPr>
      <t>Seguimiento 2023</t>
    </r>
    <r>
      <rPr>
        <sz val="12"/>
        <color theme="1"/>
        <rFont val="Arial"/>
        <family val="2"/>
      </rPr>
      <t xml:space="preserve">
Se indicó por parte de los responsables del proceso que </t>
    </r>
    <r>
      <rPr>
        <i/>
        <sz val="12"/>
        <color theme="1"/>
        <rFont val="Arial"/>
        <family val="2"/>
      </rPr>
      <t xml:space="preserve">"Teniendo en cuenta la descripción del hallazgo la Oficina de Planeación como supervisores del contrato con el proveedor de la plataforma Isolucion desde que se conoció el actualización de la Guía para la administración del riesgo y el diseño de controles en entidades públicas versión 5 de la vigencia 2020 por parte del DAFP, se solicitó al proveedor el ajuste de la metodología del módulo de riesgos, el cual fue entregado cumpliendo por todos los parámetros establecidos en la guía del DAFP en la vigencia 2022." </t>
    </r>
    <r>
      <rPr>
        <sz val="12"/>
        <color theme="1"/>
        <rFont val="Arial"/>
        <family val="2"/>
      </rPr>
      <t xml:space="preserve">
Se evidencia por parte de la Oficina de Control Interno que conforme a la actualización de la Guia para la Administración del Riesgo y el Diseño de Controles en Entidades Púbicas  en su versión 5, por parte de la Oficina de Planeación se han realizado los ajustes necesarios para la actualización del Sistema Integrado de Gestión, acompañando y asesorando a los diferentes procesos para fortalecer con ellos los riesgos de gestión y de corrupción en cada uno de los componentes; como evidencia, se toma por parte de esta Oficina captura de pantalla del aplicativo ISOLUCION donde se evidencia que en el modulo "Riesgos DAFP", actualmente cumple con los niveles de probabilidad y/o impacto de los riesgos, riesgos con valoración residual, medidas de respuesta, riesgos en valoración extrema sin planes de contingencia, todos los 23 procesos con los riesgos identificado y los roles se dan a través del aplicativo Aranda. Por lo anterior se concidera procedente el cierre de la acción. </t>
    </r>
  </si>
  <si>
    <t>2. Generar una herramienta que permita la construcción del mapa de riesgos de la ADR de acuerdo con la nueva metodología del DAFP.</t>
  </si>
  <si>
    <t>Un (1) libro de Excel parametrizado</t>
  </si>
  <si>
    <r>
      <rPr>
        <b/>
        <sz val="12"/>
        <color theme="1"/>
        <rFont val="Arial"/>
        <family val="2"/>
      </rPr>
      <t>Seguimiento Agosto 2019</t>
    </r>
    <r>
      <rPr>
        <sz val="12"/>
        <color theme="1"/>
        <rFont val="Arial"/>
        <family val="2"/>
      </rPr>
      <t xml:space="preserve">
Si bien la Oficina de Control Interno evidencia el diseño y aplicación de la matriz de Excel parametrizada para la construcción del mapa de riesgos de corrupción (vigencia 2019), no se considera procedente determinar el cierre de la acción toda vez que en el desarrollo de seis (6) auditorias de aseguramiento se identificaron situaciones relacionadas con el incumplimiento de diferentes aspectos de la Política de Administración del Riesgo por parte de los procesos de la Entidad.
</t>
    </r>
    <r>
      <rPr>
        <b/>
        <sz val="12"/>
        <color theme="1"/>
        <rFont val="Arial"/>
        <family val="2"/>
      </rPr>
      <t>Seguimiento Agosto 2020</t>
    </r>
    <r>
      <rPr>
        <sz val="12"/>
        <color theme="1"/>
        <rFont val="Arial"/>
        <family val="2"/>
      </rPr>
      <t xml:space="preserve">
La Oficina de Planeacion desarrolló una matriz en excel la cual viene aplicando a partir de noviembre de 2018 para la identificación e identificación de riesgos de gestión y de corrupción la cual cumple con todos los parámetros establecidos por la Política de Administración del Riesgo de la ADR.
De acuerdo con las auditorías realizadas y las observaciones de control interno se han realizado ajustes en la redacción de los riesgos, la descripción y los controles para mejorar la gestión del riesgo, sin embargo se aclara que los hallazgos no son generados por la herramienta en sí, lo cual se puede evidenciar en los mapas de riesgos de procesos publicados en el listado maestro de registros en ISOLUCION. </t>
    </r>
  </si>
  <si>
    <t>Respecto a la presente acción es pertinente indicar que, si bien se observó la adopción de la herramienta para la construcción de los mapas de riesgos de la Entidad, y que si bien es cierto que los hallazgos y/u observaciones elevadas por la Oficina de Control interno sobre el incumplimiento a la Política de Administración del Riesgo no se originan específicamente por la herramienta aquí propuesta, la misma puede verse indirectamente involucrada, y aún así, al haber dado cumplimiento a la presente acción, la situación que origina el hallazgo persiste, por lo cual, es pertinente que se analicen alternativas al interior del proceso para subsanar el hallazgo, con el fin de evitar la reiteración de estos hechos.</t>
  </si>
  <si>
    <t>Complejidad de la Política de Administración del Riesgos con respecto a la madurez del Sistema Integrado de Gestión –SIG de la Agencia de Desarrollo Rural –ADR.</t>
  </si>
  <si>
    <t xml:space="preserve">3. Modificación de la Política de Administración del Riesgo de acuerdo con la Guía del DAFP emitida en el mes de octubre de 2018. </t>
  </si>
  <si>
    <t>Nueva versión de la Política de Administración del Riesgo de la ADR</t>
  </si>
  <si>
    <t>Claudia Marcela Martínez, Mónica Márquez Ruiz, Piedad Cuervo.
Comité Institucional de Gestión y Desempeño</t>
  </si>
  <si>
    <t>Si bien la Oficina de Control interno evidencia la adopción por parte del Comité de Coordinación de Control Interno de la Política de Administración del Riesgo de la Entidad, mediante el acta N~ 04 de 2018 del 29 de noviembre de 2018, no se considera procedente determinar el cierre del hallazgo, toda vez que esta presenta diferencias respecto a la Guía de Riesgos del DAFP (Versión 4), específicamente, en lo relacionado con el desplazamiento de cuadrantes del impacto inherente para determinar el impacto residual para los riesgos de corrupción, toda vez que la Guía de Riesgos del DAFP (Versión 4) establece que @Tratándose de riesgos de corrupción únicamente hay disminución de probabilidad. (...)@&lt; no obstante, la Política de Administración[en del Riesgo de la Entidad, en su numeral 13.2. establece el desplazamiento en impacto aun para los riesgos de corrupción.</t>
  </si>
  <si>
    <t>Se evidencia por parte de esta Oficina la actualización de la Pólitica de Administración del Riesgo a la versión No. 5, aprobada el 8 de septiembre de  2022 el cual se ajusta con los niveles de probabilidad y/o impacto de los riesgos, riesgos con valoración residual, medidas de respuesta que acordes con la zona de riesgo residual y planes de contingencia,evidenciando la efectividad en la ejecución de la auditoría PAAC enero-abril 2023, toda vez que se validó que las situacines identificadas en el presente hallazgo no fueron reiterativas y según el  informe de la misma OCI-2023-012 no se expusieron situaciones relacionadas con el origen del hallazgo, toda vez que actualmente se cuenta con niveles de probabilidad y/o impacto de los riesgos, riesgos con valoración residual, medidas de respuesta acordes con la zona de riesgo residual,planes de contingencia, y los 23 procesos con los riesgos identificados. Por lo anterior, se da el cierre efectivo del hallazgo.</t>
  </si>
  <si>
    <t xml:space="preserve">Se evidencia por parte de esta Oficina la actualización de la Pólitica de Administración del Riesgo a la versión No. 5, aprobada el 8 de septiembre de  2022 el cual se ajusta con los niveles de probabilidad y/o impacto de los riesgos, riesgos con valoración residual, medidas de respuesta que acordes con la zona de riesgo residual, riesgos en valoración extrema con planes de contingencia, la efectividad se verá supeditada a los resultados de la auditoría PAAC, encontrando que en el informe OCI-2023-012 no se expusieron situaciones relacionadas con el origen del hallazgo, toda vez que actualmente se cuenta con niveles de probabilidad y/o impacto de los riesgos, riesgos con valoración residual, medidas de respuesta acordes con la zona de riesgo residual,planes de contingencia, y los 23 procesos con los riesgos identificados. </t>
  </si>
  <si>
    <t>Desconocimiento de la gestión de riesgos en forma general por parte de la ADR.</t>
  </si>
  <si>
    <t>4. Realizar capacitación en la Política de Administración del Riesgo (Versión 2)</t>
  </si>
  <si>
    <t>Un (1) Capacitación</t>
  </si>
  <si>
    <t>Claudia Marcela Martínez, Mónica Márquez Ruiz, Piedad Cuervo</t>
  </si>
  <si>
    <t>La Oficina de Planeación, mediante capacitación efectuada el 4 de diciembre de 2019, realizo la divulgación de la segunda versión de la Política de Administración del Riesgo adoptada por la Entidad mediante el acta N~ 04 de 2018 del 29 de noviembre de 2018 del Comité de Coordinación de Control Interno, en este sentido se considera procedente determinar el cumplimiento de la acción de mejoramiento propuesta.</t>
  </si>
  <si>
    <t xml:space="preserve">La Oficina de Planeación, ha realizado la divulgación de la Política de Administración del Riesgo adoptada por la Entidad mediante el acta N~ 04 de 2018 del 29 de noviembre de 2018 del Comité de Coordinación de Control Interno, en este sentido se considera procedente determinar el cierre de la acción de mejoramiento propuesta. Evidenciando el cumplimiento de la acción propuesta. </t>
  </si>
  <si>
    <t>Complejidad de la Política de Administración del Riesgos con respecto a la madurez del SIG de la Agencia de Desarrollo Rural –ADR.</t>
  </si>
  <si>
    <t>5. Construcción de un nuevo mapa de riesgos de acuerdo con la Política de Administración del Riesgo (Versión 2). Se prioriza el mapa de riesgos de corrupción para su publicación en enero de 2019.</t>
  </si>
  <si>
    <t>Veintiún (21) mapas de riesgos (1 por cada proceso)</t>
  </si>
  <si>
    <t>La Oficina de Planeación informó que "Se construyo el mapa de riesgos de corrupción para la vigencia 2019 que se encuentra publicado en la pagina WEB de la ADR en el enlace https://www.adr.gov.co/atencion-al-ciudadano/transparencia/planeacion/Paginas/plan-anticorrupcion-y-atencion-al-ciudadano.aspx.
Los mapas de riesgos de gestión se publicaron en el Listado Maestro de Registros de ISOLUCION en el mes de agosto de 2019 y durante el mes de diciembre de 2019 se elaboró el mapa de riesgos de corrupción para la vigencia 2020, el cual fué aprobado por el Comité Institucional de Gestión y Desempeño del 30/01/2020".
A partir de lo informado por la Oficina de Planeación (Responsable del proceso auditado), se realizó una verificación evidenciando la contrucción de los mapas de riesgos de corrupción y gestión para la vigencia 2020.</t>
  </si>
  <si>
    <t xml:space="preserve">Se observó que la ADR realizó la actualización del mapa de riesgos de los 23 procesos, tanto de corrupción como de gestión, en cumplimiento de la Guía de Administración del riesgo, por consiguiente se considera el cierre efectivo de la acción. </t>
  </si>
  <si>
    <t>Se evidencia por parte de esta Oficina del mapa de riesgos de los veintitres (23) procesos ajustados a la última versión de la Pólitica de Administración del Riesgo  (versión No. 5), aprobada el 8 de septiembre de  2022.
Conforme a los resultados de la auditoría OCI-2023-012, se evidenció que no se expusieron observaciones relacionadas con el origen del hallazgo, dando el cumplimiento efectivo de la acción.</t>
  </si>
  <si>
    <t>Inconsistencias en los reportes de avance de ejecución del Plan de Acción |Institucional (vigencia 2018), con relación a diferencias entre la información registrada en el aplicativo ISOLUCIÓN y la “Matriz Plan de Acción ADR 2018”; incumplimiento o cumplimiento extemporáneo de actividades y/o metas establecidas en el Plan de Acción, evidencias incompletas o que no guardaron relación con los avances de ejecución reportados en el aplicativo ISOLUCIÓN y grado de avance en el cumplimiento de las metas del Plan de Acción registrado en el aplicativo ISOLUCIÓN que no guardó relación con las evidencias registradas.</t>
  </si>
  <si>
    <t>Insuficiencia de recurso humano vinculado a la Oficina de Planeación para realizar las actividades correspondientes al Sistema de Gestión Ambiental.</t>
  </si>
  <si>
    <t>1. Contratación de profesional con perfil especializado en la implementación del sistema de gestión ambiental.</t>
  </si>
  <si>
    <t>Un (1) contrato</t>
  </si>
  <si>
    <t>Jefe Oficina de Planeación</t>
  </si>
  <si>
    <r>
      <t xml:space="preserve">La Oficina de Planeación informó que: </t>
    </r>
    <r>
      <rPr>
        <i/>
        <sz val="12"/>
        <color theme="1"/>
        <rFont val="Arial"/>
        <family val="2"/>
      </rPr>
      <t>"(…) A partir de mayo de 2019 se contó con la Profesional Juliana Gómez Ingeniera Ambiental (Contrato No. 338 - 2019) quien adelantó actividades para la implementación del Sistema de Gestión Ambiental logrando la construcción de 20 matrices de impactos y aspectos ambientales para diferentes procesos, UTT y Distritos de Adecuación de Tierras y generando otros documentos que hacen parte del sistema los cuales se anexan y se encuentran en proceso de implementación durante el 2020 y 2021. Se anexa el listado de los documentos elaborados durante la vigencia de 2019 relativos al Sistema de Gestión Ambiental".</t>
    </r>
    <r>
      <rPr>
        <sz val="12"/>
        <color theme="1"/>
        <rFont val="Arial"/>
        <family val="2"/>
      </rPr>
      <t xml:space="preserve">
De lo cual, la Oficina de Control Interno corroboró lo siguiente:
Se suscrbió el contrato 338 de 2019, cuyo objeto es "Apoyar a la Oficina de Planeación en la elaboración de estudios, programas y campañas ambientales requeridos para la Implementación del Sistema de Gestión Ambiental y su armonización en el Modelo Integrado de Planeación y Gestión".</t>
    </r>
  </si>
  <si>
    <t>La Oficina de Control Interno, adicional al contrato suscrito de acuerdo con la acción propuesta, observó en isolucion la adopción y/o actualización de los siguientes documentos, en los cuales participó la contratista:
•Se encuentran cargados diez (10) documentos denominados "Matriz de Impactos ambientales" correspondientes a las sedes de Bogotá, Cartagena, Ibagué, Medellín, Montería, Neiva, Pasto, Santa Marta, Tunja y Cundinamarca, desconocimiento la carencia de esta matriz para las sedes de Popayán, Manizales y Villavicencio.
• Se observó diez (10) documentos denominados "Matriz de Aspectos e Impactos Ambientales", correspondientes a diez) distritos de adecuación de tierras, de mediana y gran escala.
•Se actualizó a la versión 2 el Procedimiento de Gestión de aspectos e impactos ambientales, aprobada el 24-ene-2020
•La adopción del formato F-SIG-004 "Indicadores Ambientales ADR" el 24-ene-2020.
Por lo anterior se considera procedente el cierre de la acción.</t>
  </si>
  <si>
    <t>Asignación de tareas a los profesionales de la Oficina de Planeación adicionales a las incluidas en el plan de acción anual.</t>
  </si>
  <si>
    <t>2. Reprogramar las acciones retrasadas dentro del plan de acción 2018.</t>
  </si>
  <si>
    <t>Un (1) cronograma</t>
  </si>
  <si>
    <t>La Oficina de Control Interno observó la reprogramación de cinco (5) actividades que se encontraban en el Plan de Acción Institucional (Vigencia 2018) mediante la inclusión de cuatro (4) indicadores y una (1) actividad en el Plan de Acción Institucional (Vigencia 2019).</t>
  </si>
  <si>
    <t xml:space="preserve">La Oficina de Control Interno observó la reprogramación de cinco (5) actividades que se encontraban en el Plan de Acción Institucional (Vigencia 2018) mediante la inclusión de cuatro (4) indicadores y una (1) actividad en el Plan de Acción Institucional (Vigencia 2019). Por consiguiente se considersa la acción cumplida. </t>
  </si>
  <si>
    <t>3. Programar con mayor holgura las actividades para el año 2019.</t>
  </si>
  <si>
    <t>Plan de Acción Anual del SIG</t>
  </si>
  <si>
    <t>8-ago-2019
17-ago-2020</t>
  </si>
  <si>
    <r>
      <rPr>
        <b/>
        <sz val="12"/>
        <color theme="1"/>
        <rFont val="Arial"/>
        <family val="2"/>
      </rPr>
      <t>Seguimiento Agosto 2019</t>
    </r>
    <r>
      <rPr>
        <sz val="12"/>
        <color theme="1"/>
        <rFont val="Arial"/>
        <family val="2"/>
      </rPr>
      <t xml:space="preserve">
Se observó la elaboración y adopción del Plan de Acción Institucional para la vigencia 2019, el cual incluye, para el proceso de "Administración del Sistema Integrado de Gestión", cuatro (4) productos con igual numero de indicadores.
</t>
    </r>
    <r>
      <rPr>
        <b/>
        <sz val="12"/>
        <color theme="1"/>
        <rFont val="Arial"/>
        <family val="2"/>
      </rPr>
      <t xml:space="preserve">
Seguimiento Agosto 2020
</t>
    </r>
    <r>
      <rPr>
        <sz val="12"/>
        <color theme="1"/>
        <rFont val="Arial"/>
        <family val="2"/>
      </rPr>
      <t>La Oficina de Planeación manifestó que "La Oficina de Planeación realizó la reprogramación o reformulación de las acciones cuando se evidencian atrasos o dificultades en su cumplimiento".
No obstante, la Oficina de Control Interno no considera procedente determinar el cierre de la acción toda vez que en revisión de los resultados del informe OCI-2020-005 "Evaluación de la Gestión Institucional por Dependencias - Vigencia 2019", se observó que dichos indicaros no fueron ejecutados al 100%, quedando de la siguiente manera: 
Nivel de actualización del desarrollo del sistema de gestión de calidad: 76%
Nivel de cumplimiento del programa de auditoría: 80%
Nivel de avance en el diseño e implementación del sistema de gestión
ambiental: 96%
Nivel de avance en la gestión del mapa de riesgos de corrupción: 26%</t>
    </r>
  </si>
  <si>
    <t xml:space="preserve">Se evidencia por parte de la Oficina de Control Interno la elaboración de informes de seguimiento trimestrales al avance del Plan de Acción, los cuales se encuentran publicados en la página web de la entidad, y se observan la emisión de alertas preventivas de parte de la Oficina de Planeación dirigidas a las diferentes áreas que permiten observar que como segunda línea de defensa se está realizando el acompañamiento a las áreas en insentivar el cumplimiento al plan de acción. 
De acuerdo con la auditoría OCI- 2023-003, cinco dependencias no cumplieron con el 100% de las acciones de la vigencia 2022, dentro de las que se encontraba la Oficina de Planeación con un avance del 97%, en lo que se observó que la Actividad: “Elaborar informes trimestrales de seguimiento al Plan de Acción Institucional 2022”, se evidenció un porcentaje de cumplimento para esta actividad del 75% teniendo en cuenta que se determinó la entrega de 4 informes trimestrales con fecha máxima de 31 de diciembre de 2022 y que al corte del seguimiento aun faltaba un informe, no obstante, se evidencio con posterioridad el cumplimiento total de la acción.
Por lo anterior, se considera el cierre efectivo del hallazgo. </t>
  </si>
  <si>
    <r>
      <t>Se indica por los responsables del proceso que</t>
    </r>
    <r>
      <rPr>
        <i/>
        <sz val="12"/>
        <color theme="1"/>
        <rFont val="Arial"/>
        <family val="2"/>
      </rPr>
      <t xml:space="preserve"> "Trimestralmente, se elaboran informes de avance y ejecución del Plan de Acción vigente, en el cual se da cuenta del estado de: líneas estratégicas, objetivos estratégicos, dependencias e indicadores indiviualizados; lo cual permite generar las alertas necesarias que que eviten rezagos o incumplimientos en el cumplimiento consolidado. Evidencia:
https://www.adr.gov.co/transparencia/plan-de-accion/ "</t>
    </r>
    <r>
      <rPr>
        <sz val="12"/>
        <color theme="1"/>
        <rFont val="Arial"/>
        <family val="2"/>
      </rPr>
      <t xml:space="preserve"> Información que es validada por esta Oficina, adicionalmente, para el hallazgo 7 del informe OCI-2021-024 se aportó como evidecia alertas preventivas dirigidas a las diferentes áreas para recordar el aporte de evidencias y cargue ded reportes para el cumplimiento del Plan de Acción. Si bien es cierto, dentro del informe de auditoría OCI- 2023-003, cinco dependencias no cumplieron con el 100% de las acciones de la vigencia 2022 como se detalla a continuación: 
- Oficina de Planeación 97%
- Oficina de Tecnologías de la Información 93%
- Secretaría General 81%
- Vicepresidencia de Integración Productiva 75%
- Vicepresidencia de Proyectos 57%
Por parte de la Oficina de Planeación se está realizando acciones preventivas que permiten observar que como segunda línea de defensa se está realizando el acompañamiento a las áreas en insentivar el cumplimiento al Plan de Acción. Dando a lo anterior se da por cumplida y efectiva la acción, ya que el cumplimiento de los indicadores no depende 100% de la Oficina de Planeación y por lo expuesto en el presente seguimiento. </t>
    </r>
  </si>
  <si>
    <t>Deficiencia en la recopilación de evidencias que soportan la ejecución de las actividades del Plan de Acción.</t>
  </si>
  <si>
    <t>4. Ajustar la evidencia en ISOLUCIÓN sobre el cumplimiento del plan de acción.</t>
  </si>
  <si>
    <t>Corrección de la evidencia en los seis (6) productos del SIG.</t>
  </si>
  <si>
    <r>
      <rPr>
        <b/>
        <sz val="12"/>
        <color theme="1"/>
        <rFont val="Arial"/>
        <family val="2"/>
      </rPr>
      <t>Seguimiento Agosto 2020</t>
    </r>
    <r>
      <rPr>
        <sz val="12"/>
        <color theme="1"/>
        <rFont val="Arial"/>
        <family val="2"/>
      </rPr>
      <t xml:space="preserve">
La Oficina de Control Interno observó un (1) archivo Excel en el cual se registra el Log de actividades relacionadas con la modificación de indicadores; sin embargo, no fue posible observar en ISOLUCION la nueva evidencia cargada. En este sentido, considerando que los indicadores se reprogramaron para la vigencia 2019, se procedió a realizar la revisión de los reportes realizados a la fecha para el indicador: "Nivel de actualización del desarrollo del sistema de gestión de calidad", observando que en reporte de marzo de 2019 se menciona que "Se realizo la divulgación de la Política de Administración del riesgo V2 (...)" anexando como evidencia archivo Excel y presentación en PowerPoint relacionada con la construcción de los mapas de riesgos de gestión; no obstante, la actividad 3 establecía la sensibilización sobre el sistema integrado de gestión.
</t>
    </r>
    <r>
      <rPr>
        <b/>
        <sz val="12"/>
        <color theme="1"/>
        <rFont val="Arial"/>
        <family val="2"/>
      </rPr>
      <t>Seguimiento Agosto 2020</t>
    </r>
    <r>
      <rPr>
        <sz val="12"/>
        <color theme="1"/>
        <rFont val="Arial"/>
        <family val="2"/>
      </rPr>
      <t xml:space="preserve">
Se informó que </t>
    </r>
    <r>
      <rPr>
        <i/>
        <sz val="12"/>
        <color theme="1"/>
        <rFont val="Arial"/>
        <family val="2"/>
      </rPr>
      <t>"se incluyeron los soportes solicitados por la auditoria correspondientes a: a la actualización del sistema de gestión de calidad, el sistema ambiental, SST y seguridad de la información y mapa de riesgos. Las evidencias pueden consultarse en la dirección electrónica.
Adicionalmente en cumpliento de la actividad 3 que establecía la sensibilización sobre el sistema integrado de gestión el día 21/06/2019 se envió por medio de correo electrónico a toda la Agencia la Campaña de divulgación "¡Te invitamos a que conozcas más el Sistema Integrado de Gestión - SIG!" "</t>
    </r>
  </si>
  <si>
    <t>AUDITORÍA VIGENCIA 2021 (INFORME OCI-2021-024)</t>
  </si>
  <si>
    <t>Proceso Administración del Sistema Integrado de Gestión</t>
  </si>
  <si>
    <t>Incumplimiento de los lineamientos establecidos para el Control de Documentos del Sistema Integrado de Gestión.</t>
  </si>
  <si>
    <t>Informalidad en la ejecución del procedimiento</t>
  </si>
  <si>
    <t>1. Revisar, ajustar y actualizar el procedimiento PR-SIG-001 teniendo en cuenta la operatividad del proceso, ajustar los controles y lineamientos para el cumplimiento, en donde se determine un responsable para cada actividad, periodicidad y se defina cómo se realiza la misma, especificando la evidencia que soporta su cumplimiento.</t>
  </si>
  <si>
    <t>Profesional Grupo SIG</t>
  </si>
  <si>
    <r>
      <t xml:space="preserve">Se evidencia por parte de la Oficina de Control interno que el Procedimiento PR-SIG-001 se encuentra en la versió 10, donde se evidencia  la asignación del responsable para cada actividad, la periodicida y se especifica la evidencia que soporta su cumplimiento. Adicionalmente se aportó por parte de los responsables del proceso los ajustes realizados a dicho documento, y la capsula informativa del 4 de mayo de 2022, en la que se indica  que el documento ya se encontraba disponible. Ahora bien, frente a la efectividad, por parte de la Oficina de Control Interno se analizó el procedimiento identificando los controles tendientes a atacar el hallazgo de la siguiente manera: 
- </t>
    </r>
    <r>
      <rPr>
        <i/>
        <sz val="12"/>
        <color theme="1"/>
        <rFont val="Arial"/>
        <family val="2"/>
      </rPr>
      <t xml:space="preserve">"d. Revisión y aprobación 
Los formatos, guías, manuales e instructivos serán aprobados por el líder del proceso." </t>
    </r>
    <r>
      <rPr>
        <sz val="12"/>
        <color theme="1"/>
        <rFont val="Arial"/>
        <family val="2"/>
      </rPr>
      <t xml:space="preserve"> ya no se realiza por parte de los Jefes de Oficina y el Secretario General.  
Adicionalmente la actividad 8 estableció "</t>
    </r>
    <r>
      <rPr>
        <i/>
        <sz val="12"/>
        <color theme="1"/>
        <rFont val="Arial"/>
        <family val="2"/>
      </rPr>
      <t xml:space="preserve">La persona que elabora o actualiza el documento desde ISOLUCIÓN envía a flujo de aprobación eligiendo al profesional que debe revisar cuando no este previamente determinado y siguiendo los lineamientos de las condiciones especiales (sección d) Los diferentes tipos de documento ya tienen predeterminado el funcionario que realizará la aprobación de los mismos.
ISOLUCIÓN genera un correo como aviso a los profesionales asignados que existe una tarea pendiente de revisión y aprobación de los documentos" 
-"c. Solicitud y elaboración de documentos Los Líderes de los procesos deben coordinar la revisión y actualización de los documentos de acuerdo a los cambios identificados en la normatividad, seguimiento a riesgos, hallazgos de auditorías internas o externas y cambios de metodologías con el fin de mantener la integridad del Sistema de Gestión.(...).Desde la creación de un documento, se genera la primera versión del mismo, cada vez que se actualice el documento, es importante guardar la trazabilidad en el el historial de cambios, allí se deberá colocar el numero versión a reemplazar, la fecha en que fue aprobada y la justificación del cambio o los principales cambios realizados."
</t>
    </r>
    <r>
      <rPr>
        <sz val="12"/>
        <color theme="1"/>
        <rFont val="Arial"/>
        <family val="2"/>
      </rPr>
      <t xml:space="preserve">
Para comprobar la efectividad, por parte de la Oficina de control interno, seleccionó una muestra de 10 procedimientos de la Entidad, evidenciando que todos contaban con elaborador, revisor y aprobador, junto con el control de cambios, dando cumplimiento a los lineamientos establecidos en el procedimiento PR-SIG-001 </t>
    </r>
  </si>
  <si>
    <t xml:space="preserve">Se analzó por parte de la Oficina de Control Interno el Procedimiento PR-SIG-001, evidenciando los controles implementados para superar el hallazgo frente al incumplimiento de los lineamientos establecidos para el Control de Documentos del Sistema Integrado de Gestión, el cual, según el informe OCI-2021-024 iba dirigido a falta de solicitud de documentos, Inconsistencias en el flujo de elaboración, revisión y aprobación de los documentos y Omisión en la descripción del historial de cambios en los documentos, situación que fue superada, toda vez que por parte de esta  Oficina comprobó su corrección, seleccionando una muestra de 10 procedimientos de la Entidad, evidenciando que todos contaban con elaborador, revisor y aprobador, junto con el control de cambios, dando cumplimiento a los lineamientos establecidos en el procedimiento PR-SIG-001 </t>
  </si>
  <si>
    <t>2. Socializar el procedimiento PR-SIG-001 al interior de la Entidad, a través de correo electrónico. Con los líderes de los procesos o su delegado, realizar una mesa de trabajo, hacer énfasis en la definición de las actividades de control descritas en los procedimientos de la Entidad, y se va a solicitar a cada líder de proceso o delegado las revise y haga los ajustes que correspondan.</t>
  </si>
  <si>
    <t>Se evidencia por parte de la Oficina de Control Interno la socialización a través de correo electrónico del 3 de noviembre de 2021, pantallazos de capacitación realizada el 28 de abril de 2022 y el listado de asistencia a dicho evento.</t>
  </si>
  <si>
    <t>Despues de anaizar cada una de las evidencias se determina la socialización del procedimiento PR-SIG-001 al interior de la Entidad, , haciedo énfasis en la definición de las actividades de control descritas en los procedimientos de la Entidad. Por lo tanto en la evidencia entregada a esta Oficina de Control Interno  se identificó el cumplimiento de la meta propuesta,y se considera efectiva, ya que dentro de la muestra seleccionada por esta Oficina, los procedimientos actualizados cumplen con los controles establecidos en el procedimiento PR-SIG-001.</t>
  </si>
  <si>
    <t>Acta</t>
  </si>
  <si>
    <t>Registro de asistencia</t>
  </si>
  <si>
    <t>Falta de controles que permitan verificar el cumplimiento de los criterios establecidos en el Control de Documentos.</t>
  </si>
  <si>
    <t>3. Definir dentro del procedimiento, una actividad de control semestral de revisión por parte de la Oficina de Planeación, con el fin de validar el cumplimiento de los lineamientos establecidos.</t>
  </si>
  <si>
    <t>Actividad de control descrita en el procedimiento actualizado</t>
  </si>
  <si>
    <t>correctiva</t>
  </si>
  <si>
    <r>
      <t xml:space="preserve">Se evidencia por parte de esta Oficina que el Procedimiento PR-SIG-001 versió 10, en su numeral 6 actividad 12, incluye </t>
    </r>
    <r>
      <rPr>
        <i/>
        <sz val="12"/>
        <color theme="1"/>
        <rFont val="Arial"/>
        <family val="2"/>
      </rPr>
      <t xml:space="preserve">"Verificar los lineamientos del control de Documentos" </t>
    </r>
    <r>
      <rPr>
        <sz val="12"/>
        <color theme="1"/>
        <rFont val="Arial"/>
        <family val="2"/>
      </rPr>
      <t>la cual establece que</t>
    </r>
    <r>
      <rPr>
        <i/>
        <sz val="12"/>
        <color theme="1"/>
        <rFont val="Arial"/>
        <family val="2"/>
      </rPr>
      <t xml:space="preserve"> "La Oficina de Planeación realiza semestralmente una revisión general de los documentos con respecto a:
Solicitud de documentos, flujo de aprobación e historial de cambios"</t>
    </r>
    <r>
      <rPr>
        <sz val="12"/>
        <color theme="1"/>
        <rFont val="Arial"/>
        <family val="2"/>
      </rPr>
      <t>, evidenciando el cumplimiento a la acción. 
Se aporta como evidencia capturas de pantalla de las reuniones de seguimiento y acompañamiento de la Oficina de Planeación como segunda línea de defensa, reflejando la efectividad en la muestra seleccionada por la Oficina de Control Interno de los Procedimientos de la Entidad que actualmente se incluye control de cambios y elaborador, revisor y aprobador, cumpliendo los lineamientos establecidos en el procedimiento PR-SIG-001</t>
    </r>
  </si>
  <si>
    <t xml:space="preserve">Adicional a lo corroborado por la Oficina de Control Interno respecto a la adopción del control semestral de revisión por parte de la Oficina de Planeación de los documentos del SIG, Se aporta como evidencia capturas de pantalla de las reuniones de seguimiento y acompañamiento de la Oficina de Planeación como segunda línea de defensa, reflejando la que se ha buscado prevenir y mitigar la situación que originó el hallazgo. </t>
  </si>
  <si>
    <t xml:space="preserve">4. Dar apertura a un caso ante ISOLUCIÓN soporte@isolucionsac.com.co para la posibilidad de parametrizar el módulo - Control de Documentos, con el fin de continuar con cada uno de los pasos y evitar la omisión del proceso establecido. </t>
  </si>
  <si>
    <t>Un correo apertura del caso y un correo de respuesta</t>
  </si>
  <si>
    <t xml:space="preserve">Adriana Vanessa Caballero </t>
  </si>
  <si>
    <t>Se solicita mediante correo electronico la implementación de parametrización del módulo - Control de documentos, con el fin de continuar con cada uno de los pasos y evitar la omisión del proceso establecido, es decir que todos los documentos que se modifiquen o creen en los procesos, pasen primero por la revisión de la Oficina de Planeación</t>
  </si>
  <si>
    <t>La Oficina de Control Interno observó la ejecución de la acción de mejoramiento propuesta, aunado a que se corrobor´el funcionamiento del módulo de control de documentos y la mejora que se ha surtido en los documentos dispuestos en el SIG con las diferentes gestiones emprendidas y sustentadas en la validación de efectividad realziada por la Oficina de Control Interno como se evidencia en actividades anteriores.
Por lo anterior se considera dar por cerrado el hallazgo.</t>
  </si>
  <si>
    <r>
      <t>Nota:</t>
    </r>
    <r>
      <rPr>
        <i/>
        <sz val="12"/>
        <color theme="1"/>
        <rFont val="Arial"/>
        <family val="2"/>
      </rPr>
      <t xml:space="preserve"> en caso de respuesta negativa se aplicará un nuevo control en el procedimiento.</t>
    </r>
  </si>
  <si>
    <t xml:space="preserve">Desviaciones en la implementación, control y seguimiento del Sistema Integrado de Gestión (aplicativo ISOLUCION) </t>
  </si>
  <si>
    <t>Falta de continuidad del contrato suscrito con el proveedor del Sistema Integrado de Gestión (aplicativo ISOLUCION).</t>
  </si>
  <si>
    <t>1. En la planeación de recursos 2022 tener en cuenta el contrato con el proveedor ISOLUCIÓN SISTEMAS INTEGRADOS DE GESTIÓN S.A, con el fin de garantizar la correcta y completa prestación del servicio del Sistema Integrado de Gestión (Aplicativo ISOLUCION).</t>
  </si>
  <si>
    <t>1 contrato suscrito ISOLUCIÓN</t>
  </si>
  <si>
    <t>Profesional Grupo de Calidad</t>
  </si>
  <si>
    <t>Se realiza la solicitud de CDP en Enero del 2022, igualmente la elaboración de Estudios Previos y se remiten al Proveedor para ajustes de ser necesario, el cual fue finalizado el 19-ene-2022. El 04 de Febrero del 2022 se firma el acta de inicio con el Proveedor Isolcuion y la ADR"</t>
  </si>
  <si>
    <r>
      <t>La Oficina de Control Interno considera procedente dar por cerrada la acción, al evidenciar el cumplimiento de la acción propuesta, así como medidas adicionales en la plataforma ISolución, para que la aprobación de los documentos en el SIG, se den por las instancias autorizadas para ello. Por lo anterior, se considera que las medidas adoptadas han sido efectivas respecto a la utilización del Sistema Integrado de Gestión y la aprobación de documentos por parte de los responsables autorizados para ello, por lo cual se considera pertinente el cierre</t>
    </r>
    <r>
      <rPr>
        <sz val="12"/>
        <rFont val="Arial"/>
        <family val="2"/>
      </rPr>
      <t xml:space="preserve"> de la acción. </t>
    </r>
  </si>
  <si>
    <t>Debilidades en la parametrización del aplicativo ISOLUCIÓN.</t>
  </si>
  <si>
    <t>2. Revisar y ajustar la parametrización del aplicativo ISOLUCION, de acuerdo con los permisos y responsabilidades autorizados por cada líder de proceso, con el fin de garantizar que los usuarios cuentan con los permisos correspondientes a las funciones y roles a ejecutar dentro de la entidad.</t>
  </si>
  <si>
    <t>1 listado de usuarios por procesos con permiso y responsabilidades en ISOLUCIÓN.</t>
  </si>
  <si>
    <t xml:space="preserve">Se realiza solicitud ante la Dirección de Talento Humano con el proposito de tener un listado acualizado de los servidores para depurar los usuarios en Isolucion.
Se ha realizado mesa de trabajo el 07 de abril 2022 con la OTI para articular el Proceso de habilitar, anular, editar y/o desactivar de nuevos usuarios. </t>
  </si>
  <si>
    <t>De acuerdo a cada una de las evidecias entregadas la oficina de control interno deterrmina que se revisa y ajusta la parametrización del aplicativo ISOLUCION, de acuerdo con los permisos y responsabilidades autorizados por cada líder de proces,  por lo tanto considera procedente determinar el cierre de la acción.</t>
  </si>
  <si>
    <t>Ausencia de actividades de control para verificar los permisos y responsabilidades asignadas a los usuarios de acuerdo con la solicitud de creación de usuario y/o habilitación de permisos.</t>
  </si>
  <si>
    <t>3. Revisar, ajustar y actualizar el procedimiento PR-SIG-001 teniendo en cuenta la operatividad del proceso, ajustar los controles frente a la asignación de usuarios en ISOLUCIÓN (creación y activación) y lineamientos para el cumplimiento en donde se determine un responsable para cada actividad, periodicidad y se defina cómo se realiza la misma, especificando la evidencia que soporta su cumplimiento.</t>
  </si>
  <si>
    <t>"- I Sesión 13-oct-21 se revisa el Procedimiento de Control de Documentos y se realizan los primeros ajustes.
- II Sesión 15-oct-21 se analiza y nuevamente se realizan otros ajustes al Procedimiento de Control de Documentos
- III Sesión 20-oct-21 se revisan los ajustes y el Procedimiento surte nuevas modificaciones
- Se realice otro ajuste en conjuno con la OTI para automatizar el Proceso de activación de usuarios y roles , se remite capsula Informativa Procedimiento Control de Documentos 04 may 2022"</t>
  </si>
  <si>
    <t xml:space="preserve">De acuerdo a lo establecido en el procedimiento y verificando la evidencia entregada para el cumplimiento de esta actividad, la oficina de control interno determina dar por cerrado el hallazgo a partir de lo siguiente: 
Dentro de las situaciones descritas dentro del hallazgo se presentó debilidad en reporte de avances y seguimiento al cumplimiento del Plan de Acción, situación que fue superada, toda vez que actualmente se realiza el reporte mensual por las áreas y se recibe el acompañamiento y la emisión de alertas por parte de la Oficina de Planeación como segunda línea de defensa. 
Se observó dentro de la auditoría el mapa de riesgos desactualizado, situación que se superó dentro de ISOLUCION con el cargue del mapa de riesgos de corrupción y de gestión.
También se reveló en el informe debilidades en el reporte de incidentes, situación que fue superada cómo se indica en la acción 5 del presente hallazgo, con el acompañamiento y apoyo de la OTI en la supervisión de los contratos con soporte técnico de ISOLUCUION. 
Y por último, se identificaron falencias en los controles establecidos para la definición de roles y responsabilidades de los Usuarios de ISOLUCIÓN, situación que fue corregida, toda vez que ahora se realiza la designación de roles a través de la mesa de servicios por parte del líder del proceso, diligenciando el formulario indicado por dicha dependencia y gestionado por la OTI.
Por lo anteriormente expuesto, por parte de esta Oficina se considera el cierre efectivo del hallazgo. </t>
  </si>
  <si>
    <r>
      <t xml:space="preserve">Se evidencia por parte de la Oficina de Control interno que el Procedimiento PR-SIG-001 se encuentra en la versió 10, por parte de la Oficina de Control Interno se analizó el procedimiento identificando los controles tendientes a atacar el hallazgo de la siguiente manera: 
</t>
    </r>
    <r>
      <rPr>
        <i/>
        <sz val="12"/>
        <color theme="1"/>
        <rFont val="Arial"/>
        <family val="2"/>
      </rPr>
      <t>"Las actividades de control incluidas en los procedimientos y que responden al mapa de riesgos de cada proceso deben redactarse teniendo en cuenta la asignación de un responsable para cada actividad, determinar una periodicidad, un propósito y definir como se realiza; además, establecer acciones cuando la actividad de control no se puede ejecutar como está establecida y definir la evidencia o soporte que se evidencie de su ejecución."
- "ACTIVIDAD 1 Se realiza la creación, modificación o inactivación del usuario en Isolución conforme los lineamientos definidos en PR-OST-007 Gestión de Incidentes y Requerimientos Tecnológicos y
MO-OST-007 Guía gestión de cuentas de usuario y contraseñas."</t>
    </r>
  </si>
  <si>
    <t>4. Socializar el procedimiento PR-SIG-001 al interior de la Entidad a través de correo electrónico, con los líderes de procesos o su delegado realizar una mesa de trabajo.</t>
  </si>
  <si>
    <t>"Se remite requerimiento a Comunicaciones y se socializa el Procedimiento de Control de Documentos a través de Capsula Informativa el 03 de noviembre 2021
El día 28 de abril se realiza capacitación del procedimiento de Control de Documentos "</t>
  </si>
  <si>
    <t>Acta de reunión</t>
  </si>
  <si>
    <t>Falta de verificación minuciosa de las obligaciones contractuales (cumplimiento Acuerdos de Niveles de Servicio) para el aplicativo ISOLUCION.</t>
  </si>
  <si>
    <t>5. Solicitar por medio correo electrónico, al apoyo a la supervisión (delegado de la OTI) del contrato de ISOLUCIÓN, la verificación de los acuerdos de nivel de servicio establecidos contractualmente con su respectivo soporte, el cual se validará para posterior revisión por parte de la Oficina de Planeación.</t>
  </si>
  <si>
    <t>Desde el mes de Enero se ha contado con el acompañamiento de la OTI en cuanto al levantamiento de la Documentación para el Proceso de Contratación de Isolucion, se contó con la revisión de los Estudios Previos desde la OTI y ajustes desde el Proveedor.</t>
  </si>
  <si>
    <t xml:space="preserve">La Oficina de Control Interno considera se dio cumplimiento a la acción, al observar los acuerdos de nivel de servicio establecidos contractualmente con su respectivo soporte. Se evidencia por parte de la Oficina de Control Interno que por parte de la Oficina de Planeación se han compartido los diferentes correos electrónicos donde se solicita el apoyo a soporte ISOLUCION, evidenciando la efectividad de la acción propuesta, por consiguiente se considera dar el cierre efectivo de la acción. </t>
  </si>
  <si>
    <t>Informe de supervisión con soporte de verificación del nivel del servicio</t>
  </si>
  <si>
    <t xml:space="preserve">Se allega por parte de los responsables del proceso el informe de supervisión al contrato 3952021, del que se tenía como objeto del contrato "Contratar la prestación del servicio de soporte técnico, instalar las actualizaciones del software y prestar el mantenimiento de ISOLUCIÓN", el cual fue elaborado por NESTOR FERNANDO MORA TELLEZ delegado de la OTI, evidenciando el cumplimiento de la acción propuesta. </t>
  </si>
  <si>
    <t>Ausencia y/u omisión de lineamientos procedimentales asociados a las actividades propias del proceso “Administración del Sistema Integrado de Gestión”</t>
  </si>
  <si>
    <t>Informalidad en la ejecución de las actividades propias del proceso.</t>
  </si>
  <si>
    <t>1. Definir lineamientos para la ejecución e implementación de las actividades propias del proceso Construcción del Modelo de Operación por procesos y Construcción del plan de implementación y mejora del sistema de gestión institucional, incluyendo responsabilidades normativas y la adopción de los controles necesarios para gestionar los riesgos asociados a estas actividades.</t>
  </si>
  <si>
    <t>Actividades documentadas procedimentalmente</t>
  </si>
  <si>
    <r>
      <t xml:space="preserve">Se evidencia por parte de la Oficina de Control interno la modificación al procedimiento PR-SIG-006 Versión 3, del 14 de octubre de 2021, en donde se incluyó en el numeral 5. 
5. CONDICIONES ESPECIALES
Situaciones que dan origen a cambios: </t>
    </r>
    <r>
      <rPr>
        <i/>
        <sz val="12"/>
        <color theme="1"/>
        <rFont val="Arial"/>
        <family val="2"/>
      </rPr>
      <t>*Modificación del mapa de procesos"</t>
    </r>
    <r>
      <rPr>
        <sz val="12"/>
        <color theme="1"/>
        <rFont val="Arial"/>
        <family val="2"/>
      </rPr>
      <t xml:space="preserve">, así como en el numeral 6 se incluyeron actividades como Identificar necesidad de Cambio, </t>
    </r>
    <r>
      <rPr>
        <i/>
        <sz val="12"/>
        <color theme="1"/>
        <rFont val="Arial"/>
        <family val="2"/>
      </rPr>
      <t xml:space="preserve">evaluar, planear, aprobar (...)  </t>
    </r>
    <r>
      <rPr>
        <sz val="12"/>
        <color theme="1"/>
        <rFont val="Arial"/>
        <family val="2"/>
      </rPr>
      <t xml:space="preserve">
</t>
    </r>
    <r>
      <rPr>
        <i/>
        <sz val="12"/>
        <color theme="1"/>
        <rFont val="Arial"/>
        <family val="2"/>
      </rPr>
      <t xml:space="preserve">
</t>
    </r>
    <r>
      <rPr>
        <sz val="12"/>
        <color theme="1"/>
        <rFont val="Arial"/>
        <family val="2"/>
      </rPr>
      <t>Se aporta como evidencia mesa de trabajo del 25 de enero del 2022 con Grupo SIG, para revisar la necesidad de definir lineamiento en cuanto al Mapa de Procesos y se evidencia que el procedimiento de Gestión del Cambio relaciona el tema de cambio para el Mapa de Procesos, observando por esta Oficina que se está implementando la acción propuesta.</t>
    </r>
  </si>
  <si>
    <r>
      <t>Se evidencia por parte de la Oficina de Control interno la modificación al procedimiento PR-SIG-006 Versión 3, del 14 de octubre de 2021, en donde se incluyó en el numeral 5. 
5. CONDICIONES ESPECIALES
Situaciones que dan origen a cambios:</t>
    </r>
    <r>
      <rPr>
        <i/>
        <sz val="12"/>
        <color theme="1"/>
        <rFont val="Arial"/>
        <family val="2"/>
      </rPr>
      <t xml:space="preserve"> *Modificación del mapa de procesos"</t>
    </r>
    <r>
      <rPr>
        <sz val="12"/>
        <color theme="1"/>
        <rFont val="Arial"/>
        <family val="2"/>
      </rPr>
      <t xml:space="preserve">, y en el numeral 6 se incluyeron actividades como </t>
    </r>
    <r>
      <rPr>
        <i/>
        <sz val="12"/>
        <color theme="1"/>
        <rFont val="Arial"/>
        <family val="2"/>
      </rPr>
      <t>"Identificar necesidad de Cambio, evaluar, planear, aprobar (...)"</t>
    </r>
    <r>
      <rPr>
        <sz val="12"/>
        <color theme="1"/>
        <rFont val="Arial"/>
        <family val="2"/>
      </rPr>
      <t xml:space="preserve">
</t>
    </r>
    <r>
      <rPr>
        <i/>
        <sz val="12"/>
        <color theme="1"/>
        <rFont val="Arial"/>
        <family val="2"/>
      </rPr>
      <t xml:space="preserve">
</t>
    </r>
    <r>
      <rPr>
        <sz val="12"/>
        <color theme="1"/>
        <rFont val="Arial"/>
        <family val="2"/>
      </rPr>
      <t xml:space="preserve">Se aportó como evidencia mesa de trabajo del 25 de enero del 2022 con Grupo SIG, para revisar la necesidad de definir lineamiento en cuanto al Mapa de Procesos y se evidencia que el procedimiento de Gestión del Cambio relaciona el tema de cambio para el Mapa de Procesos, evidenciando por esta Oficina que se está implementando y es efectiva la acción propuesta, acompañando a los demás procesos en la ejecución del mismo y dando cumplimiento a los lineamientos establecidos en el MIPG. </t>
    </r>
  </si>
  <si>
    <t>Desconocimiento de los procedimientos al interior de la Entidad.</t>
  </si>
  <si>
    <t>2. Revisar, ajustar y actualizar  los  procedimientos PR-SIG-009 y PR-SIG-006 teniendo en cuenta la operatividad del proceso, donde se implementara una actividad de control cuatrimestral para que cada líder de proceso misional realice la revisión e identificación de los productos no conformes según lo establecido en el procedimiento Producto y/o Servicio No Conforme (PR-SIG-009), así mismo, para que cada líder de proceso realice la revisión e identificación de la necesidad de Cambio de acuerdo con lo establecido en el Procedimiento de Gestión del Cambio (PR-SIG-006), y establecer que se reporte a la Oficina de Planeación los resultados de esta revisión, con el fin de monitorear la revisión y aplicación de estos procedimientos.</t>
  </si>
  <si>
    <t xml:space="preserve">En reunión se revisa y modifica los Procedimientos de Producto No Conforme y Gestión del Cambio el 14 de ocubre del 2021.
Los  procedimientos 006 y 009 se actualizaron por "Teniendo en cuenta el plan de mejoramiento de la auditoria de Control Interno, se agrego un control en la actividad 7 ", estp segun la recomendación emitida.
Se realiza socialización por medio de capsula informativa el 28 de cotubre de 2021 la actualización de Procedimientos  de Producto No Conforme y Gestión del Cambio. </t>
  </si>
  <si>
    <t xml:space="preserve">Al verificar en la herrmaienta ISOLUCION, se evidencia la actualizacion de los  procedimientos PR-SIG-009 del 14/Oct/2021 en su versión 2 y PR-SIG-006 del 14/Oct/2021 en su versión 3, teniendo en cuenta la operatividad del proceso, La Oficina de Control Interno observó la ejecución de la acción de mejoramiento propuesta, aunado a la verificación del cumplimiento procedimental, toda vez que por parte de la Oficina de Planeación se realiza el acompañamiento en la identificación del producto no conforme, toda vez que a partir de lo observado en la acción 4, la Oficina de Planeación realiza el acompañamiento a las áreas encargadas para el diligenciamiento del formato F-SIG-007, por consiguiente se considera cumplida y efectiva, y se da por cerrado el hallazgo. </t>
  </si>
  <si>
    <r>
      <t xml:space="preserve">Se evidencia por parte de la Oficina de Control interno la modificación al procedimiento PR-SIG-006 Versión 3, del 14 de octubre de 2021, en donde se incluyó en el numeral 6 actividad 7  
</t>
    </r>
    <r>
      <rPr>
        <i/>
        <sz val="12"/>
        <color theme="1"/>
        <rFont val="Arial"/>
        <family val="2"/>
      </rPr>
      <t>"Comunicar finalización de los trabajos de cambio."</t>
    </r>
    <r>
      <rPr>
        <sz val="12"/>
        <color theme="1"/>
        <rFont val="Arial"/>
        <family val="2"/>
      </rPr>
      <t xml:space="preserve">, en el cual se establece </t>
    </r>
    <r>
      <rPr>
        <i/>
        <sz val="12"/>
        <color theme="1"/>
        <rFont val="Arial"/>
        <family val="2"/>
      </rPr>
      <t xml:space="preserve">"Una vez ejecutado el plan de cambio planeado, divulgar finalización.
Dependiendo el cambio implementado, realizar acompañamiento a los usuarios respecto de las modificaciones realizadas.
Los procesos deberán reportar a la Oficina de Planeación semestralmente por correo electrónico los planes de cambio que hayan generado en el periodo, junto con las evidencias de lo que se implementó"
</t>
    </r>
    <r>
      <rPr>
        <sz val="12"/>
        <color theme="1"/>
        <rFont val="Arial"/>
        <family val="2"/>
      </rPr>
      <t xml:space="preserve">Respecto del Procedimiento PR-SIG-009 se observó la versión 2 en ISOLUCION, en la actividad 7 establece </t>
    </r>
    <r>
      <rPr>
        <i/>
        <sz val="12"/>
        <color theme="1"/>
        <rFont val="Arial"/>
        <family val="2"/>
      </rPr>
      <t xml:space="preserve">"El proceso realizará seguimiento mensual y en el formato F-SIG-006 Seguimiento y control al producto y/o servicio No Conforme, donde reporta el total de servicios solicitados, servicios prestados, servicios conformes, no conformes, el nivel de conformidad y no conformidad.
Cada dependencia debe hacer un análisis mensual de las tendencias que muestran los datos registrados, de todos los casos de salidas, productos o servicios No conformes detectados en el último mes, según la información registrada en el formato F-SIG-006 Seguimiento y control al producto y/o servicio No Conforme y semestralmente deberán informar por correo a la Oficina de Planeación la identificación de producto no conforme que se haya presentado en el periodo"  
Frende a la falta de acompañamiento, se evidencia el acompañamiento de la Oficina de Planeción. </t>
    </r>
    <r>
      <rPr>
        <sz val="12"/>
        <color theme="1"/>
        <rFont val="Arial"/>
        <family val="2"/>
      </rPr>
      <t xml:space="preserve">Por lo anterior, la efcectividad de la acción se verá supeditada a la verificación de la efectividad de la acción 4. </t>
    </r>
  </si>
  <si>
    <t>3. Realizar una mesa de trabajo con cada líder o delegado del proceso de la Entidad sobre los procedimientos de Producto y/o Servicio No Conforme (PR-SIG-009) y el Procedimiento de Gestión del Cambio (PR-SIG-006), con el fin de socializar dichos procedimientos, analizar su pertinencia e implementación en cada uno de los procesos según corresponda.</t>
  </si>
  <si>
    <t>Se realiza mesa de trabajo el 18 de Febrero con los Enlaces de los Procesos y se socializa el Procedimiento de Gestión del Cambio y Producto y/o Servicio No Conforme</t>
  </si>
  <si>
    <t xml:space="preserve">Se evidenció el cumplimiento de la acción establecida, y se evidencia la efectividad de la acción, toda vez que se está ejecutando las actividades conforme a los procedimientos establecidos por el área, como se indicó en el análisis de la 4 acción. </t>
  </si>
  <si>
    <t>Se realiza mesa de trabajo el 18 de Febrero socializando el tema de Producto No conforme, y se remite compormios por correo el 21-feb-2022 (adjuntando el formato para su diligenciamiento), en el mes de abril y mayo se acompaña a los Procesos para que caractericen su PC</t>
  </si>
  <si>
    <t xml:space="preserve">En el CIGD del 29-sep-2021 se realizó la solicitud de conformar el Grupo Interdisciplinario Ambiental y se dispone para confirmar las personas vía correo el 06 de octubre 2021
EL 10 de diciembre se realiza la primera sesión del Grupo Interdisciplinario Ambiental y se socializa de donde nace el Grupo y los avances en temas Ambientales que se adelanto en la vigencia 2021, asi como los hallazgos del diagnostico. </t>
  </si>
  <si>
    <t>Inobservancia de seguimiento al cumplimiento de las actividades propias del proceso.</t>
  </si>
  <si>
    <t>4. Acompañar los procesos misionales para identificación de producto no conforme y diligenciamiento del respectivo formato, cuando estos los soliciten por solicitud vía correo electrónico.</t>
  </si>
  <si>
    <t>Registro producto no conforme</t>
  </si>
  <si>
    <t xml:space="preserve">Se allegan los correos de acompañamiento y aprobación del registro de los productos no conforme, y se anexan los diferentes formatos F-SIG-007 donde se reporta dicha información. Adicionalmente, tambien se observan dos cápsula informativa sobre lo que es un producto no conforme, donde se detalla la aplicación del procedimiento PR-SIG-009 y se observó la   Socializar a los Enlaces de los Procesos de la Agencia Producto o Servicios No  Conforme – Gestión del Cambio y Estrategia Participación Ciudadan, realizada el 18 de febrero de 2022.Evidenciando el cumplimiento y efectividad de la acción propuesta. 
</t>
  </si>
  <si>
    <t xml:space="preserve">Se evidencia por parte de esta Oficina el cumplimiento de la acción y su implementació, toda vez que por parte de la Oficina de Planeación se realiza el acompañamiento a las diferentes dependencias a través de correos electrónicos donde se les recuerda que deben diligenciar el formato F-SIG-007, sobre los productos no conformes y el control que existe en el procedimiento PR-SIG-009, y se insta a las áreas a reportar cuatrimestralmente dicha información. Adicionalmente, se aportó como evidencia la aplicación de dichos procedimientos a través de formatos F-SIG-007 diligenciados para la identificación de los productos no conforme de las siguientes áreas misionales: Vicepresidencia de Proyectos – Dirección de Participación y Asociatividad, - Dirección de Participación y Asociatividad, Vicepresidencia de Integración Productiva, Dirección de Adecuación de Tierras, Dirección de Asistencia Técnica, Dirección de Comercialización, Unidades Técnicas Territoriales y Dirección de activos productivo.
De esta manera se corroboró el acompañamiento como segunda línea de defensa, por consiguiente, se concidera pertinente dar el cierre al hallazgo. </t>
  </si>
  <si>
    <t>Inobservancia de los lineamientos normativos y procedimentales para la Gestión de Aspectos e Impactos Ambientales</t>
  </si>
  <si>
    <t xml:space="preserve">No existe una definición clara de roles y responsabilidades en el marco del Subsistema de Gestión Ambiental al interior de la Agencia. </t>
  </si>
  <si>
    <t>Creación y adopción del Manual Operativo del Sistema de Gestión Ambiental, con la definición de roles y responsabilidades.</t>
  </si>
  <si>
    <t>Un Manual Operativo del Sistema de Gestión Ambiental formalizado</t>
  </si>
  <si>
    <t>Jefe Oficina de Planeación y Secretaría General</t>
  </si>
  <si>
    <t xml:space="preserve">Sin avance cualitativo </t>
  </si>
  <si>
    <t xml:space="preserve">Plan modificado mediante Memorando 20242200104363 de fecha 17 de diciembre de 2024   en el cual la OP señalo:
 "En atención al plan de mejoramiento de responsabilidad de la Oficina de Planeación, objeto de verificación por su oficina mediante correo electrónico del pasado 2 de diciembre y en la reunión conjunta realizada el 3 de diciembre del presente año, en este sentido le presentamos propuesta de modificación, en atención a las recomendaciones recibidas por parte de su dependencia el pasado 6 de diciembre.
Esta modificación obedece al análisis realizado por parte de esta oficina, la cual se identificó que las causas que dieron origen a la situación presentada han cambiado de manera importante en las últimas vigencias. Razón por la cual se presenta la propuesta de modificación, la cual se adjunta en formato Excel"
</t>
  </si>
  <si>
    <t>La Agencia cuenta con una metodología desarticulada, desactualizada y sin apropiación para la identificación de aspectos e impactos ambientales.</t>
  </si>
  <si>
    <t>Articular en la metodología integral de riesgos la identificación, evaluación, seguimiento y monitoreo de aspectos e impactos ambientales de la Agencia.</t>
  </si>
  <si>
    <t>Una Metodología implementada</t>
  </si>
  <si>
    <t xml:space="preserve">Plan modificado mediante Memorando 20242200104363 de fecha 17 de diciembre de 2024 emitido por la Oficina de Planeación. </t>
  </si>
  <si>
    <t>Omisión de lineamientos procedimentales para la  planeación, ejecución y comunicación de las Auditorías del Sistema Integrado de Gestión.</t>
  </si>
  <si>
    <t>Los procesos y procedimientos no tienen los criterios frente a las normas Auditables definidas</t>
  </si>
  <si>
    <t>Definición de criterios aplicables a procesos y procedimientos</t>
  </si>
  <si>
    <t>Una Matriz de requisitos aplicables por proceso</t>
  </si>
  <si>
    <t>No existe un plan Anual de Auditorías del SIG</t>
  </si>
  <si>
    <t>Definición de instrumentos para Auditoría y Plan de Auditoría</t>
  </si>
  <si>
    <t>Un Plan de Auditoría definido</t>
  </si>
  <si>
    <t>Debilidades en el seguimiento y control de las Acciones Correctivas y Acciones para Abordar Riesgos establecidas en el aplicativo ISOLUCION</t>
  </si>
  <si>
    <t>No está claramente definido el tratamiento del riesgo frente a la desviación del riesgo</t>
  </si>
  <si>
    <t xml:space="preserve">Actualizar la metodología integral de riesgos y articularla integralmente </t>
  </si>
  <si>
    <t>Una Metodología integral definida</t>
  </si>
  <si>
    <t>Realizar monitoreo y seguimiento a los riesgos en el marco de la metodología integral</t>
  </si>
  <si>
    <t>Dos monitoreos (abril 30 y septiembre 30)</t>
  </si>
  <si>
    <t>1. Revisar los avances y soportes registrados en el módulo “Medición / Visualización” del aplicativo ISOLUCIÓN, con el fin de identificar deficiencias y realizar los ajustes en posteriores seguimientos, teniendo en cuenta las acciones establecidas.</t>
  </si>
  <si>
    <t>Seguimiento y evidencias ISOLUCIÓN</t>
  </si>
  <si>
    <t>Profesional encargo de plan de acción</t>
  </si>
  <si>
    <t>Se realizan los pantallazos del Modulo Visualización Desde el 2022 en los CIGD se realizaran alertas tempranas para los Indicadores bajo en cumplimiento y se inició con esta actividad en el Comité del 28 de abril del 2022</t>
  </si>
  <si>
    <r>
      <t xml:space="preserve">Se indica por la Oficina de Planeación que </t>
    </r>
    <r>
      <rPr>
        <i/>
        <sz val="12"/>
        <color theme="1"/>
        <rFont val="Arial"/>
        <family val="2"/>
      </rPr>
      <t>"Mensualmente los responsables en cada dependencia, reportan los avances y cargan las evidencias que correspondan en Isolucion Este reporte se realiza dentro de los 8 primeros días hábiles de cada mes.
Del mismo modo, la Oficina de Planeación valida la información reportada mes a mes, verificando el reporte arrojado por Isolucion con PIIP y trazadores, con el objetivo de evitar la materialización de posibles errores. Finalmente y con periodicidad trimestral, se genera un informe consolidado con los avances por dependencias, objetivos y líneas estratégicas, donde se alertan posibles rezagos o incumplimientos y se determinan acciones correctivas. Este informe se socializa con dependencias, en Comité Institucional de Gestión y Desempeño y, eventualmente, Consejo Directivo.
Se sugiere el cierre efectivo de este plan de mejoramiento"</t>
    </r>
    <r>
      <rPr>
        <sz val="12"/>
        <color theme="1"/>
        <rFont val="Arial"/>
        <family val="2"/>
      </rPr>
      <t xml:space="preserve">
Al respecto, la Oficina de Control Interno evidenció que se está realizando el seguimiento y acompañamiento por parte de la Oficina de Planeación a las diferentes áreas para emitir alertas a través de correo electrónico y adicionalmente se emite el informe trimestral, gestiones a través de las cuales se busca mitigar el riesgo identificado inicialmente por esta Oficina. Por consiguiente se da cerrado el hallazgo</t>
    </r>
  </si>
  <si>
    <r>
      <t>Se evidencia por parte de la Oficina de Control Interno que procedimentalmente se establece que mensualmente los responsables en cada dependencia, reportan los avances y cargan las evidencias que correspondan en Isolucion Este reporte se realiza dentro de los 8 primeros días hábiles de cada mes, y por parte de la Oficina de Planeación se emiten informes trimestrales de dicho seguimiento, adicionalmente se indica por los responsables del proceso que</t>
    </r>
    <r>
      <rPr>
        <i/>
        <sz val="12"/>
        <color theme="1"/>
        <rFont val="Arial"/>
        <family val="2"/>
      </rPr>
      <t xml:space="preserve"> "(...) la Oficina de Planeación valida la información reportada mes a mes, verificando el reporte arrojado por Isolucion con PIIP y trazadores, con el objetivo de evitar la materialización de posibles errores</t>
    </r>
    <r>
      <rPr>
        <sz val="12"/>
        <color theme="1"/>
        <rFont val="Arial"/>
        <family val="2"/>
      </rPr>
      <t xml:space="preserve">.(...)"  
Por lo anterior, se considera procedente dar el cierre efectivo de la acción propuesta. </t>
    </r>
  </si>
  <si>
    <t>Ausencia de análisis de la coherencia y/o consistencia de la información registrada en las diferentes bases de datos o fuentes de información</t>
  </si>
  <si>
    <t>2. Para las actividades definidas en el plan de acción que están bajo la responsabilidad de otras dependencias, enviar alertas preventivas (enviar correo electrónico cuando se acerque la fecha de cargue de evidencias) y alertas correctivas (enviar correo electrónico en caso de cualquier desviación), con el fin de garantizar el cumplimiento de los objetivos e indicadores del proceso.</t>
  </si>
  <si>
    <t>Correo de alerta preventiva y correctiva a la secretaria General</t>
  </si>
  <si>
    <t>Se realizan las alertas a los Indicadores del Plan de Acción</t>
  </si>
  <si>
    <r>
      <t>Se evidencia por parte de la Oficina de Control Interno que procedimentalmente se establece que de manera mensual los responsables en cada dependencia, reportan los avances y cargan las evidencias que correspondan en Isolucion en lo que respecta al plan de acción. Este reporte se realiza dentro de los 8 primeros días hábiles de cada mes, y por parte de la Oficina de Planeación se emiten informes trimestrales de dicho seguimiento, adicionalmente se indica por los responsables del proceso que</t>
    </r>
    <r>
      <rPr>
        <i/>
        <sz val="12"/>
        <color theme="1"/>
        <rFont val="Arial"/>
        <family val="2"/>
      </rPr>
      <t xml:space="preserve"> "(...) la Oficina de Planeación valida la información reportada mes a mes, verificando el reporte arrojado por Isolucion con PIIP y trazadores, con el objetivo de evitar la materialización de posibles errores</t>
    </r>
    <r>
      <rPr>
        <sz val="12"/>
        <color theme="1"/>
        <rFont val="Arial"/>
        <family val="2"/>
      </rPr>
      <t>.(...)" 
Se evidencia por parte de esta Oficina los diferentes correos en donde se realiza el seguimiento y recordatorio del cumplimiento de los indicadores que no fueron reportados para garantizar el acompañamiento como segunda línea de defensa. 
Dadas que se observa que la Oficina de Planeación como segunda línea de defensa,  a adoptado controles que buscan prevenir las inconsistencias en los reportes de avances del plan de acción, así como alertar sobre incumplimientos, se considera por parte de la Oficina de Control Interno el cierre del hallazgo, recomendando se mantengan los controles preventivos y detectivos que propendan por mejorar la gestión institucional.</t>
    </r>
  </si>
  <si>
    <r>
      <t>Se evidencia por parte de la Oficina de Control Interno que procedimentalmente se establece que mensualmente los responsables en cada dependencia, reportan los avances y cargan las evidencias que correspondan en Isolucion Este reporte se realiza dentro de los 8 primeros días hábiles de cada mes, y por parte de la Oficina de Planeación se emiten informes trimestrales de dicho seguimiento, adicionalmente se indica por los responsables del proceso que</t>
    </r>
    <r>
      <rPr>
        <i/>
        <sz val="12"/>
        <color theme="1"/>
        <rFont val="Arial"/>
        <family val="2"/>
      </rPr>
      <t xml:space="preserve"> "(...) la Oficina de Planeación valida la información reportada mes a mes, verificando el reporte arrojado por Isolucion con PIIP y trazadores, con el objetivo de evitar la materialización de posibles errores</t>
    </r>
    <r>
      <rPr>
        <sz val="12"/>
        <color theme="1"/>
        <rFont val="Arial"/>
        <family val="2"/>
      </rPr>
      <t xml:space="preserve">.(...)" 
Se evidencia por parte de esta Oficina los diferentes correos en donde se realiza el seguimiento y recordatorio del cumoplimiento de los indicadores que no fueron reportados para garantizar el acompañamiento como segunda línea de defensa. </t>
    </r>
  </si>
  <si>
    <t>Incumplimiento de la Política de Administración de Riesgo adoptada por la Entidad.</t>
  </si>
  <si>
    <t>Falta de aplicación de los lineamientos metodológicos contenidos en la Política de Administración del Riesgo (DE-SIG-002) y en la Guía para la administración del riesgo y el diseño de controles en entidades públicas.</t>
  </si>
  <si>
    <t>1. Actualizar la política de administración del riesgo de acuerdo con los lineamientos establecidos en la guía Administración del Riesgo versión 5, y socializar en el Comité de Coordinación de Control Interno, para posterior aprobación de la presidenta de la ADR.</t>
  </si>
  <si>
    <t>1 documento (Política)</t>
  </si>
  <si>
    <t>Profesional Grupo SIG Oficina de Planeación</t>
  </si>
  <si>
    <t xml:space="preserve">El día 20 de octubre del 2021 en el Comité de Coordinación de Control Interno se realizó la socialización de la nueva Política de Administración del Riesgo y los Miembros dieron su voto de APROBADO.
Queda aprobado desde Presidencia la Política el 16 de noviebre del 2021.
El 22 de Noiembre del 2021 se realiza la socialización por Teams de la Política de Administración del Riesgo </t>
  </si>
  <si>
    <t>Se evidencia por parte de esta Oficina la actualización de la Pólitica de Administración del Riesgo a la versión No. 5, aprobada el 8 de septiembre de  2022 el cual se ajusta con los niveles de probabilidad y/o impacto de los riesgos, riesgos con valoración residual, medidas de respuesta que acordes con la zona de riesgo residual y planes de contingencia,evidenciando la efectividad en la ejecución de la auditoría PAAC enero-abril 2023, toda vez que se validó que las situacines identificadas en el presente hallazgo y no fueron reiterativas y según el  informe de la misma OCI-2023-012 no se expusieron situaciones relacionadas con el origen del hallazgo, sin observación en la Valoración de los controles –
diseño de los mismos, Por lo anterior, se da el cierre efectivo del hallazgo.</t>
  </si>
  <si>
    <t>Inadecuada definición de riesgos y controles.</t>
  </si>
  <si>
    <t>2. Actualizar y ajustar el mapa de riesgos del proceso del SIG, fortaleciendo los controles asociados a los riesgos identificados del proceso</t>
  </si>
  <si>
    <t xml:space="preserve">1 mapa de riesgos consolidado </t>
  </si>
  <si>
    <t>Se reliza la Construcción de Proceso de Administración dle SIG para la vigencia 2022</t>
  </si>
  <si>
    <t xml:space="preserve">Se evidenció el cumplimiento de la acción establecida, y la efectividad se vió reflejada en el informe OCI-2023-012, toda vez que no se presentaron debilidades del proceso en la Valoración de los controles y el diseño de los mismos, por consiguiente, se da el cierre efectivo de la acción. </t>
  </si>
  <si>
    <t>ACCIONES  INFORME OCI-2018-033</t>
  </si>
  <si>
    <t>ACCIONES  INFORME OCI-2021-024</t>
  </si>
  <si>
    <t>VICEPRESIDENCIA DE INTEGRACIÓN PRODUCTIVA - DIRECCIÓN DE ADECUACIÓN DE TIERRAS</t>
  </si>
  <si>
    <t>Prestación y Apoyo del Servicio Público Adecuación de Tierras (ADT)</t>
  </si>
  <si>
    <t>OCI-2018-028</t>
  </si>
  <si>
    <t>OCI-2019-031</t>
  </si>
  <si>
    <t>OCI-2021-030</t>
  </si>
  <si>
    <t>Gestión de la Cartera generada con ocasión de la Prestación del Servicio Público de Adecuación de Tierras (Gest Cartera)</t>
  </si>
  <si>
    <t>Auditoría Especial - Inventario de Distritos de Adecuación de Tierras (INV DAT)</t>
  </si>
  <si>
    <t>OCI-2022-010</t>
  </si>
  <si>
    <t>Facturación   y   Recaudo   de   Tarifas  en   la Prestación   del   Servicio   Público   de Adecuación de Tierras (FACT&amp;REC)</t>
  </si>
  <si>
    <t>OCI-2022-015</t>
  </si>
  <si>
    <t>Gestiones de Pre inversión e inversión en Proyectos Estratégicos y Distritos de Adecuación de Tierras (Mantenimiento, Conservación y Rehabilitación</t>
  </si>
  <si>
    <t>OCI-2023-027</t>
  </si>
  <si>
    <t>HALLAZGOS NO ACEPTADOS</t>
  </si>
  <si>
    <t>ACCIONES  INFORME OCI-2022-028</t>
  </si>
  <si>
    <t>ACCIONES  INFORME OCI-2021-014</t>
  </si>
  <si>
    <t>ACCIONES  INFORME OCI-2019-028</t>
  </si>
  <si>
    <t>ACCIONES  INFORME OCI-2018-026</t>
  </si>
  <si>
    <t>Funcionario delegado por el Líder de la Dirección de Acceso a Activos Productivos</t>
  </si>
  <si>
    <t>Circular de lineamientos a la ejecución del PIDAR con  modelo acta  mesa de verificación  que debe ser implementada y compartida con los actores involucrados en la ejecución</t>
  </si>
  <si>
    <t>Seguimiento a	los compromisos establecidos	en las mesas de verificación de ejecución de tal forma que se valide la totalidad de la información cargada en el repositorio y permita corroborar la efectividad de la misma</t>
  </si>
  <si>
    <t>Falta de monitoreo a los compromisos pactados en las mesas de verificación</t>
  </si>
  <si>
    <t xml:space="preserve">Incumplimientos de términos procedimentales de PIDAR ejecutado por Modalidad de Convenio de Cooperación Internacional - FAO </t>
  </si>
  <si>
    <t>Implementación de Proyectos Integrales</t>
  </si>
  <si>
    <t>OCI-2022-028</t>
  </si>
  <si>
    <t>Contratista DAAP-VIP</t>
  </si>
  <si>
    <t>Fortalecer actas de mesa de verificación través de la estandarización de estas, en donde se verifique el registro y seguimiento de los compromisos pactados por cada una de los responsables.</t>
  </si>
  <si>
    <t>Falta de seguimiento a compromisos para el avance de la ejecución de los proyectos PIDAR.</t>
  </si>
  <si>
    <t>Incumplimiento de funciones del Comité Técnico de Gestión Local en PIDAR implementados mediante Modalidad de Ejecución Directa</t>
  </si>
  <si>
    <t>1.Memorando a cada utt (13) para la verificación de existencia de los registros del encargo fiduciario en ejercicio de revisión documental. 
2.Implementación de seguimiento de avance financiero a y administrativo a través de controles implementados en los Informes de supervisión trimestral f-025 e informes de seguimiento a la
ejecución F-IMP-014
3.Circular de lineamientos a la ejecución del PIDAR</t>
  </si>
  <si>
    <t>Mejorar el seguimiento por parte de la supervisión delegada por la UTT en todos los procesos de ejecución de encargos financieros através del fortalecimiento al seguimiento a las actividades de ejecución del encargo fiduciario a travésde la programación	y verificación	de actividades de pago realizados por la fiducia</t>
  </si>
  <si>
    <t xml:space="preserve">
Falta de supervisión por parte de UTT en proceso	de ejecución de Encargos Financieros, desde la constitución, la programación y la ejecución de pagos. Falta	de seguimiento al cierre y liquidación
del mismo</t>
  </si>
  <si>
    <t>Incumplimientos a las obligaciones contractuales sobre bienes y/o servicios y del encargo fiduciario</t>
  </si>
  <si>
    <t xml:space="preserve">2.	Actualización formato F-IMP-016 </t>
  </si>
  <si>
    <t>2. Fortalecimiento con la ampliación de la nota de revisión de la guía ICA en formato de recibo a satisfacción.</t>
  </si>
  <si>
    <t>1. Fortalecer el Procedimiento de ejecución de los PIDAR PR-IMP-004
estableciendo puntos de control para la revisión de los informes fiduciarios mensuales a través del formato F- IMP-014</t>
  </si>
  <si>
    <t xml:space="preserve">1.Implementación de controles a través de Reuniones de verificación registro de actividades. </t>
  </si>
  <si>
    <t>Falta de Verificación y revisión de acciones y pagos</t>
  </si>
  <si>
    <t>Incumplimiento en el proceso de entrega de bienes, insumos y/o servicios y falta de supervisión a la ejecución de PIDAR ejecutado bajo Modalidad Directa</t>
  </si>
  <si>
    <t>OCI-2022-028 Implementación de Proyectos Integrales</t>
  </si>
  <si>
    <r>
      <rPr>
        <b/>
        <sz val="12"/>
        <color theme="1"/>
        <rFont val="Arial"/>
        <family val="2"/>
      </rPr>
      <t>Julio 2023:</t>
    </r>
    <r>
      <rPr>
        <sz val="12"/>
        <color theme="1"/>
        <rFont val="Arial"/>
        <family val="2"/>
      </rPr>
      <t xml:space="preserve"> No existen avances a la fecha del presente seguimiento.</t>
    </r>
  </si>
  <si>
    <t>05/072023</t>
  </si>
  <si>
    <t>Socialización del procedimiento ajustado a las 13 UTT´s</t>
  </si>
  <si>
    <t>3. Capacitar a las UTT con respecto al ajustes realizado al procedimiento PR-IMP-002 para dejar capacidad instalada respecto de la ejecución de los recursos de cada PIDAR.</t>
  </si>
  <si>
    <t>Procedimiento PR-IMP-002 ajustado</t>
  </si>
  <si>
    <t>2. Ajustar el procedimiento de ejecución directa “Ejecución de Proyectos Integrales de Desarrollo Agropecuario y Rural con Enfoque Territorial a través de Modalidad Directa” (PR-IMP-002).</t>
  </si>
  <si>
    <t>Falta de lineamientos en el procedimiento de ejecución directa vigente, para atender las causas no previstas  que no permiten la socialización del 100% de los beneficiarios.
A pesar de estar consignado en el procedimiento de ejecución directa, la certificación de cumplimiento de requisitos previos no se encuentra como formato anexo.  
Falta de interpretación del numeral 7 del 5.3.3.1 del procedimiento de ejecución directa
Falta claridad en el procedimiento de ejecución directa, en el numeral 5.4.1. proceso contractual</t>
  </si>
  <si>
    <t>Director de la UTT</t>
  </si>
  <si>
    <t>Realizar reunión de socialización del PIDAR a 15 beneficiarios</t>
  </si>
  <si>
    <t>1. Realizar la socialización del proyecto a los 15 beneficiarios que no asistieron a la primera jornada de socialización del PIDAR</t>
  </si>
  <si>
    <t>Falta de compromiso de los beneficiarios para asistir a la socialización, ya que todos fueron informados por la UTT del día, hora y lugar.</t>
  </si>
  <si>
    <t>Desalineación en aplicación de directrices de socialización y falta de acreditación de requisitos previos para iniciar ejecución del PIDAR e incumplimiento de funciones del Comité Técnico de Gestión Local</t>
  </si>
  <si>
    <t>OCI-2021-014</t>
  </si>
  <si>
    <t>Contratista Dirección de Acceso a Activos Productivos - DAAP</t>
  </si>
  <si>
    <t xml:space="preserve"> 3. Circular de lineamientos a la ejecución del PIDAR </t>
  </si>
  <si>
    <t xml:space="preserve">3.Fortalecimiento en el monitoreo, seguimiento y ejecución de las obligaciones del contracto de encargo fiduciario en el marco de la ejecución de PIDAR. </t>
  </si>
  <si>
    <t>2.	Implementación de seguimiento de avance financiero a y administrativo a través de controles implementados en los Informes de supervisión trimestral f-025 e informes de seguimiento a la
ejecución F-IMP-014</t>
  </si>
  <si>
    <t xml:space="preserve">2. Ajustes al procedimiento de ejecución directa/ socialización contrato encargo Fiduciario previo a la suscripción. </t>
  </si>
  <si>
    <t>2.Deficiente seguimiento de	avance financiero y administrativo</t>
  </si>
  <si>
    <t xml:space="preserve">1.	Memorando a cada utt (13) para la verificación de existencia de los registros del encargo fiduciario en ejercicio de revisión documental. </t>
  </si>
  <si>
    <t>1. Revisión de la documentación que se deriva de la ejecución de los PIDAR, y verificar frente a la documentación que exista en físico y digital, para garantizar la existencia de todos los soportes que se derivan del proceso de Supervisión del Contrato de Encargo Fiduciario.</t>
  </si>
  <si>
    <t xml:space="preserve">1. Inexistente e inadecuada revisión de los informes mensuales de lagestión fiduciaria.
</t>
  </si>
  <si>
    <t>Monitoreo, seguimiento y control deficiente de la ejecución de las obligaciones del contrato de Encargo Fiduciario</t>
  </si>
  <si>
    <t>Supervisión del Convenio UNODC 289/2018</t>
  </si>
  <si>
    <t xml:space="preserve">CORPOGANSA del Norte </t>
  </si>
  <si>
    <t>UNODC</t>
  </si>
  <si>
    <t>UTT N° 5 Antioquia – Chocó</t>
  </si>
  <si>
    <t xml:space="preserve">Actualización de formato F-IMP-002  Acta de compromiso y corresponsabilidad en la plataforma isolution </t>
  </si>
  <si>
    <t>Fortalecimiento del registro donde se establece el compromiso del Representante Legal de cumplir los requisitos habilitantes previo al inicio de la ejecución " licencias definitivas, permisos previstos en la normatividad vigente expedidos por la autoridad competente</t>
  </si>
  <si>
    <t>Falta de monitoreo a la evolución de los trámites de Permiso de Vertimientos y Residuos de Construcción y Demolición - RCD.</t>
  </si>
  <si>
    <t>Omisión del monitoreo de responsabilidades de la concesión de aguas y de trámites previos de permisos ambientales para la ejecución del PIDAR</t>
  </si>
  <si>
    <t>CORPOGANSA del Norte</t>
  </si>
  <si>
    <t>Contratista UTT N° 5</t>
  </si>
  <si>
    <t>Estandarización del acta emitida en las Mesas de verificación y compartirla con los actores involucrados en la ejecución</t>
  </si>
  <si>
    <t>Monitorear y realizar el seguimiento respectivo en las Instancias	de  mesas y Reuniones de verificación el seguimiento a los compromisos establecidos en las reuniones de verificación para garantizar el objetivo del PIDAR</t>
  </si>
  <si>
    <t xml:space="preserve">Falta de seguimiento a compromisos actividades pendiente llevar a      cabo la ejecución del PIDAR </t>
  </si>
  <si>
    <t>Desarticulación entre las actividades del Marco Lógico y las de Implementación del PIDAR e incumplimiento de lineamientos procedimentales en PIDAR ejecutado bajo modalidad de Convenios de Cooperación</t>
  </si>
  <si>
    <t>Supervisor del PIDAR</t>
  </si>
  <si>
    <t>Implementacion de alertas de informe de supervisión F-IMP-025, Estandarización del acta emitida en las  Mesas de verificación y compartirla con los actores involucrados en la ejecución del PIDAR</t>
  </si>
  <si>
    <t>Fortalecimiento a las	mesas	de verificación a través del seguimiento a los compromisos establecidos en las reuniones	de verificación para garantizar el objetivo del PIDAR</t>
  </si>
  <si>
    <t>Falta de lineamientos en el seguimiento de actividades y cronograma en la implementación de proyectos PIDAR</t>
  </si>
  <si>
    <t>Deficiencias en la entrega de bienes, establecimiento de cronograma de ejecución de actividades del PIDAR y su ejecución frente al de estructuración y subsanación de alertas de seguimiento a beneficiarios</t>
  </si>
  <si>
    <t>OCI-2021-014 Implementación de Proyectos Integrales</t>
  </si>
  <si>
    <t> Equipo de Supervisión de PIDAR y profesionales delegados por Vicepresidente de Integración Productiva.</t>
  </si>
  <si>
    <t>2 Mesas de trabajo colaborativas entre el departamento de Planeación y la Dirección de Acceso a Activos Productivos</t>
  </si>
  <si>
    <t>Elaborar en conjunto con la oficina de planeación el mapa de	proceso. Atendiendo a las disposiciones de a la política de administración de riesgo</t>
  </si>
  <si>
    <t>La falta de aplicación y gestión, adopción de ejercicios de identificación de riesgos y sus causas por parte los responsables del proceso “Implementación de Proyectos Integrales” para el establecimiento de controles</t>
  </si>
  <si>
    <t>Deficiencias en la gestión de riesgos del proceso (identificación, medición y control).</t>
  </si>
  <si>
    <t>OCI-2019-028</t>
  </si>
  <si>
    <t>Esta Oficina de Control Interno conceptuó en el Informe OCI-2019-028 que no acogía las justificaciones entregadas por el Equipo Auditado, por lo que instó a plantear correctivos para evitar que situaciones similares se presentaran en ejercicios posteriores. En efecto, en la auditoría efectuada al proceso en la vigencia 2021 se identificaron nuevamente debilidades en el establecimiento de indicadores y en su justificación.
Por lo anterior, se insta a diseñar actividades de control que abarquen varios periodos y eviten la materialización de nuevos riesgos. El hallazgo queda abierto.</t>
  </si>
  <si>
    <r>
      <t xml:space="preserve">En virtud de que el hallazgo no fue aceptado por los responsables del proceso auditado, no se propuso Plan de Mejoramiento; no obstante, el concepto emitido por la Oficina de Control Interno fue el siguiente: </t>
    </r>
    <r>
      <rPr>
        <i/>
        <sz val="12"/>
        <color theme="1"/>
        <rFont val="Arial"/>
        <family val="2"/>
      </rPr>
      <t>"(…) Finalmente, aunque los responsables del proceso auditado indican la existencia de ajustes de algunos temas que se expusieron en este hallazgo (los avances de implementación y las mediciones de los proyectos del Caquetá), se insta a que realicen un seguimiento adecuado a la implementación de los PIDAR, con miras a prever si las metas planteadas son alcanzables según la estimación efectuada".</t>
    </r>
  </si>
  <si>
    <t>Deficiencias en la asignación de productos e indicadores en el Plan de Acción Institucional e inconsistencias en el cálculo y niveles de cumplimiento de las metas periódicas.</t>
  </si>
  <si>
    <t xml:space="preserve">Equipo de Supervisión de PIDAR y profesionales delegados por Vicepresidente de Integración Productiva </t>
  </si>
  <si>
    <t xml:space="preserve">Circular de lineamientos de diligenciamiento  de  mesas y reuniones de verificación, y o CTGL a la ejecución donde se fortalezca el seguimiento a compromisos. </t>
  </si>
  <si>
    <t xml:space="preserve">Fortalecimiento en el seguimiento de a compromisos a través de mesas y reuniones de verificación 
</t>
  </si>
  <si>
    <t xml:space="preserve">Falta de seguimiento a compromisos y ineficiente medición de avances de actividades </t>
  </si>
  <si>
    <t>Incumplimiento de las actividades establecidas para la implementación y seguimiento de los PIDAR.</t>
  </si>
  <si>
    <t>De acuerdo a lo evidenciado por esta Oficina de Control Interno, esta acción no tiene soporte que declare el avance o cumplimiento del mismo, por tanto, este continuará en estado abierta.</t>
  </si>
  <si>
    <t>  Delegados de UTT´s.</t>
  </si>
  <si>
    <t xml:space="preserve">Fortalecimiento en el seguimiento de a compromisos a través de mesas y reuniones de verificación </t>
  </si>
  <si>
    <t>Incumplimiento cronogramas de actividades y debilidades en la metodología de medición de avances en la implementación de los PIDAR.</t>
  </si>
  <si>
    <t>- Delegados de UTT´s.</t>
  </si>
  <si>
    <t>2.Establecer en Procedimiento un control mediante mesas de verificación, y o CTGL a la ejecución donde se fortalezca la verificación de bienes entregados a los
beneficiarios de los Proyectos Integrales de Desarrollo Agrario y Rural.</t>
  </si>
  <si>
    <t>2. Fortalecimiento verificación en la entrega de bienes y servicios a beneficiarios a través        de        la modificación del Procedimiento de implementación para Proyectos Integrales de Desarrollo Agrario y Rural.</t>
  </si>
  <si>
    <t>No se contempló, o se obvió, el acompañamiento de expertos que conceptuaran sobre las condiciones de los bienes a entregar; o bien, aún con ellos, se omitió la documentación de su revisión.</t>
  </si>
  <si>
    <t>Delegados de UTT´s.</t>
  </si>
  <si>
    <t>Determinar Formatos TDR -Tipo estandarizados</t>
  </si>
  <si>
    <t>1. Desarrollar formatos TDR Tipo estandarizado que permita fortalecer la actividad de entrega de bienes y la verificación de sus condiciones</t>
  </si>
  <si>
    <t>Falta de establecimiento de las condiciones mínimas que deben observar todos los actores involucrados en la implementación de los PIDAR (ADR, Cooperantes, Representante de Beneficiarios y Beneficiarios) respecto de la entrega de bienes y la verificación de sus condiciones.</t>
  </si>
  <si>
    <t>Inconsistencias e incumplimiento de requisitos para la recepción y entrega de bienes a los beneficiarios de los PIDAR.</t>
  </si>
  <si>
    <t>No se cuenta con las evidencias del cumplimiento de las acciones establecidas en las vigencias 2018 y 2019.
Sin embargo La Vicepresidencia de Integración Productiva ha realizado 14 capacitaciones en las cuales se socializo el procedimiento PR-IMP-001 -EJECUCIÓN DE LOS PROYECTOS INTEGRALES DE DESARROLLO AGROPECUARIO Y RURAL CON ENFOQUE TERRITORIAL EN EL MARCO DE CONVENIOS DE COOPERACIÓN a las UTTs y Formato F-006 "Seguimiento a la Implementación"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</si>
  <si>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t>Carlos Buitrago</t>
  </si>
  <si>
    <t>15-oct-2019 </t>
  </si>
  <si>
    <t xml:space="preserve">Equipo de Supervisión de PIDAR y profesionales delegados por Vicepresidente de Integración Productiva. </t>
  </si>
  <si>
    <t>Socialización de ajustes ante UTT´s y funcionarios vinculados con el proceso.</t>
  </si>
  <si>
    <t>Aunque los ajustes y novedades a los procedimientos del proceso de Implementación de Proyectos Integrales permiten instruir a los equipos de las UTT y el nivel central sobre el seguimiento y documentación de los Comités y ajustes en los PIDAR, no atacan per se las causas asociadas a la falta de monitoreo, consistencia, trazabilidad y documentación de las actividades en los proyectos. Tampoco indica de qué manera se ataca la inadecuada custodia de las actas por parte del Secretario Técnico del Comité.
Tampoco se indica de qué manera se evitan las restricciones de acceso a la información de las contrataciones derivadas de los PIDAR. En todo caso, estas situaciones fueron reportadas en el Informe OCI-2019-028 y no se tomaron las recomendaciones tendientes a ajustar las situaciones.
Así las cosas, aunque las acciones se consideran cerradas, esta Oficina de Control Interno deja abierto el hallazgo hasta que se tomen medidas que ataquen las causas, a través de la implementación de controles de revisión o autorización pertinentes en las circunstancias.</t>
  </si>
  <si>
    <t>Versión 8 del PROCEDIMIENTO PR-IMP-001 - "EJECUCIÓN DE LOS PROYECTOS INTEGRALES DE DESARROLLO AGROPECUARIO Y RURAL CON ENFOQUE TERRITORIAL EN EL MARCO DE CONVENIOS DE COOPERACIÓN"  y versión 1 del PROCEDIMIENTO PR-IMP-002 -EJECUCIÓN DE LOS PROYECTOS INTEGRALES DE DESARROLLO AGROPECUARIO Y RURAL CON ENFOQUE TERRITORIAL A TRAVÉS DE MODALIDAD DIRECTA</t>
  </si>
  <si>
    <t>16-sep-2019 </t>
  </si>
  <si>
    <t>Ajuste del procedimiento.</t>
  </si>
  <si>
    <t>1. Realizar mejora en el procedimiento de Implementación, contemplando acciones asociadas al seguimiento y documentación de los diferentes comités adelantados por parte del Comité Técnico de Gestión; adicionalmente, supeditar la realización de ajustes al PIDAR dentro del POA a un responsable puntual.</t>
  </si>
  <si>
    <t>• Falta de monitoreo a la continuidad, consistencia, trazabilidad y documentación de las actividades ejecutadas en el Proyecto.
• Inadecuado control de custodia, versionamiento y circulación de actas por parte del Secretario(a) Técnico(a) del Comité de Gestión del proyecto.
• Restricciones al acceso de la documentación que soporta los procesos de contratación derivados de la implementación de los PIDAR.</t>
  </si>
  <si>
    <t>Debilidades en aprobaciones documentadas en actas de Comité Técnico de Gestión y limitación en el acceso a la información de procesos contractuales de los PIDAR.</t>
  </si>
  <si>
    <t>OCI-2019-028 Implementación de Proyectos Integrales</t>
  </si>
  <si>
    <r>
      <t>El área auditada no suministró evidencias del 2018 y 2019, dado que los contratistas que las tenían ya no están vinculados con la ADR y no se centralizó su copia.
El equipo auditado no suministró evidencia para respaldar los avances de esta acción propuesta. De otra parte, según la respuesta entregada, el equipo auditado estableció una actividad que no es de responsabilidad de la Vicepresidencia de Integración Productiva ni del proceso de Implementación de Proyectos, por lo que debe ser eliminada.
La actividad 1 y su meta no son consistentes con la causa que pretenden atacar, por lo que se sugiere su replanteamiento, teniendo en cuenta que son hechos cumplidos (Plan de acción de 2018). Por tanto, esta Oficina de Control Interno concluye que esta acción queda en estado abierta</t>
    </r>
    <r>
      <rPr>
        <b/>
        <sz val="12"/>
        <color theme="1"/>
        <rFont val="Arial"/>
        <family val="2"/>
      </rPr>
      <t>.</t>
    </r>
    <r>
      <rPr>
        <sz val="12"/>
        <color theme="1"/>
        <rFont val="Arial"/>
        <family val="2"/>
      </rPr>
      <t xml:space="preserve">
</t>
    </r>
  </si>
  <si>
    <t xml:space="preserve">No se cuenta con las evidencias del cumplimiento de las acciones establecidas en las vigencias 2018 y 2019. 
Es pertienente precisar que el procedimiento al que se hace referencia en la acción propuesta "Ajuste de los procedimientos para la inclusión de la redes de operadores locales en la Agencia de Desarrollo Rural", no hace parte del proceso de implementación y tampoco de las actividades de la Vicepresidencia de Integración Productiva
</t>
  </si>
  <si>
    <t>Líder de la Dirección de Participación y Asociatividad y delegado de la Vicepresidencia de Integración Productiva</t>
  </si>
  <si>
    <t>Una (1) mesa técnica de trabajo y memorando de solicitud de ajuste al plan de acción</t>
  </si>
  <si>
    <t>1. Mesa de trabajo para:
1) Coordinación y ajuste del plan de acción vigencia 2018 con la Vicepresidencia de Integración Productiva y
2) Ajuste de los procedimientos para la inclusión de la redes de operadores locales en la Agencia de Desarrollo Rural.</t>
  </si>
  <si>
    <t>Ausencia de análisis de la coherencia y/o consistencia de la información registrada en las diferentes bases de datos o fuentes de información.</t>
  </si>
  <si>
    <t>Inconsistencias y/o falta de evidencias en los reportes de avances en la ejecución del Plan de Acción (vigencia 2018).</t>
  </si>
  <si>
    <t>OCI-2018-026</t>
  </si>
  <si>
    <t>Liz  Johana García Gestora T1 grado 13</t>
  </si>
  <si>
    <t xml:space="preserve"> 2 Mesas de trabajo colaborativas entre el departamento de Planeación y la Dirección de Acceso a Activos Productivos</t>
  </si>
  <si>
    <t>Elaborar en conjunto con la oficina de planeación el mapa de proceso. Atendiendo a las disposiciones de a la política de administración de riesgo</t>
  </si>
  <si>
    <t>1. Desconocimiento de los lineamientos metodológicos contenidos en la Política de Administración del Riesgo de la Entidad.
2. Falta de capacitación, acompañamiento y asesoría a los
responsables del proceso, en materia de riesgos y manejo del aplicativo ISOLUCION.
3. Falta de asignación de personal que lidere, haga el seguimiento y reporte las acciones requeridas en la administración de los riesgos de gestión, corrupción y seguridad digital y el diseño de controles en entidades públicas que conozcan la ejecución del procedimiento. Fallas en la comunicación y coordinación de las acciones reportadas en ISOLUCION relacionadas con
el procedimiento de implementación</t>
  </si>
  <si>
    <t>Incumplimiento de la Política de Administración del Riesgo adoptada por la Entidad y de las Acciones de Mejoramiento</t>
  </si>
  <si>
    <r>
      <t>En virtud de que el hallazgo no fue aceptado por los responsables del proceso auditado, no se propuso Plan de Mejoramiento; no obstante, el concepto emitido por la Oficina de Control Interno fue el siguiente: "(…)</t>
    </r>
    <r>
      <rPr>
        <i/>
        <sz val="12"/>
        <rFont val="Arial"/>
        <family val="2"/>
      </rPr>
      <t xml:space="preserve"> recomienda establecer un Plan de Mejoramiento para este hallazgo; por lo tanto, continuará abierto hasta que se ejecuten las acciones necesarias para su gestión.</t>
    </r>
    <r>
      <rPr>
        <sz val="12"/>
        <rFont val="Arial"/>
        <family val="2"/>
      </rPr>
      <t>".</t>
    </r>
  </si>
  <si>
    <t>Inconsistencias en el cumplimiento de los lineamientos establecidos para la selección de los beneficiarios</t>
  </si>
  <si>
    <t xml:space="preserve">Liz Johana García </t>
  </si>
  <si>
    <t>Establecer un control mediante formatos estandarizados de Reuniones de verificación, y actas de reuniones de CTGL a la ejecución donde se fortalezca la verificación de Controles en convenios</t>
  </si>
  <si>
    <t>Revisión y correcto diligenciamiento de Actas de Reuniones de Verificación y actas CTGL aplicados a convenios en los cuales se haya dado acceso a la información financiera periódica por
parte de UNO- DC.</t>
  </si>
  <si>
    <t>Falta de control periódico mensual a información de ejecución financiera en Resoluciones con Convenios UNO-DC</t>
  </si>
  <si>
    <t>Falta de informes de seguimiento a la implementación de los proyectos o deficiencias en su contenido.</t>
  </si>
  <si>
    <t>Dado que una de las acciones propuestas corresponde a las capacitaciones de las UTT, y en consonancia con lo indicado en el hallazgo 1, es factible cerrarla.
De otra parte, esta Oficina de Control Interno reitera su posición respecto a las acciones propuestas asociadas a mesas de trabajo, dado que por sí solas no contribuyen a mitigar los riesgos y atacar las causas establecidas, por lo que insta al equipo auditado a establecer o replantear las causas y/o sus acciones con actividades de control más fuertes en su diseño y sostenibilidad en el tiempo.
Dado lo anterior, esta acción propuesta continúa abierta.</t>
  </si>
  <si>
    <t>Dania Alejandra Roa Ospina</t>
  </si>
  <si>
    <t>Establecer en Procedimiento un control mediante mesas de verificación, y o CTGL a la ejecución donde se fortalezca la verificación de bienes entregados a los beneficiarios  de los  Proyectos Integrales de Desarrollo Agrario y Rural</t>
  </si>
  <si>
    <t>Fortalecimiento de liderazgo a través de la modificación del Procedimiento de ejecución donde se especifique el seguimiento a cronogramas y planes de trabajo y los documentos utilizados para este fin.</t>
  </si>
  <si>
    <t>Falta de apropiación y liderazgo del procedimiento de implementación por parte del Director de La Unidad Técnica Territorial.</t>
  </si>
  <si>
    <t>Proyectos Integrales implementados sin la formulación y adopción de un Plan Operativo de Actividades – POA</t>
  </si>
  <si>
    <t xml:space="preserve">Esta Oficina de Control Interno evidenció que se realizó la creación de procedimiento PR-IMP-001 V8 de Diciembre 2019, haciendo ajustes al modelo de ejecución de PIDAR bajo Convenios de Cooperación.
Vale la pena precisar que el procedimiento PR-IMP-002 correspondiente a los PIDAR ejecutados por modalidad directa fue producto de los términos introducidos por la Resolución 593 de 2019 "Por la cual se aprueba el modelo de operación para la ejecución de los proyectos integrales de desarrollo agropecuario y rural con enfoque territorial y se dictan otras disposiciones".
En virtud de lo anterior, esta Oficina de Control Interno cierra la acción asociada, y por tanto, también cierra el hallazgo.
</t>
  </si>
  <si>
    <t>No se cuenta con las evidencias del cumplimiento de las acciones establecidas en las vigencias 2018 y 2019.
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t>
  </si>
  <si>
    <t>Dalila Henao – Gloria Polo</t>
  </si>
  <si>
    <t xml:space="preserve">Una (1) propuesta </t>
  </si>
  <si>
    <t>1. Presentar propuesta de modelo de ejecución ADR.</t>
  </si>
  <si>
    <t>Incumplimiento del procedimiento de implementación.</t>
  </si>
  <si>
    <t xml:space="preserve">Ausencia de un modelo de operación y ejecución de los Proyectos Integrales en la vigencia 2018 </t>
  </si>
  <si>
    <t xml:space="preserve">Implementación diligenciamiento de Formatos de Actas de entrega y recibo a satisfacción  de bienes, insumos y/o servicios </t>
  </si>
  <si>
    <t>2. Establecer una correcta revisión documental acorde con la entrega de bienes y servicios a beneficiarios</t>
  </si>
  <si>
    <t>Debilidades en seguimiento a entrega de bienes y servicios a beneficiarios.</t>
  </si>
  <si>
    <t>Actualización de Funciones y responsabilidades de los integrantes de los CTGL en el procedimiento</t>
  </si>
  <si>
    <t>1. Detallar claramente los lineamientos en            el procedimiento para la adecuada asignación y aprobación de Términos de Referencia y la verificación adecuada de entrega de bienes y servicios a los beneficiarios, autorizados en el los CTGL.</t>
  </si>
  <si>
    <t>Debilidades en el control y seguimiento a compromisos establecidos en los CTGL en relación al procedimiento de implementación.</t>
  </si>
  <si>
    <t>Inconsistencias en la adquisición y entrega de los bienes a los beneficiarios del proyecto.</t>
  </si>
  <si>
    <t>Dalila Henao
Gloria Polo</t>
  </si>
  <si>
    <t>Adelantar la actividad de revisión documental de PIDAR regidos por Procedimiento por medio de memorandos enviados a las UTT</t>
  </si>
  <si>
    <t>Modificado de acuerd con memorando 20243200093503:
2. Establecer un control documental para identificación de alertas documentales en los PIDAR en ejecución</t>
  </si>
  <si>
    <t>Inadecuado control documental de los expedientes del proyecto.</t>
  </si>
  <si>
    <t>Socialización y capacitación de Procedimiento
en Unidades técnicas territoriales y apoyos de nivel central</t>
  </si>
  <si>
    <t>Falta de socialización de procedimiento y manual actualizado</t>
  </si>
  <si>
    <t>Incumplimiento de los lineamientos procedimentales establecidos para la implementación de los Proyectos Integrales de Desarrollo Agropecuario y Rural.</t>
  </si>
  <si>
    <t>OCI-2018-026 Implementación de Proyectos Integrales</t>
  </si>
  <si>
    <t>AUDITORÍA VIGENCIA 2018 (INFORME OCI-2018-028) Prestación y Apoyo del Servicio Público Adecuación de Tierras</t>
  </si>
  <si>
    <t>Inobservancia de los lineamientos normativos en la facturación y recaudo de tarifas del servicio público de adecuación de tierras en Distritos de Adecuación de Tierras administrados por la Agencia de Desarrollo Rural (ADR).</t>
  </si>
  <si>
    <t>Falta o inadecuada parametrización del sistema de facturación.</t>
  </si>
  <si>
    <r>
      <rPr>
        <b/>
        <sz val="11"/>
        <color theme="1"/>
        <rFont val="Calibri"/>
        <family val="2"/>
        <scheme val="minor"/>
      </rPr>
      <t xml:space="preserve">Mediante memorando 20243000098473 </t>
    </r>
    <r>
      <rPr>
        <sz val="11"/>
        <color theme="1"/>
        <rFont val="Calibri"/>
        <family val="2"/>
        <scheme val="minor"/>
      </rPr>
      <t>del 28 de noviembre de 2024 esta causa fue modificada, así: 
Revisar la viabilidad de que el Sistema actual Dynamics genere las facturas con valor cero (0) o que sea parametrizado para que no asigne consecutivos de facturación a los predios que tienen tarifas exentas.</t>
    </r>
  </si>
  <si>
    <t>Documento de viabilidad</t>
  </si>
  <si>
    <t xml:space="preserve">Grupo Cartera – Dirección Adecuación de Tierras </t>
  </si>
  <si>
    <t xml:space="preserve"> 31-oct-2018</t>
  </si>
  <si>
    <t>Maria Paula Urquijo Vargas</t>
  </si>
  <si>
    <r>
      <rPr>
        <b/>
        <sz val="12"/>
        <color theme="1"/>
        <rFont val="Arial"/>
        <family val="2"/>
      </rPr>
      <t>Seguimiento diciembre de 2024:</t>
    </r>
    <r>
      <rPr>
        <sz val="12"/>
        <color theme="1"/>
        <rFont val="Arial"/>
        <family val="2"/>
      </rPr>
      <t xml:space="preserve"> Para la validación del cumplimiento de la meta propuesta se allego a esta Oficina la siguiente documentación.
· Certificación uso aplicativo Dynamics, mediante el cual se realizó el proceso de migración de los saldos a 31 de diciembre del 2021 del aplicativo SIFI al Dynamics.
· Descripción cualitativa del uso del aplicativo.
· Memorando 20222400024993 del 25 de octubre del 2022, por medio del cual se informa la conclusión del proceso de actualización de las maquinas y dirección de acceso al sistema de facturación Recaudo y cartera para el servicio de ADT
Se identifica documento de viabilidad de migración al aplicativo Dynamics, por lo anterior esta oficina determina una avance cualitativo de cumplido</t>
    </r>
  </si>
  <si>
    <r>
      <rPr>
        <b/>
        <sz val="12"/>
        <color theme="1"/>
        <rFont val="Arial"/>
        <family val="2"/>
      </rPr>
      <t>Seguimiento diciembre 2024:</t>
    </r>
    <r>
      <rPr>
        <sz val="12"/>
        <color theme="1"/>
        <rFont val="Arial"/>
        <family val="2"/>
      </rPr>
      <t xml:space="preserve"> Si bien se identifica el cumplimiento del 100% de las acciones y metas propuestas, es preciso resaltar que de acuerdo con la ley 2071 de 2020, Por medio de la cual se adoptan medidas en materia de financiamiento para la reactivación del sector agropecuario, pesquero, acuícola, forestal y agroindustriales ley posterior a la realización de la auditoria que obligo a realizar ajustes de la recuperación de la cartera, aunado a lo anterior y de acuerdo con el memorando se indico que el aplicativo actual corresponde a Dynamics desde la facturación 2022-1 quedando SIFI expirado, sin embargo con animos de identificar la efectividad del cambio en el aplicativo se solicito tomo una muetsra de los siguientes predios RGU 0279010279 Monteria Mocarí, 0275010007 distrito la doctrina, RGU 0275010077 la doctrina, 0055010056 Manatí, 0063010039 Repelon, en los que se valido dentro del aplicativo la formulación de la vista estandar, seguido a esto se valido el reporte generado en el periodo liquidado, en el que se observo correspondencia entre el area beneficiada y el valor unitario, cumpliendo así lo establecido en la resolución 000521 de 2023 del 29 de diciembre de 2023. </t>
    </r>
    <r>
      <rPr>
        <u/>
        <sz val="12"/>
        <color theme="1"/>
        <rFont val="Arial"/>
        <family val="2"/>
      </rPr>
      <t>(PT_Validaciones de facturación en Dynamics H1</t>
    </r>
    <r>
      <rPr>
        <sz val="12"/>
        <color theme="1"/>
        <rFont val="Arial"/>
        <family val="2"/>
      </rPr>
      <t xml:space="preserve">)
</t>
    </r>
    <r>
      <rPr>
        <sz val="12"/>
        <rFont val="Arial"/>
        <family val="2"/>
      </rPr>
      <t xml:space="preserve">Así mismo se llevo a cabo la verificación de activos para facturar donde se identifico ningun predio presentaba facturaión en 0, adicional que los predios que </t>
    </r>
    <r>
      <rPr>
        <sz val="12"/>
        <color theme="1"/>
        <rFont val="Arial"/>
        <family val="2"/>
      </rPr>
      <t xml:space="preserve">se encuentran como Actvivo "No" no generan ningun tipo de facturación, finalmente se identifico que para la el cambio de estado de un predio inactivo a activo en facturación  se carga la aprobación del mismo en la columna Zona y en el nombre del distrito. Por lo anterior y teniendo en cuenta las validaciones realizadas por esta Oficina se considera procedente dar por cerrado el hallazgo.
</t>
    </r>
  </si>
  <si>
    <t>Falta de expedición de actos administrativos de determinación de tarifas para el año 2018</t>
  </si>
  <si>
    <t>2. Expedir el acto administrativo correspondiente a la  modificación de la  Resolución N° 498 de 1997 y las Resoluciones de Presupuesto y Tarifas 2018.</t>
  </si>
  <si>
    <t xml:space="preserve">Resoluciones expedidas: 4  </t>
  </si>
  <si>
    <t xml:space="preserve">Dirección de Adecuación de Tierras 
Oficina Asesora Jurídica 
</t>
  </si>
  <si>
    <t>30/08/2022
06/07/2023</t>
  </si>
  <si>
    <t>Carlos Buitrago
Luisa Puerta
Richard Rangel Vergel</t>
  </si>
  <si>
    <r>
      <t xml:space="preserve">En el Dynamics (que empezó a operar desde el año 2022) se parametrizaron las tarifas de los Distritos administrados por la ADR de conformidad con las resoluciones expedidas anualmente. Se informa que se puede revisar el control de cambios.
Respecto con las evidencias aportadas y de acuerdo a lo evidenciado por la Oficina de Control Interno en el seguimiento se considera que esta acción propuesta se encuentra cumplida.
</t>
    </r>
    <r>
      <rPr>
        <b/>
        <sz val="12"/>
        <color theme="1"/>
        <rFont val="Arial"/>
        <family val="2"/>
      </rPr>
      <t>Julio 2023</t>
    </r>
    <r>
      <rPr>
        <sz val="12"/>
        <color theme="1"/>
        <rFont val="Arial"/>
        <family val="2"/>
      </rPr>
      <t>: No existen avances a la fecha del presente seguimiento.</t>
    </r>
  </si>
  <si>
    <t>Prestación y Apoyo del Servicio Público de Adecuación de Tierras.</t>
  </si>
  <si>
    <t>Inconsistencias en la facturación y cobro de tarifas del servicio público de adecuación de tierras en los Distritos de Adecuación de Tierras entregados en Administración.</t>
  </si>
  <si>
    <t>Inobservancia de los lineamientos establecidos en el procedimiento PR-ADT-005</t>
  </si>
  <si>
    <t>1. Revisar los soportes de determinación de tarifas, las resoluciones de presupuestos y tarifas de la vigencia 2018 y realizar los ajustes a que haya lugar.</t>
  </si>
  <si>
    <t xml:space="preserve">Documento Revisión: 1 </t>
  </si>
  <si>
    <t xml:space="preserve">Dirección de Adecuación de Tierras </t>
  </si>
  <si>
    <t xml:space="preserve"> 15-nov-2018</t>
  </si>
  <si>
    <t>(Seguimiento 2018)A través de Correo Electrónico (10-dic) se remite un documento denominado "Documento de revisión de resoluciones de presupuestos y tarifas de distritos de adecuación de tierras de 2018" en el cual se realiza una relación y análisis de las 9 resoluciones expedidas en diciembre de 2017 de presupuestos Ordinarios de Ingresos - Egresos y tarifas para el año 2018.
(Seguimiento 2019) La Oficina de Control Interno observó la emisión el 12 de noviembre de 2018 por parte de la Dirección de Adecuación de Tierras del "Documento de Revisión de Resoluciones de Presupuestos (SIC) y Tarifas de Distritos de Adecuación de Tierras de 2018", en el cual se realizó la revisión de las siguientes resoluciones donde se obtuvieron los siguientes resultados.
• Resolución 1628 de 2017 - Distrito Abrego: Sin diferencias identificadas.
• Resolución 1632 de 2017 - Distrito Aracataca: Sin diferencias identificadas.
• Resolución 1640 de 2017 - Distrito Chicamocha: Se identificaron diferencias.
• Resolución 1627 de 2017 - Distrito Lebrija: Sin diferencias identificadas.
• Resolución 1641 de 2017 - Distrito María La Baja: Sin diferencias identificadas.
• Resolución 1626 de 2017 - Distrito RUT: Sin diferencias identificadas.
• Resolución 1642 de 2017 - Distrito Tucurinca: Sin diferencias identificadas.
• Resolución 1625 de 2017 - Distrito Zulia: Sin diferencias identificadas.
• Resolución 1643 de 2017 - Distrito Rio Frio: Sin diferencias identificadas.
(Seguimiento 2022) Se presentó procedimiento PR-ADT- 004 en el cual se estableció estrategia para la actualización del RGU para Distritos administrados directamente por la ADR</t>
  </si>
  <si>
    <t>(Observación 2018) Una vez aportadas las evidencias, la Oficina de Control Interno considera procedente validar el cumplimiento de la acción de mejora.
(Observación 2019) Si bien se observó la emisión del documento de revisión propuesto, la Oficina de Control Interno no considera procedente determinar el cierre de la acción toda vez que no se observó la corrección por parte del Director de la UTT de la certificación expedida en 2017 ni de la Resolución 1640 de 2017. Adicionalmente, la Oficina de Control Interno recomienda la remisión a esta Oficina de los documentos que soportan la revisión adelantada (certificaciones expedidas por los Directores Territoriales de las UTT y Tarifas aprobadas por las juntas directivas).
En este sentido, la Oficina de Control Interno considera procedente continuar con el seguimiento del presente hallazgo toda vez que se encuentran pendientes de efectividad de una (1) de las cuatro (4) acciones propuestas.
(Observación 2022) De acuerdo con el último seguimiento realizado por la OCI la acción se encontraba en 100% de cumplimiento, razón por la cual para el presente seguimiento se tuvo en cuenta dicha información para el análisis del  estado del hallazgo.</t>
  </si>
  <si>
    <t>2. Establecer una estrategia para actualizar y mantener actualizado el Registro General de Usuarios - RGU.</t>
  </si>
  <si>
    <t>Documento de Estrategia: 1</t>
  </si>
  <si>
    <t xml:space="preserve"> 31-mar-2019</t>
  </si>
  <si>
    <t>30/08/2022
19/12/2024</t>
  </si>
  <si>
    <t>Carlos Buitrago
Luisa Puerta
Maria Paula Urquijo</t>
  </si>
  <si>
    <t>Se evidenció "Hoja de ruta actualización RUG" del Distrito Mocari
Se presentó  PROCEDIMIENTO PR-ADT-005 modificado en la actualizacón del RGU, en el sentido de asignar la responsabilidad a las asociaciones de usuarios.
Se informó de igual manera  que se encuentran actualizados algunos distritos administrados por asociaciones por lo cual se estableció un documento como estratégia para la actualización del RGU. De acuerdo con esto se observó presentación del 5 de agosto de 2022 (Comité Institucional de Gestión del Desempeño)  mediante la cual se socializaron las "Modificaciones procedimiento ADT-005 para Distritos administrados por asociaciones de usuarios. 
De igual manera se observo el formato F-ADT-021 Registro General de Usuarios - RGU diligenciado para los Distritos ASORUT
Así mismo, se observaron las resoluciones 001 de marzo de 2018, 001 de enero de 2019  y 0003 del 3 de febrero de 2020 del Distrito ASOLEBRIJA, por medio de las cuales se actualizó información en el RUG de los predios 1B-077, 1B-220-0 y 1A-031-0 respectivamente.
Para el Distrito ASOTUCURINCA se remitió formato RGU con fecha de diligenciamiento del 20 de agosto de 2022.
En cuanto al Distrito ASUDRA se evidenciaron 24 resoluciones expedidas en la vigencia 2018, 11 resoluciones en el año 2019, 9 resoluciones en la vigencia 2020, 2 resoluciones en el año 2021 y solicitudes de modificación remitidas a la UTT 4 por parte del gerente.  Las resoluciones mencionadas formalizaron la actualización en el RUG de diferentes usuarios.
Para el Distrito USOCHICAMOCHA se evidenciaron 5 resoluciones para la vigencia 2018, 3 resoluciones en el año 2019, 2 resoluciones en 2020, 21 resoluciones en 2021 y 11 resoluciones en 2022 las cuales formalizaron la actualización en el RUG.
De acuerdo con información remitida por USOARACATACA se evidenció informe de actualización RGU de la vigencia 2018 radicado el día 22 de agosto de 2022, de igual manera sucedió con el Distrito USOMARIALABAJA remitido el 26 de agosto de 2022</t>
  </si>
  <si>
    <t>Sin avance determinable</t>
  </si>
  <si>
    <r>
      <rPr>
        <sz val="12"/>
        <color theme="1"/>
        <rFont val="Arial"/>
        <family val="2"/>
      </rPr>
      <t xml:space="preserve">De acuerdo con lo evidenciado por la OCI respecto a la actualización del procedimiento 05, así como también los avances realizados respecto a las resoluciones por medio de las cuales se observó la actualización de usuarios en el RGU, la OCI considera razonable los avances de la acción.
No obstante, se recomienda continuar con acciones periódicas tendientes a la actualización del RGU, llevando a cabo los planes de trabajo del caso, puesto que la acción sólo se podrá dar por cumplida una vez se cuente con todos los RGU de los DAT administrados por ADR debidamente actualizados y/o con un % de avance considerable par el efecto.
De otra parte, no es claro si el documento de estrategia se refiere al procedimiento 005 actualizdo, por lo que se recomienda alinear la meta con la ejecución de la acción.
</t>
    </r>
    <r>
      <rPr>
        <b/>
        <sz val="12"/>
        <color theme="1"/>
        <rFont val="Arial"/>
        <family val="2"/>
      </rPr>
      <t xml:space="preserve">
Seguimiento Diciembre 2024: </t>
    </r>
    <r>
      <rPr>
        <sz val="12"/>
        <color theme="1"/>
        <rFont val="Arial"/>
        <family val="2"/>
      </rPr>
      <t xml:space="preserve">Si bien se identifica el cumplimiento a todas las acciones y metas propuestas, el hallazgo se mantendra pendiente de efectividad hasta que se remita evidencia de la facturación realizada a uno de los distritos entregados en administración donde se corroboren siguientes aspectos: 
a) Factoración y recaudo de tarifas de acuerdo con lo dispuesto en la resolución vigente y su relación con las tarifas metricas fijas y volumetricas.
b) Correcta relación de las hectareas reportadas en el RGU con la cantidad de hectareas facturadas.
Por lo anterior y con animos de verificar la efectividad de controles del nuevo aplicativo de facturación se tomo la muestra de los siguientes predios RGU 0279010279 Monteria Mocarí, 0275010007 distrito la doctrina, RGU 0275010077 la doctrina, 0055010056 Manatí, 0063010039 Repelon, en los que se valido dentro del aplicativo la formulación de la vista estandar, seguido a esto se valido el reporte generado en el periodo liquidado, en el que se observo correspondencia entre el area beneficiada y el valor unitario, cumpliendo así lo establecido en la resolución 000521 de 2023 del 29 de diciembre de 2023. </t>
    </r>
    <r>
      <rPr>
        <u/>
        <sz val="12"/>
        <color theme="1"/>
        <rFont val="Arial"/>
        <family val="2"/>
      </rPr>
      <t xml:space="preserve">(PT_Validaciones de facturación en Dynamics H2) </t>
    </r>
    <r>
      <rPr>
        <sz val="12"/>
        <color theme="1"/>
        <rFont val="Arial"/>
        <family val="2"/>
      </rPr>
      <t xml:space="preserve"> correspondientes a distritos administrados por la ADR.
Ahora bien tambien se solicito un muestra de los siguientes predios identificados bajo numero de predio 1A0010 municipio de Roldanillo, y 4B1640  municipio de Toro,correspondientes con la asociación de usuarios de distrito de riego de los municipios de Roldanillo - La Unión - Toro - ASORUT en los que se observo que las tarifas son correspondientes con lo establecido en el resolución 000521.Por lo anterior y teniendo en cuenta las validaciones realizadas por esta Oficina se considera procedente dar por cerrado el hallazgo.</t>
    </r>
    <r>
      <rPr>
        <b/>
        <sz val="12"/>
        <color theme="1"/>
        <rFont val="Arial"/>
        <family val="2"/>
      </rPr>
      <t xml:space="preserve">
</t>
    </r>
  </si>
  <si>
    <t>Inadecuado control y seguimiento al contrato de administración, operación y conservación del Distrito de Adecuación de Tierras del Alto Chicamocha y Firavitoba</t>
  </si>
  <si>
    <t>3. Solicitar a USOCHICAMOCHA, a través del Supervisor del Contrato, explicación sobre el cobro diferente de tarifas al establecido en el Acuerdo N° 006 28/11/2017 de la Junta Directiva de la asociación.</t>
  </si>
  <si>
    <t xml:space="preserve">Comunicación: 1 </t>
  </si>
  <si>
    <t xml:space="preserve">Unidad Técnica Territorial No. 7 </t>
  </si>
  <si>
    <t>9/11/2018
2/08/2019</t>
  </si>
  <si>
    <t xml:space="preserve">Omar Fernando Santos Trujillo
Iván Arturo Márquez Rincón
</t>
  </si>
  <si>
    <t>De conformidad con la acción propuesta se evidencia el envío de un oficio dirigido al representante legal de la Asociación de Usuarios "USOCHICAMOCHA", solicitando explicación sobre las tarifas (Radicado No. 20183507010902 del 26/09/2018).
La Oficina de Control Interno observó la remisión por parte de USOCHICAMOCHA  a la Unidad Técnica Territorial N° 7 del oficio con N° de radicado 20183507002581 del 26 de noviembre de 2018 en el cual se expresa la justificación de las diferentes situaciones identificadas por esta Oficina.</t>
  </si>
  <si>
    <t>(Observación 2018) Una vez aportadas las evidencias, la Oficina de Control Interno considera procedente validar el cumplimiento de la acción de mejora.
(Observación 2019) La Oficina de Control Interno considera procedente continuar con el seguimiento del presente hallazgo toda vez que el termino de ejecución de dos (2) de las cuatro (4) acciones propuestas se encuentra vencido.
(Observación 2022) De acuerdo con el último seguimiento realizado por la OCI la acción se encontraba en 100% de cumplimiento, razón por la cual para el presente seguimiento se tuvo en cuenta dicha información para el análisis del hallazgo.</t>
  </si>
  <si>
    <t>4. Realizar mesas de trabajo de la supervisión con USOCHICAMOCHA para revisar facturación</t>
  </si>
  <si>
    <t xml:space="preserve">Mesas trabajo: 3 </t>
  </si>
  <si>
    <t>La Oficina de Control observó la ejecución de tres (3) mesas de trabajo el 26 de septiembre, 10 de octubre y 17 de diciembre de 2019.</t>
  </si>
  <si>
    <r>
      <t xml:space="preserve">(Observación 2019) La Oficina de Control Interno considera procedente continuar con el seguimiento del presente hallazgo toda vez que el termino de ejecución de dos (2) de las cuatro (4) acciones propuestas se encuentra vencido.
</t>
    </r>
    <r>
      <rPr>
        <b/>
        <sz val="12"/>
        <color theme="1"/>
        <rFont val="Arial"/>
        <family val="2"/>
      </rPr>
      <t>(Observación 2022)</t>
    </r>
    <r>
      <rPr>
        <sz val="12"/>
        <color theme="1"/>
        <rFont val="Arial"/>
        <family val="2"/>
      </rPr>
      <t xml:space="preserve"> De acuerdo con el último seguimiento realizado por la OCI la acción se encontraba en 100% de cumplimiento, razón por la cual para el presente seguimiento se tuvo en cuenta dicha información para el análisis del hallazgo.</t>
    </r>
  </si>
  <si>
    <t>Desconocimiento o inobservancia de los lineamientos establecidos en el procedimiento PR-ADT-005 relacionados con la supervisión y control de los Distritos de Adecuación de Tierras entregados en administración a Asociaciones de Usuarios.</t>
  </si>
  <si>
    <t xml:space="preserve">1. Realizar jornadas de capacitación y/o socialización al equipo supervisor del contrato y a la Asociación de Usuarios del Distrito sobre el procedimiento PR-ADT-005 </t>
  </si>
  <si>
    <t>Jornadas de capacitación: 2
Equipo supervisión: 1
Asociación de usuarios: 1</t>
  </si>
  <si>
    <t xml:space="preserve"> 01-nov-2018</t>
  </si>
  <si>
    <t>Carlos Buitrago
Luisa Puerta</t>
  </si>
  <si>
    <t>Se evidenciaron los siguientes soportes de capacitación:
Acta de capacitación UTT 4, 9 y 10 
Acta de capacitación ASUDRA y ASOLEBRIJA AOC adelantada en el mes de marzo de 2021
Actas de capacitación presentación de informes AOC ASUDRA y ASOLEBRIJA adelantadas en el mes de marzo de 2021
Actas de capacitación presentación de informes AOC ASOTUCURINCA, ASORIOFRIO, USOARACATACA adelantadas en el mes de abril de 2021
Acta de capacitación presentación de informes AOC ASOTUCURINCA, ASORIOFRIO, USOMARIALABAJA adelantadas en el mes de marzo de 2021
Capacitación presentación de informes AOC UTT 1 - ARACATACA adelantada en el mes de marzo de 2022
Copia correo remisión link presentación capacitaciones Procedimiento ADT004 y 005 AOC 2021</t>
  </si>
  <si>
    <t>Una vez aportadas las evidencias, la Oficina de Control Interno considera procedente validar el cumplimiento de la acción de mejora.
Se recomienda continuar con las jornadas de capacitación y socialización a los Distritos faltantes así como también establecer estos espacios de socialización periódicos para reforzar el cumplimiento de los procedimientos ADT-005.</t>
  </si>
  <si>
    <t xml:space="preserve">Ausencia de controles para ejercer la supervisión y control del contrato de administración del Distrito. </t>
  </si>
  <si>
    <t xml:space="preserve">2. Realizar mesas de trabajo por parte del equipo de apoyo a la supervisión en las que se establezcan los controles a implementar para articular las actividades de supervisión </t>
  </si>
  <si>
    <t xml:space="preserve">Mesas de Trabajo: 3 </t>
  </si>
  <si>
    <t xml:space="preserve">Unidad Técnica Territorial N° 7 – Equipo Supervisión 
Dirección Adecuación de Tierras </t>
  </si>
  <si>
    <t>Se informó la gestión adelantada respecto a las mesas de trabajo adelantadas por lo cual se presentaron actas de seguimiento a los contratos AOC vigencias 2020 y 2021, de acuerdo con esto se evidenciaron 28 actas para la vigencia 2020 realizadas en los Distritos TUCURINCA, ZULIA, ARACATACA, ABREGO, CHICAMOCHA, LEBRIJA, MARIALABAJA, RIOFRIO, RUT.
De igual manera para la vigencia 2021 se observaron actas de mesa de trabajo de los Distritos ABREGO, RUT, LEBRIJA, ARACATACA, TUCURINCA, RIOFRIO, MARIALABAJA, CHICAMOCHA, ZULIA.</t>
  </si>
  <si>
    <t>Una vez aportadas las evidencias, la Oficina de Control Interno considera procedente validar el cumplimiento de la acción de mejora.</t>
  </si>
  <si>
    <t>Inobservancia del Manual de Requisitos y Labores para la administración, operación y conservación de los Distritos de Adecuación de Tierras administrados por la Agencia de Desarrollo Rural (ADR).</t>
  </si>
  <si>
    <t>Aplicación inadecuada del procedimiento PR-ADT-004 en relación con la contratación de personal para los Distritos administrados directamente por la Agencia</t>
  </si>
  <si>
    <t>1.Los estudios previos de contratación del personal para los Distritos debe llevar obligatoriamente el visto bueno de la Dirección de Adecuación de Tierras 
Comunicación oficial de la Dirección de Adecuación de Tierras a la VIP con la revisión del cumplimiento de perfiles y experiencias del personal de los Distritos .</t>
  </si>
  <si>
    <t xml:space="preserve">Estudios previos con visto bueno: 50
Comunicación: 1
</t>
  </si>
  <si>
    <t xml:space="preserve">Dirección de Adecuación de Tierras 
Vicepresidencia de Integración Productiva  </t>
  </si>
  <si>
    <r>
      <rPr>
        <b/>
        <sz val="12"/>
        <color theme="1"/>
        <rFont val="Arial"/>
        <family val="2"/>
      </rPr>
      <t xml:space="preserve">Seguimiento 2019: </t>
    </r>
    <r>
      <rPr>
        <sz val="12"/>
        <color theme="1"/>
        <rFont val="Arial"/>
        <family val="2"/>
      </rPr>
      <t xml:space="preserve">La Oficina de Control Interno observó la elaboración del documento de Estudios Previos con el visto bueno del Gestor T1, Grado 11 vinculado a la Dirección de Adecuación de Tierras. El documento relacionaba la necesidad de suscribir 57 contratos de prestación de servicios con diferentes perfiles distribuidos en los seis (6) distritos de adecuación de tierras bajo administración de la Agencia.
Seguimiento 2020
Para la contratación del personal de apoyo a la AOC de los distritos de adecuación de tierras de La Doctrina, Montería Mocarí  en Córdoba,  Repelón, Santa Lucía  y  Manatí en el departamento del Atlántico, para la vigencia 2020, se remitieron , a la  Vicepresidencia de Gestión Contractual,  los memorandos  con los documentos necesarios para la contratación,  con el respectivo aval y visto bueno de la Vicepresidencia de Integración Productiva y de la Dirección de Adecuación de Tierras.
</t>
    </r>
    <r>
      <rPr>
        <b/>
        <sz val="12"/>
        <color theme="1"/>
        <rFont val="Arial"/>
        <family val="2"/>
      </rPr>
      <t>Seguimiento 2022:</t>
    </r>
    <r>
      <rPr>
        <sz val="12"/>
        <color theme="1"/>
        <rFont val="Arial"/>
        <family val="2"/>
      </rPr>
      <t xml:space="preserve"> De acuerdo con lo informado por ADT se definieron 2 anexos los cuales fueron incluidos en los contratos, de acuerdo con esto se evidenciaron los anexos 1 (Manual de referencia UPRA) para los Distritos ABREJO, ARACTACA, MARIA LA BAJA, RIO FRIO, TUCURINCA, USOCHICAMOCHA, y Anexo 2: Requerimientos de personal (7 distritos a excepción de Zulia y RUT). Es importante resaltar que de acuerdo con información del área ASORUT y ZULIA no cuentan con estos anexos teniendo en cuenta que a la fecha no se han finalizado los contratos, por lo cual se espera que una vez estos se firmen se agreguen los anexos correspondientes.</t>
    </r>
  </si>
  <si>
    <t>Aunque la acción y metas propuestas no se cumplieron conforme a su diseño, vale la pena precisar que la Dirección de Adecuación de Tierras propusieron y ejecutaron un Plan Alterno consistente en incluir las condiciones de contratación en los Contratos de AOC (excepto los de RUT y Asozulia), con lo cual se da cobertura a la causa raíz</t>
  </si>
  <si>
    <t>Desconocimiento de los lineamientos procedimentales por parte de las dependencias que intervienen en la estructuración y suscripción de contratos del personal de los Distritos.</t>
  </si>
  <si>
    <t>2. Capacitación a la Vicepresidencia de Integración Productiva y Vicepresidencia de Gestión Contractual, sobre las necesidades de personal para los distritos.
Comunicación oficial a la Vicepresidencia de Integración Productiva y Vicepresidencia de Gestión Contractual informando los requisitos para la contratación de personal de Distritos.</t>
  </si>
  <si>
    <t xml:space="preserve">Capacitaciones: 2  
1 VIP
1 VGC
Comunicación: 1 
</t>
  </si>
  <si>
    <t>30/08/2022
06/07/2023
09/12/2024</t>
  </si>
  <si>
    <t>Carlos Buitrago
Luisa Puerta
Richard Rangel Vergel
Maria Paula Urquijo</t>
  </si>
  <si>
    <r>
      <t xml:space="preserve">El hecho de efectuar capacitaciones a las vicepresidencias de Integración Productiva y de Gestión Contractual no redunda en materializar las contrataciones de personal necesario, pues está sujeto a los presupuestos de los Distritos.
</t>
    </r>
    <r>
      <rPr>
        <b/>
        <sz val="12"/>
        <color theme="1"/>
        <rFont val="Arial"/>
        <family val="2"/>
      </rPr>
      <t xml:space="preserve">
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No existen avances a la fecha del presente seguimiento.</t>
    </r>
  </si>
  <si>
    <r>
      <rPr>
        <b/>
        <sz val="12"/>
        <color theme="1"/>
        <rFont val="Arial"/>
        <family val="2"/>
      </rPr>
      <t xml:space="preserve">Se recomienda </t>
    </r>
    <r>
      <rPr>
        <sz val="12"/>
        <color theme="1"/>
        <rFont val="Arial"/>
        <family val="2"/>
      </rPr>
      <t xml:space="preserve">que la DAT replantee la acción y meta asociada, en aras de materializar las contrataciones de personal en los Distritos, o por lo menos cubrir las necesidades de servicio en el ámbito de contratos de AOC.
</t>
    </r>
    <r>
      <rPr>
        <b/>
        <sz val="12"/>
        <color theme="1"/>
        <rFont val="Arial"/>
        <family val="2"/>
      </rPr>
      <t xml:space="preserve">
Julio 2023</t>
    </r>
    <r>
      <rPr>
        <sz val="12"/>
        <color theme="1"/>
        <rFont val="Arial"/>
        <family val="2"/>
      </rPr>
      <t xml:space="preserve">: Hasta no allegar soportes de cumplimiento de la accion, la misma se encontrará en estado incumplida - vencida.
</t>
    </r>
    <r>
      <rPr>
        <b/>
        <sz val="12"/>
        <color theme="1"/>
        <rFont val="Arial"/>
        <family val="2"/>
      </rPr>
      <t xml:space="preserve">Seguimiento Diciembre 2024: </t>
    </r>
    <r>
      <rPr>
        <sz val="12"/>
        <color theme="1"/>
        <rFont val="Arial"/>
        <family val="2"/>
      </rPr>
      <t>Teniendo en cuenta que no se remitieron soportes que permitieran validar el cumplimiento de la acción y meta propuesta esta continua en estado Incumplida- Vencida, esta Oficina sugiere analizar el fondo de la generación del hallazgo y con ello la reformulación de la acción propuesta.</t>
    </r>
  </si>
  <si>
    <t>Incumplimiento de los lineamientos procedimentales en las actividades de Administración, Operación y Conservación (AOC) de los Distritos de Adecuación de Tierras administrados por la Agencia de Desarrollo Rural (ADR).</t>
  </si>
  <si>
    <t xml:space="preserve">Desconocimiento de los lineamientos procedimentales por parte personal en campo contratado para realizar la administración, operación y conservación directa de los Distritos administrados por la Agencia. </t>
  </si>
  <si>
    <t xml:space="preserve">1. 2 Capacitaciones a personal de campo sobre el procedimiento PR-ADT-004 
1.2  Sensibilización al Director y responsables de Adecuación de Tierras en la UTT sobre la importancia de la aplicación del procedimiento PR-ADT-004
</t>
  </si>
  <si>
    <t xml:space="preserve">Capacitaciones: 2
1 Inicial
1 Seguimiento
Sensibilización: 1 reunión
</t>
  </si>
  <si>
    <t xml:space="preserve">Dirección de Adecuación de Tierras y UTT
Dirección de Adecuación de Tierras
</t>
  </si>
  <si>
    <r>
      <t xml:space="preserve">(Seguimiento 2020) La Vicepresidencia de Integración Productiva - Dirección de Adecuación de Tierras manifestó que "en la vigencia 2019, se realizaron capacitaciones a los operarios de los Distritos de Mediana y Gran Escala de Atlántico y Córdoba", de lo cual aportó como evidencia listada de asistencia del 13 de septiembre de 2019 cuyo objetivo fue "Procedimiento PR-ADR-004 A.O.C. Distritos".
</t>
    </r>
    <r>
      <rPr>
        <b/>
        <sz val="12"/>
        <color theme="1"/>
        <rFont val="Arial"/>
        <family val="2"/>
      </rPr>
      <t>(Seguimiento 2022)</t>
    </r>
    <r>
      <rPr>
        <sz val="12"/>
        <color theme="1"/>
        <rFont val="Arial"/>
        <family val="2"/>
      </rPr>
      <t xml:space="preserve"> La Vicepresidencia de Integración Productiva - Dirección de Adecuación de Tierras entregó a la OCI: Acta y registro de asistencia de capacitación formatos del procedimiento PR-ADT-004 LA DOCTRINA UTT 4 del 3 de abril de 2021 y MONTERIA UTT3 del 3 de abril de 2021. Acta y registro de asistencia operadores Distrito Atlántico de diciembre 2021.
De igual forma se evidenció correo electrónico remitido el 23 de abril de 2021 remitido a los Directores de las UTT en la cual se adjuntaba presentación de la capacitación de informes de administración, operación y conservación y demás norma relacionada con el proceso. 
Así mismo se evidenciaron los memorandos 20223300019763 y 20223300022603 donde se solicitó el cumplimiento al procedimiento PT-ADR-004, los cuales fueron radicados a las UTTs</t>
    </r>
  </si>
  <si>
    <t>Se recomienda analizar y si es el caso replantear la acción asociada a la Sensibilización al Director, teniendo en cuenta que por sus responsabilidades en la UTT no es factible que atienda los espacios de capacitación de Adecuación de Tierras.
Una vez inspeciconadas las evidencias, la Oficina de Control Interno considera procedente validar el cumplimiento de la acción de mejora.
Sin perjuicio de lo anterior, se llevaron a cabo los espacios de capacitación al personal operativo en campo.</t>
  </si>
  <si>
    <t>Contratación de personal para la operación y conservación que no cumple con el perfil y experiencia requerida según el "Manual de Requisitos y Labores para la Administración, Operación y Conservación de Distritos de Adecuación de Tierras" (MO-ADT-003)</t>
  </si>
  <si>
    <t xml:space="preserve">2. 1. Los estudios previos de contratación del personal para los Distritos deben llevar obligatoriamente el visto bueno de la Dirección de Adecuación de Tierras 
2. Comunicación oficial de la Dirección de Adecuación de Tierras a la VIP con la revisión del cumplimiento de perfiles y experiencias del personal de los Distritos 
</t>
  </si>
  <si>
    <t xml:space="preserve">Estudios previos con visto bueno: 50
Comunicación: 1
</t>
  </si>
  <si>
    <t xml:space="preserve">Dirección de Adecuación de Tierras 
Vicepresidencia de Integración Productiva  
</t>
  </si>
  <si>
    <r>
      <rPr>
        <u/>
        <sz val="12"/>
        <color theme="1"/>
        <rFont val="Arial"/>
        <family val="2"/>
      </rPr>
      <t xml:space="preserve">Seguimiento 2019
</t>
    </r>
    <r>
      <rPr>
        <sz val="12"/>
        <color theme="1"/>
        <rFont val="Arial"/>
        <family val="2"/>
      </rPr>
      <t xml:space="preserve">La Oficina de Control Interno observó la elaboración del documento de Estudios Previos con el visto bueno del Gestor T1, Grado 11 vinculado a la Dirección de Adecuación de Tierras. El documento relacionaba la necesidad de suscribir 57 contratos de prestación de servicios con diferentes perfiles distribuidos en los seis (6) distritos de adecuación de tierras bajo administración de la Agencia.
</t>
    </r>
    <r>
      <rPr>
        <u/>
        <sz val="12"/>
        <color theme="1"/>
        <rFont val="Arial"/>
        <family val="2"/>
      </rPr>
      <t xml:space="preserve">Seguimiento 2020
</t>
    </r>
    <r>
      <rPr>
        <sz val="12"/>
        <color theme="1"/>
        <rFont val="Arial"/>
        <family val="2"/>
      </rPr>
      <t>Para la contratación del personal de apoyo a la AOC de los distritos de adecuación de tierras de La Doctrina, Monteria Mocarí  en Córdoba,  Repelón, Santa Lucía  y  Manatí en el departamento del Atlántico, para la vigencia 2020, se remitieron , a la  Vicepresidencia de Gestión Contractual,  los memorandos  con los documentos necesarios para la contratación,  con el respectivo aval y visto bueno de la Vicepresidencia de Integración Productiva y de la Dirección de Adecuación de Tierras.</t>
    </r>
    <r>
      <rPr>
        <u/>
        <sz val="12"/>
        <color theme="1"/>
        <rFont val="Arial"/>
        <family val="2"/>
      </rPr>
      <t xml:space="preserve">
Seguimiento 2022:</t>
    </r>
    <r>
      <rPr>
        <sz val="12"/>
        <color theme="1"/>
        <rFont val="Arial"/>
        <family val="2"/>
      </rPr>
      <t xml:space="preserve"> De acuerdo con lo informado por ADT se definieron 2 anexos los cuales fueron incluidos en los contratos, de acuerdo con esto se evidenciaron los anexos 1 (Manual de referencia UPRA) para los Distritos ABREJO, ARACTACA, MARIA LA BAJA, RIO FRIO, TUCURINCA, USOCHICAMOCHA, y Anexo 2: Requerimientos  de personal (7 distritos a excepción de Zulia y RUT). Es importante resaltar que de acuerdo con información del área ASORUT y ZULIA no cuentan con estos anexos teniendo en cuenta que a la fecha no se han finalizado los contratos, por lo cual se espera que una vez ests se firmen se agreguen los anexos correspondientes.</t>
    </r>
  </si>
  <si>
    <t>Aunque la acción y metas propuestas no se cumplieron conforme a su diseño, vale la pena precisar que la Dirección de Adecuación de Tierras propusieron y ejecutaron un Plan Alterno consistente en incluir las condiciones de contratación en los Contratos de AOC (excepto los de RUT y Asozulia), con lo cual se da cobertura a la causa raíz.</t>
  </si>
  <si>
    <r>
      <t xml:space="preserve">Mediante </t>
    </r>
    <r>
      <rPr>
        <b/>
        <sz val="11"/>
        <color theme="1"/>
        <rFont val="Calibri"/>
        <family val="2"/>
        <scheme val="minor"/>
      </rPr>
      <t xml:space="preserve">memorando 20243000098473 </t>
    </r>
    <r>
      <rPr>
        <sz val="11"/>
        <color theme="1"/>
        <rFont val="Calibri"/>
        <family val="2"/>
        <scheme val="minor"/>
      </rPr>
      <t>del 28 de noviembre de 2024 esta causa fue modificada, así: 
Falta de seguimiento a la implementación del procedimiento PR-ADT-004 por parte de la Unidad Técnica Territorial – UTT responsable</t>
    </r>
  </si>
  <si>
    <r>
      <t xml:space="preserve">Mediante </t>
    </r>
    <r>
      <rPr>
        <b/>
        <sz val="11"/>
        <color theme="1"/>
        <rFont val="Calibri"/>
        <family val="2"/>
        <scheme val="minor"/>
      </rPr>
      <t>memorando 20243000098473</t>
    </r>
    <r>
      <rPr>
        <sz val="11"/>
        <color theme="1"/>
        <rFont val="Calibri"/>
        <family val="2"/>
        <scheme val="minor"/>
      </rPr>
      <t xml:space="preserve"> del 28 de noviembre de 2024 esta acción fue modificada, así: 
3. Suscribir convenio con ente territorial para la AOC de los Distritos de La Doctrina y Montería - Mocarí</t>
    </r>
  </si>
  <si>
    <r>
      <t>Mediante</t>
    </r>
    <r>
      <rPr>
        <b/>
        <sz val="11"/>
        <color theme="1"/>
        <rFont val="Calibri"/>
        <family val="2"/>
        <scheme val="minor"/>
      </rPr>
      <t xml:space="preserve"> memorando 20243000098473 </t>
    </r>
    <r>
      <rPr>
        <sz val="11"/>
        <color theme="1"/>
        <rFont val="Calibri"/>
        <family val="2"/>
        <scheme val="minor"/>
      </rPr>
      <t>del 28 de noviembre de 2024 esta meta fue modificada, así: 
Acta de inicio, Convenio</t>
    </r>
  </si>
  <si>
    <t>Grupo AOC Dirección de Adecuación de Tierras</t>
  </si>
  <si>
    <r>
      <t>Seguimiento diciembre 2024:</t>
    </r>
    <r>
      <rPr>
        <sz val="12"/>
        <color theme="1"/>
        <rFont val="Arial"/>
        <family val="2"/>
      </rPr>
      <t xml:space="preserve"> Para el cumplimiento de la meta y accionespropuestas se remitio la siguiente información:
</t>
    </r>
    <r>
      <rPr>
        <b/>
        <sz val="12"/>
        <color theme="1"/>
        <rFont val="Arial"/>
        <family val="2"/>
      </rPr>
      <t xml:space="preserve">
</t>
    </r>
    <r>
      <rPr>
        <sz val="12"/>
        <color theme="1"/>
        <rFont val="Arial"/>
        <family val="2"/>
      </rPr>
      <t>· Contrato interadministrativo No. 13602024 de 11 de junio de 2024 y cuyo objetivo indica</t>
    </r>
    <r>
      <rPr>
        <i/>
        <sz val="12"/>
        <color theme="1"/>
        <rFont val="Arial"/>
        <family val="2"/>
      </rPr>
      <t xml:space="preserve"> "Prestar servicios de Gerencia Integral a la Agencia de Desarrollo Rural para realizar la administración, operación y conservación o mantenimiento de proyectos estratégicos y distritos de propiedad de la Agencia, así como a los proyectos de modernización de los distritos de adecuación de tierras de mediana y gran escala que sean financiados en el marco del FONAT."
· </t>
    </r>
    <r>
      <rPr>
        <sz val="12"/>
        <color theme="1"/>
        <rFont val="Arial"/>
        <family val="2"/>
      </rPr>
      <t>Se identifica documento de SECOP con la identificción del contrato.
· Clausulado del contrato interadministrativo., Contrato No. 11512024.</t>
    </r>
  </si>
  <si>
    <r>
      <t xml:space="preserve">Seguimiento diciembre 2024: </t>
    </r>
    <r>
      <rPr>
        <sz val="12"/>
        <rFont val="Arial"/>
        <family val="2"/>
      </rPr>
      <t>Si bien se identifica el cumplimiento de la acción y que el contrato No. 11512024 tiene el objeto de prestar los servicios de gerencia integral a la ADR, de acuerdo con la clausula "</t>
    </r>
    <r>
      <rPr>
        <i/>
        <sz val="12"/>
        <rFont val="Arial"/>
        <family val="2"/>
      </rPr>
      <t xml:space="preserve">Cláusula 11- SUPERVISIÓN Y CONTROL: LA AGENCIA supervisará y controlará la correcta ejecución del contrato(...) " </t>
    </r>
    <r>
      <rPr>
        <sz val="12"/>
        <rFont val="Arial"/>
        <family val="2"/>
      </rPr>
      <t>sin emabrgo esta Oficina determino una muestra para la prueba de efectividad así:
a) Se identifico la elaboración del programa de siembras para el distrito de riego Repelón de junio del 2023, en el que se identifica en el númeral 9. Planeación y programación del riego en Repelón vigencia 2023 así mismo se identifico la formulación del plan de siembras y riego para el distrito de riego de Santa Lucia de Junio del 2023, lo anterior en elaboración por parte de la Gobernación del Atlantico y la Fundación agroambiental para el desarrollo rural FUNRURAL.
b) Formulación del plan de cultivos, se identifico dentro del informe DAT Monteria-Mocari le la conformación del plan para la prestación del servicio en el que se desgloza el plan de cultivos y riego, así como la formulación del programa de siembras, con muestreo de los meses de enero, enero, abril, julio y octubre para la vigencia 2021 y 2022. 
d) En lo que respecta a la facturación y recaudo se identificaron los informes de cobro persuasivo para los DAT de Mocarí y la Doctrina. Lo anterior permite determinar a esta Oficina la efectividad de las acciones y metas propuestas para la subsanación de la causa del hallazgo.</t>
    </r>
  </si>
  <si>
    <t xml:space="preserve">Los contratos de prestación de servicios de apoyo a la gestión del personal contratado para la operación y conservación de los Distritos no establecen dentro de las obligaciones del contrato el uso de elementos para garantizar la seguridad y salud en el Trabajo. </t>
  </si>
  <si>
    <t>4. En las obligaciones de los contratos de prestación de servicios de apoyo a la gestión del personal contratado para los Distritos se debe incluir el uso de elementos para garantizar la seguridad y salud en el Trabajo.</t>
  </si>
  <si>
    <t xml:space="preserve">Contratos suscritos: 50 </t>
  </si>
  <si>
    <t xml:space="preserve">Dirección de Adecuación de Tierras 
Vicepresidencia de Integración Productiva 
Vicepresidencia de Gestión Contractual 
</t>
  </si>
  <si>
    <t>Seguimiento 2022: Se informó por parte de la Dirección de Adecuación de Tierras que en el clausulado de los contratos que suscribe la ADR con los diferentes profesionales que prestan sus servicios a la agencia, se relaciona dentro de las obligaciones generales de los contratistas según los numerales 17 y 22, entre otros, cumplir con todas las normas de seguridad y salud en el trabajo. Se evidencia minuta de contrato N°9382021 de profesional Distrito UTT 3.
Adicionalmente se remitieron listados de capacitaciones realizadas por la Secretaría General en temas relacionados con Seguridad y Salud en el Trabajo.</t>
  </si>
  <si>
    <t>Una vez inspeciconadas las evidencias, la Oficina de Control Interno considera procedente validar el cumplimiento de la acción de mejora.</t>
  </si>
  <si>
    <t>Inobservancia de los lineamientos procedimentales establecidos para los trámites realizados con las Asociaciones de Usuarios</t>
  </si>
  <si>
    <t>Inobservancia de los lineamientos establecidos para los trámites con las Asociaciones de Usuarios.</t>
  </si>
  <si>
    <t xml:space="preserve">1. Realizar jornadas de capacitación y/o socialización a los funcionarios y contratistas de la Agencia de Desarrollo Rural que adelantan los trámites con las Asociaciones de Usuarios, para reforzar aspectos de la aplicación del procedimiento PR-ADT-002. </t>
  </si>
  <si>
    <t xml:space="preserve"> Capacitación: 1</t>
  </si>
  <si>
    <r>
      <rPr>
        <u/>
        <sz val="12"/>
        <color theme="1"/>
        <rFont val="Arial"/>
        <family val="2"/>
      </rPr>
      <t>Seguimiento 2019:</t>
    </r>
    <r>
      <rPr>
        <sz val="12"/>
        <color theme="1"/>
        <rFont val="Arial"/>
        <family val="2"/>
      </rPr>
      <t xml:space="preserve"> La Oficina de Control Interno observa la ejecución el 23 de noviembre de 2018 de una (1) reunión cuyo objetivo era "Realizar capacitación sobre trámites de asociaciones de usuarios de adecuación de tierras.". Sin embargo, la Oficina de Control Interno no considera procedente determinar el cierre de la acción hasta tanto se valide la efectividad de la misma en el siguiente seguimiento.
</t>
    </r>
    <r>
      <rPr>
        <u/>
        <sz val="12"/>
        <color theme="1"/>
        <rFont val="Arial"/>
        <family val="2"/>
      </rPr>
      <t>Seguimiento 2022</t>
    </r>
    <r>
      <rPr>
        <sz val="12"/>
        <color theme="1"/>
        <rFont val="Arial"/>
        <family val="2"/>
      </rPr>
      <t>: La Dirección de Adecuación de Tierras cuenta con una matriz sobre los trámites que se realizan por parte de las Asociaciones de Usuarios.</t>
    </r>
  </si>
  <si>
    <t>De acuerdo con el último seguimiento realizado por la OCI la acción se encontraba en 100% de cumplimiento, razón por la cual para el presente seguimiento se tuvo en cuenta dicha información para el análisis del hallazgo.
Una vez inspeciconadas las evidencias, la Oficina de Control Interno considera procedente validar el cumplimiento de la acción de mejora.</t>
  </si>
  <si>
    <t>Falta de controles para la organización y manejo documental de los expedientes de las Asociaciones de Usuarios.</t>
  </si>
  <si>
    <t>2. Realizar jornadas periódicas de revisión de los expedientes de las Asociaciones de Usuarios con trámites finalizados y verificar que el contenido de estos se encuentre en concordancia con los lineamientos estipulados en el procedimiento PR-ADT-002. 
Realizando Check list de revisión de diligenciamiento de formatos del Procedimiento PR-ADT-002, dentro de cada trimestre del año.</t>
  </si>
  <si>
    <t>Jornadas Periódicas Revisión:  4 – (Trimestral)</t>
  </si>
  <si>
    <t xml:space="preserve">Dirección de Adecuación de Tierras  </t>
  </si>
  <si>
    <r>
      <rPr>
        <u/>
        <sz val="12"/>
        <color theme="1"/>
        <rFont val="Arial"/>
        <family val="2"/>
      </rPr>
      <t>Seguimiento 2019:</t>
    </r>
    <r>
      <rPr>
        <sz val="12"/>
        <color theme="1"/>
        <rFont val="Arial"/>
        <family val="2"/>
      </rPr>
      <t xml:space="preserve"> La Oficina de Control Interno evidencia la elaboración de dos (2) archivos Excel en los cuales se registra la revisión adelantada por la Dirección de Adecuación de Tierras a los expedientes de las Asociaciones de Usuarios que durante el respectivo trimestre radicaron solicitud de alguno de los trámites que se adelantan en virtud del procedimiento PR-ADT-002.
Allí se observó el registro de ítems faltantes de acuerdo al tipo de trámite solicitado, por lo cual la Oficina de Control Interno recomienda remitir la evidencia de la gestión adelantada por la Dirección de Adecuación de Tierras ante la identificación de estos ítems faltantes.
</t>
    </r>
    <r>
      <rPr>
        <u/>
        <sz val="12"/>
        <color theme="1"/>
        <rFont val="Arial"/>
        <family val="2"/>
      </rPr>
      <t xml:space="preserve">Seguimiento 2022: </t>
    </r>
    <r>
      <rPr>
        <sz val="12"/>
        <color theme="1"/>
        <rFont val="Arial"/>
        <family val="2"/>
      </rPr>
      <t>Se informó por parte de la Direccción de Adecuación de Tierras que esta actividad se viene realizando de manera periódica, por lo cual se remitió a la OCI reportes trimestrales de trámites de asociaciones de usuarios correspondientes al último trimestre 2021 y 2 trimestres de 2022.</t>
    </r>
  </si>
  <si>
    <r>
      <t xml:space="preserve">Se recomienda presentar a la OCI propuesta de modificación a la acción teniendo en cuenta que se estan realizando los informes periódicos en cumplimiento del procedimiento, mediante la ejecución de control alterno de validación de la matriz de trámites y repsuestas al interior de la Dirección de Adecuación de Tierras.
El estado de la acción quedará abierta hasta que se remita memorando a la OCI para aprobación de modificación, una vez surtido este proceso se procederá a validar el cumplimiento de la acción y como consecuencia el cierre del hallazgo.
</t>
    </r>
    <r>
      <rPr>
        <b/>
        <sz val="12"/>
        <rFont val="Arial"/>
        <family val="2"/>
      </rPr>
      <t>Seguimiento Diciembre 2024:</t>
    </r>
    <r>
      <rPr>
        <sz val="12"/>
        <rFont val="Arial"/>
        <family val="2"/>
      </rPr>
      <t xml:space="preserve"> Teniendo en cuenta que las acciones propuestas se encuentran cumplidas se solicito la siguiente información para validación de efectividad, para la Asociación de usuarios de proyectos de Adecuación de Tierras ASOMOLINO para el cual se surtieron las siguientes validaciones:
a)  Se identifico el oficio radicado del interesado F-ADT-018 Solicitud Personería Jurídica de Asociaciones de usuarios  a nombre de la entidad Asomolino.
b) Se identifico el formato F-ADT-022 Revisión de cumplimiento de requisitos para personería jurídica en el que se validaron 12 items los cuales fueron clasificados como cumplidos y se emitio concepto de viabilidad al ministerio bajo radicado 20243300288702 del 27 de noviembre. 
c)  Se identifico la conformación del formato F-ADT-003 por el cual se solicita el reconocimiento de DAT de pequeña escala majo tomo molino "ASOMOLINO"
d) Se identifico la conformación del formato F-ADT-026 Información distrito DAT e inventario, en el que se contemplaron temas como información general, actividades agropecuarias, fuente de abastecimiento,funcioonamiento del distrito, asociacion de usuarios, fuente de financiación para la construcción y titularidad de la propiedad del distrito. 
En lo que respecta al formato F-ADT-023 Acta de Notificación de Resolución de Personería jurídica y  F-ADT-024 Revisión de cumplimiento de requisitos para Certificación de Existencia y Representación Legal. y  Formato F-ADT-025 Revisión de cumplimiento de requisitos para reforma de estatutos, se manifiesta que no ha surtido ese proceso por tanto se evidencia la efectividad de las acciones planteadas y de acuerdo con la validación anterior se determinar el cierre del Hallazgo.</t>
    </r>
  </si>
  <si>
    <t xml:space="preserve">Procedimiento con lineamientos insuficientes relacionados con correcciones de certificaciones y/o viabilidades expedidas con anterioridad.  </t>
  </si>
  <si>
    <t>3. Revisar el procedimiento PR-ADT-002 y analizar los requisitos para correcciones, actualizaciones y/o modificaciones de las certificaciones de existencia y representación legal y viabilidades expedidas previamente por la Entidad, y en caso de ser necesario, realizar los ajustes o actualizaciones a que haya lugar.</t>
  </si>
  <si>
    <t>Documento de revisión: 1</t>
  </si>
  <si>
    <t xml:space="preserve"> 31-dic-2018</t>
  </si>
  <si>
    <r>
      <rPr>
        <u/>
        <sz val="12"/>
        <color theme="1"/>
        <rFont val="Arial"/>
        <family val="2"/>
      </rPr>
      <t>Seguimiento 2020</t>
    </r>
    <r>
      <rPr>
        <sz val="12"/>
        <color theme="1"/>
        <rFont val="Arial"/>
        <family val="2"/>
      </rPr>
      <t xml:space="preserve">
La Oficina de Control Interno evidencia la adopción en ISOLUCION de la cuarta versión del procedimiento PR-ADT-002, en el cual se observan ajustes relacionados con la base legal y pasos para la solicitud y la gestión de los trámites solicitados por las asociaciones de usuarios.
</t>
    </r>
    <r>
      <rPr>
        <u/>
        <sz val="12"/>
        <color theme="1"/>
        <rFont val="Arial"/>
        <family val="2"/>
      </rPr>
      <t xml:space="preserve">
Seguimiento 2020
</t>
    </r>
    <r>
      <rPr>
        <sz val="12"/>
        <color theme="1"/>
        <rFont val="Arial"/>
        <family val="2"/>
      </rPr>
      <t>Se realizó la actualización del Procedimiento PR-ADT-002, junto con los formatos ADT-024 Y 025. Dichos ajustes fueron aprobados en agosto de 2020, como se evidencia en ISOLUCION.</t>
    </r>
  </si>
  <si>
    <t>Desconocimiento de Procedimiento “Formulación, seguimiento y ajustes a plan de acción y plan estratégico institucional” (PR-DER-008).</t>
  </si>
  <si>
    <t xml:space="preserve">1. Solicitar capacitación a la Oficina de Planeación sobre el procedimiento (PR-DER-008) a la Dirección de Adecuación de Tierras.  </t>
  </si>
  <si>
    <t xml:space="preserve"> Dirección de Adecuación de Tierras </t>
  </si>
  <si>
    <t xml:space="preserve"> 15-oct-2018</t>
  </si>
  <si>
    <t>Omar Fernando Santos Trujillo
Iván Arturo Márquez Rincón</t>
  </si>
  <si>
    <r>
      <rPr>
        <u/>
        <sz val="12"/>
        <color theme="1"/>
        <rFont val="Arial"/>
        <family val="2"/>
      </rPr>
      <t xml:space="preserve">Seguimiento 2018: </t>
    </r>
    <r>
      <rPr>
        <sz val="12"/>
        <color theme="1"/>
        <rFont val="Arial"/>
        <family val="2"/>
      </rPr>
      <t xml:space="preserve">Memorado dirigido a la Oficina de Planeación de la ADR, solicitando capacitación sobre el Procedimiento PR-DER-008 (Radicado No. 20183300037683 del 12/10/2018).
Memorando de respuesta a la solicitud de capacitación sobre el Procedimiento PR-DER-008 (Radicado No. 20182200038763 del 24/10/2018). 
</t>
    </r>
    <r>
      <rPr>
        <u/>
        <sz val="12"/>
        <color theme="1"/>
        <rFont val="Arial"/>
        <family val="2"/>
      </rPr>
      <t>Seguimiento 2019:</t>
    </r>
    <r>
      <rPr>
        <sz val="12"/>
        <color theme="1"/>
        <rFont val="Arial"/>
        <family val="2"/>
      </rPr>
      <t xml:space="preserve"> La Vicepresidencia de Integración Productiva mediante memorando N° 20183300037683 del 12 de octubre de 2018 solicitó a la Oficina de Planeación la programación y ejecución de una (1) capacitación para los funcionarios del proceso de "Prestación y Apoyo del Servicio Público de Adecuación de Tierras" sobre el procedimiento PR-DER-008, asociado al proceso de "Direccionamiento estratégico" liderado por la Oficina de Planeación.
No obstante, la Oficina de Control Interno no considera procedente determinar el cierre de la acción toda vez que no se evidencia la ejecución de la capacitación solicitada.</t>
    </r>
  </si>
  <si>
    <t xml:space="preserve">Ausencia de coherencia y/o consistencia de la información registrada en las diferentes fuentes de información (Isolución y matriz de Plan Acción). </t>
  </si>
  <si>
    <t xml:space="preserve">2.Solicitar a la Oficina de Planeación ajustes al aplicativo Isolución como en la matriz de Plan de Acción (vigencia 2018), de tal forma que estos registros sean coherentes entre ambas herramientas y los procesos de la Agencia. </t>
  </si>
  <si>
    <t>11/12/2018
2/08/2019</t>
  </si>
  <si>
    <r>
      <rPr>
        <u/>
        <sz val="12"/>
        <color theme="1"/>
        <rFont val="Arial"/>
        <family val="2"/>
      </rPr>
      <t>Seguimiento 2018:</t>
    </r>
    <r>
      <rPr>
        <sz val="12"/>
        <color theme="1"/>
        <rFont val="Arial"/>
        <family val="2"/>
      </rPr>
      <t xml:space="preserve"> Una vez analizado el hallazgo número 7 y las observaciones contenidas en los literales a) y d) del mismo, se procede a revisar en el aplicativo Isolución los ajustes realizados evidenciando la subsanación de manera correctiva de las observaciones expuestas.
Se remiten memorandos 20183300037673 y 20183300037693 Ambos de fecha 12 de Octubre de 2018 mediante los cuales el Vicepresidente de Integración Productiva solicita a la Oficina de Planeación Ajustes relacionados con el Aplicativo Isolución.
</t>
    </r>
    <r>
      <rPr>
        <u/>
        <sz val="12"/>
        <color theme="1"/>
        <rFont val="Arial"/>
        <family val="2"/>
      </rPr>
      <t xml:space="preserve">
Seguimiento 2019</t>
    </r>
    <r>
      <rPr>
        <sz val="12"/>
        <color theme="1"/>
        <rFont val="Arial"/>
        <family val="2"/>
      </rPr>
      <t>:La Vicepresidencia de Integración Productiva mediante memorando N° 20183300037673 del 12 de octubre de 2018 solicitó a la Oficina de Planeación "(...) realizar los ajustes pertinentes dentro del sistema a efectos de contar con el avance real de las metas del proceso.".</t>
    </r>
  </si>
  <si>
    <t xml:space="preserve">Errores en la configuración del aplicativo para el reporte de avances del Plan de Acción.
</t>
  </si>
  <si>
    <t>3.Solicitar a la Oficina de Planeación solución de errores de cálculo en los avances del aplicativo Isolución</t>
  </si>
  <si>
    <r>
      <rPr>
        <u/>
        <sz val="12"/>
        <color theme="1"/>
        <rFont val="Arial"/>
        <family val="2"/>
      </rPr>
      <t>Seguimiento 2018:</t>
    </r>
    <r>
      <rPr>
        <sz val="12"/>
        <color theme="1"/>
        <rFont val="Arial"/>
        <family val="2"/>
      </rPr>
      <t xml:space="preserve"> Una vez analizado el hallazgo número 7 y las observaciones contenidas en los literales a) y d) del mismo, se procede a revisar en el aplicativo Isolución los ajustes realizados evidenciando la subsanación de manera correctiva de las observaciones expuestas.
Se remiten memorandos 20183300037673 y 20183300037693 Ambos de fecha 12 de Octubre de 2018 mediante los cuales el Vicepresidente de Integración Productiva solicita a la Oficina de Planeación Ajustes relacionados con el Aplicativo Isolución.
</t>
    </r>
    <r>
      <rPr>
        <u/>
        <sz val="12"/>
        <color theme="1"/>
        <rFont val="Arial"/>
        <family val="2"/>
      </rPr>
      <t xml:space="preserve">
Seguimiento 2019:</t>
    </r>
    <r>
      <rPr>
        <sz val="12"/>
        <color theme="1"/>
        <rFont val="Arial"/>
        <family val="2"/>
      </rPr>
      <t xml:space="preserve"> La Vicepresidencia de Integración Productiva mediante memorando N° 20183300037693 del 12 de octubre de 2018 solicitó a la Oficina de Planeación "(...) realizar los ajustes pertinentes dentro del sistema a efectos de contar con el avance real de las metas del proceso.".</t>
    </r>
  </si>
  <si>
    <t>Incumplimiento de los términos legales establecidos para la atención de las Peticiones, Quejas, Reclamos, Sugerencias y Denuncias – PQRSD</t>
  </si>
  <si>
    <t xml:space="preserve">Aplicación inadecuada o desconocimiento de la normatividad aplicable a la gestión de las Peticiones, Quejas, Reclamos, Sugerencias y Denuncias (PQRSD).
Desconocimiento del proceso de entrega de la correspondencia por parte del operador contratado por la Entidad 
</t>
  </si>
  <si>
    <t>1.Solicitar capacitación a Gestión Documental frente a procedimiento, términos de respuestas, uso del sistema Orfeo y proceso del operador de correspondencia.</t>
  </si>
  <si>
    <t xml:space="preserve">Comunicaciones: 1 </t>
  </si>
  <si>
    <t xml:space="preserve"> 30-dic-2018</t>
  </si>
  <si>
    <r>
      <rPr>
        <u/>
        <sz val="12"/>
        <rFont val="Arial"/>
        <family val="2"/>
      </rPr>
      <t xml:space="preserve">Seguimiento 2019: </t>
    </r>
    <r>
      <rPr>
        <sz val="12"/>
        <rFont val="Arial"/>
        <family val="2"/>
      </rPr>
      <t xml:space="preserve">La Vicepresidencia de Integración Productiva, mediante memorando N° 20183300044103 del 10 de diciembre de 2018, solicitó a la Dirección Administrativa y Financiera - Gestión Documental "(…) </t>
    </r>
    <r>
      <rPr>
        <i/>
        <sz val="12"/>
        <rFont val="Arial"/>
        <family val="2"/>
      </rPr>
      <t>capacitación sobre procedimientos, términos de respuestas, uso del sistema Orfeo y proceso del operador de correspondencia.</t>
    </r>
    <r>
      <rPr>
        <sz val="12"/>
        <rFont val="Arial"/>
        <family val="2"/>
      </rPr>
      <t xml:space="preserve"> (...) </t>
    </r>
    <r>
      <rPr>
        <i/>
        <sz val="12"/>
        <rFont val="Arial"/>
        <family val="2"/>
      </rPr>
      <t>con el fin de mejorar las actividades realizadas al interior de la dependencia.</t>
    </r>
    <r>
      <rPr>
        <sz val="12"/>
        <rFont val="Arial"/>
        <family val="2"/>
      </rPr>
      <t xml:space="preserve">".
Así mismo, se evidenció la respuesta remitida por parte de la Secretaría General mediante memorando N.° 20186100045303 del 18 de diciembre de 2018, en el cual, a modo de conclusión, se menciona que "(...) </t>
    </r>
    <r>
      <rPr>
        <i/>
        <sz val="12"/>
        <rFont val="Arial"/>
        <family val="2"/>
      </rPr>
      <t>dicha solicitud de capacitación será priorizada en el marco de las actividades programadas para el primer trimestre de 2019</t>
    </r>
    <r>
      <rPr>
        <sz val="12"/>
        <rFont val="Arial"/>
        <family val="2"/>
      </rPr>
      <t xml:space="preserve">, (...)"; no obstante, no se evidenció la ejecución de la capacitación solicitada.
</t>
    </r>
    <r>
      <rPr>
        <u/>
        <sz val="12"/>
        <rFont val="Arial"/>
        <family val="2"/>
      </rPr>
      <t xml:space="preserve">
Seguimiento 2022:</t>
    </r>
    <r>
      <rPr>
        <sz val="12"/>
        <rFont val="Arial"/>
        <family val="2"/>
      </rPr>
      <t xml:space="preserve"> La Oficina de Control Interno observó capacitación sobre ORFEO realizada en la vigencia 2021 a la Dirección de Adecuación de Tierras.</t>
    </r>
  </si>
  <si>
    <t>Insuficientes controles para la gestión de las Peticiones, Quejas, Reclamos, Sugerencias y Denuncias (PQRSD).</t>
  </si>
  <si>
    <t>2. Solicitar a Gestión Documental envío de seguimiento semanal de las PQRSD pendientes de respuesta de la Dirección de Adecuación de Tierras según reporte Orfeo.
Enviar comunicaciones internas a los funcionarios y contratistas de la Dirección sobre el cumplimiento de respuestas a PQRSD pendientes.</t>
  </si>
  <si>
    <t xml:space="preserve">
Comunicaciones: 1 
Comunicaciones Internas: 1 semanal
</t>
  </si>
  <si>
    <r>
      <rPr>
        <u/>
        <sz val="12"/>
        <rFont val="Arial"/>
        <family val="2"/>
      </rPr>
      <t xml:space="preserve">Seguimiento 2019: </t>
    </r>
    <r>
      <rPr>
        <sz val="12"/>
        <rFont val="Arial"/>
        <family val="2"/>
      </rPr>
      <t xml:space="preserve">Si bien la Vicepresidencia de Integración Productiva, mediante memorando N° 20183300044113 del 10 de diciembre de 2018, solicitó a la Dirección Administrativa y Financiera - Gestión Documental el "(…) </t>
    </r>
    <r>
      <rPr>
        <i/>
        <sz val="12"/>
        <rFont val="Arial"/>
        <family val="2"/>
      </rPr>
      <t xml:space="preserve">envío de seguimiento semanal de las PQRSD pendientes de respuesta de la Dirección de Adecuación de Tierras según el reporte de Orfeo. </t>
    </r>
    <r>
      <rPr>
        <sz val="12"/>
        <rFont val="Arial"/>
        <family val="2"/>
      </rPr>
      <t xml:space="preserve">(...)  </t>
    </r>
    <r>
      <rPr>
        <i/>
        <sz val="12"/>
        <rFont val="Arial"/>
        <family val="2"/>
      </rPr>
      <t>con el fin de mejorar las actividades realizadas al interior de la dependencia</t>
    </r>
    <r>
      <rPr>
        <sz val="12"/>
        <rFont val="Arial"/>
        <family val="2"/>
      </rPr>
      <t>." y se observó la remisión de varios correos a los funcionarios vinculados a la Dirección de Adecuación de Tierras en los cuales se solicita el diligenciamiento de una (1) matriz de seguimiento de las PQRSD.
La Oficina de Control Interno validó la respuesta dada a los radicados N° 20196000021221, 20196100004411 y  20196100019741, observando que únicamente el primer y tercer radicado obtuvieron respuesta mediante los radicados N° 20193300018182 y 20193300011663; no obstante, respecto a la respuesta emitida mediante el radicado N° 20193300011663 es importante mencionar que esta corresponde a un traslado interno a otra dependencia, sin que se evidencie una respuesta definitiva al peticionario. En este sentido, la Oficina de Control Interno no considera procedente determinar el cierre del hallazgo toda vez que se generan dudas razonables respecto a la efectividad del hallazgo.
Seguimiento 2022: La Oficina de Control Interno evidenció correos asociados a: Solicitud informe estado ORFEOS Lider ADT- Contratistas DAT julio 2022, Cumplimiento Circular 014 de 2022 PQRSD marzo 2022, Correo requerimiento a ORFEOS Julio 2022, requerimiento respuesta a ORFEOS Mayo 2022.</t>
    </r>
  </si>
  <si>
    <t>Incumplimiento de la Política de Administración del Riesgo adoptada por la Entidad (DE-SIG-002) y de las Acciones de Mejoramiento (PR-SIG-004)</t>
  </si>
  <si>
    <t>Desconocimiento de los lineamientos metodológicos contenidos en la Política de Administración del Riesgo de la Entidad (DE-SIG-002)</t>
  </si>
  <si>
    <t xml:space="preserve">1. Solicitar capacitación a la Oficina de Planeación sobre el correcto y oportuno monitoreo a las acciones asociadas a los controles de los riesgos. </t>
  </si>
  <si>
    <t>Comunicación: 1</t>
  </si>
  <si>
    <t>Dirección de Adecuación de Tierras</t>
  </si>
  <si>
    <t xml:space="preserve"> 01-oct-2018</t>
  </si>
  <si>
    <t>La Dirección de Adecuación de Tierras llevo a cabo espacios con la Oficina de Planeación para efectuar la validación de la identificación y medición de riesgos, conforme a los términos de la guía del DAFP. Los errores que se presentaron en las valoraciones de riesgo se atribuyen a la plantilla compartida por planeación.</t>
  </si>
  <si>
    <t>Se verificó la adopción de la plantilla de Planeación para la medición de los riesgos identificados en la Dirección de Adecuación de Tierras. Se recomienda estar validando la actualización de criterios para que las medeiciones sean consistentes con los nuevos parámetros.
Una vez inspeciconadas las evidencias, la Oficina de Control Interno considera procedente validar el cumplimiento de la acción de mejora.</t>
  </si>
  <si>
    <t>AUDITORÍA VIGENCIA 2019 (INFORME OCI-2019-031) Prestación y Apoyo del Servicio Público Adecuación de Tierras</t>
  </si>
  <si>
    <t>Errores y omisiones en la facturación de las tarifas autorizadas e inconsistencias en los datos requeridos para la liquidación de los servicios prestados.</t>
  </si>
  <si>
    <t>Inadecuada parametrización de las tarifas en el aplicativo de facturación y cartera o falta de revisiones a los controles de cambio introducidos al aplicativo (instancias de doble chequeo).</t>
  </si>
  <si>
    <t>1. Realizar chequeo o prueba de facturación una vez son parametrizados los valores de las tarifas de cada año en el Sistema de Facturación (SIFI o Similar) (Verificar valores ingresados – cálculos de consumos – ubicación de predios por canal – operaciones matemáticas del sistema)</t>
  </si>
  <si>
    <t>Un (1) documento o matriz</t>
  </si>
  <si>
    <t>Profesional de Registro y Cartera</t>
  </si>
  <si>
    <t>29/08/2022
06/07/2023
10/12/2024</t>
  </si>
  <si>
    <t xml:space="preserve">Cesar Sanchez 
Richard Rangel Vergel
Maria Paula Urquijo </t>
  </si>
  <si>
    <r>
      <t xml:space="preserve">De acuerdo con la informacion suministrada, los encargados en la Dirección de Adecuación de Tierras indicaron que los distritos administrados por terceros tienen un software propio para la facturacion;  se realizó una prueba a la forma como vienen facturando los distritos de adecuacion de tierras y se seleccionaron tres distritos para hacer la validacion con el siguiente resultado:  Usochicamocha,  se validó la facturación con resultado satisfactorio; en Maria la Baja y Aracataca se pudo identificar que no se estaba facturando adecuadamente, por lo cual se realizó una reunion con el supervisor del contrato,  a quien se le dieron las recomedaciones para los ajustes pertinentes.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No se remiten evidencias ni avances a la fecha del presente seguimiento.</t>
    </r>
  </si>
  <si>
    <r>
      <t xml:space="preserve">Fueron seleccionados tres distritos; el proposito del ejercicio fue detectar las desviaciones y tomar las medias de ajuste en forma oportuna.
</t>
    </r>
    <r>
      <rPr>
        <b/>
        <sz val="12"/>
        <rFont val="Arial"/>
        <family val="2"/>
      </rPr>
      <t xml:space="preserve">Se recomienda </t>
    </r>
    <r>
      <rPr>
        <sz val="12"/>
        <rFont val="Arial"/>
        <family val="2"/>
      </rPr>
      <t xml:space="preserve">tener un reporte de las parametrizaciones de las tarifas de las anualidades de los Disitros con el fin de evaluar la efectividad de la acción.
Las evidencia  entregada dan cuanta de la revison de las tarifas aplicadas en los distritos de riego, pero de acuerdo con lo observado en el listado de verificacion de las tarifas, para el año 2020 " NO CUMPLE " en los distritos de Rut y Maria la Baja, y en el distrito  de   Aracataca "NO CUMPLE POR TF". y en el distrito Chicamocha NO ES POSIBLE VERIFICAR "  razon por la cual la accion no es efectiva, por lo cual OCI considera procedente continuar con el seguimiento de la acción.
</t>
    </r>
    <r>
      <rPr>
        <b/>
        <sz val="12"/>
        <rFont val="Arial"/>
        <family val="2"/>
      </rPr>
      <t xml:space="preserve">
Julio 2023: </t>
    </r>
    <r>
      <rPr>
        <sz val="12"/>
        <rFont val="Arial"/>
        <family val="2"/>
      </rPr>
      <t xml:space="preserve">Hasta no allegar soportes de cumplimiento de la accion, la misma se encontrará en estado incumplida - vencida.
</t>
    </r>
    <r>
      <rPr>
        <b/>
        <sz val="12"/>
        <rFont val="Arial"/>
        <family val="2"/>
      </rPr>
      <t xml:space="preserve">Seguimiento Diciembre 2024: </t>
    </r>
    <r>
      <rPr>
        <sz val="12"/>
        <rFont val="Arial"/>
        <family val="2"/>
      </rPr>
      <t>No se remiten soportes para validación del cumplimiento de la meta por tanto esta acció continuará en estado incumplida- vencida.</t>
    </r>
  </si>
  <si>
    <t>2. Realizar al azar de una muestra de usuarios una liquidación manual de la facturación en Excel de cada periodo de facturación (su resultado debe ser comparado con la liquidación calculada por el Sistema de Facturación, de tal manera que se puedan identificar eventuales diferencias a nivel de tarifas, cálculos de consumo u otros datos relacionados)</t>
  </si>
  <si>
    <t>Un (1) formato de liquidación manual</t>
  </si>
  <si>
    <r>
      <t xml:space="preserve">La VIP en mesa de trabajo informó que se realizaron actividades de muestreo con el fin de verificar las facturaciones entre las que revisaron 3 Distritos de riego asi: Usochicamocha, Maria La Baja y Aracataca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No se remiten evidencias ni avances a la fecha del presente seguimiento.</t>
    </r>
  </si>
  <si>
    <r>
      <t xml:space="preserve">Si bien es cierto que el área auditada informó los avances realizados asociados a la acción  las evidencias no han sido allegadas por la VIP referente al muestreso que se realizo en los  3 Distritos de riego asi: Usochicamocha, Maria La Baja y Aracataca con el fin de revisar la efectividad de la acción, por lo cual OCI considera procedente continuar con el seguimiento de la acción hasta validar las evidencias informadas por el área.
</t>
    </r>
    <r>
      <rPr>
        <b/>
        <sz val="12"/>
        <rFont val="Arial"/>
        <family val="2"/>
      </rPr>
      <t>Julio 2023</t>
    </r>
    <r>
      <rPr>
        <sz val="12"/>
        <rFont val="Arial"/>
        <family val="2"/>
      </rPr>
      <t xml:space="preserve">: Hasta no allegar soportes de cumplimiento de la accion, la misma se encontrará en estado incumplida - vencida.
</t>
    </r>
    <r>
      <rPr>
        <b/>
        <sz val="12"/>
        <rFont val="Arial"/>
        <family val="2"/>
      </rPr>
      <t>Seguimiento Diciembre 2024:</t>
    </r>
    <r>
      <rPr>
        <sz val="12"/>
        <rFont val="Arial"/>
        <family val="2"/>
      </rPr>
      <t xml:space="preserve"> No se remiten soportes para validación del cumplimiento de la meta por tanto esta acció continuará en estado incumplida- vencida.</t>
    </r>
  </si>
  <si>
    <t>Insuficiencia de personal o falta de asignación de este a labores de seguimiento, monitoreo, revisión y aprobación de informes y datos recopilados en campo (consumos, restricciones de abastecimiento, control de planes de riego entre otros).</t>
  </si>
  <si>
    <t>3. Contratar un Ingeniero de Operación y Conservación que realice una tarea de seguimiento, revisión y aprobación de los datos y formatos diligenciados y reportados por los auxiliares de riego.</t>
  </si>
  <si>
    <t>Un (1) Ingeniero Contratado</t>
  </si>
  <si>
    <t>Líder o Director de Adecuación de Tierras</t>
  </si>
  <si>
    <r>
      <rPr>
        <b/>
        <sz val="12"/>
        <color theme="1"/>
        <rFont val="Arial"/>
        <family val="2"/>
      </rPr>
      <t>(Seguimiento 2020)</t>
    </r>
    <r>
      <rPr>
        <sz val="12"/>
        <color theme="1"/>
        <rFont val="Arial"/>
        <family val="2"/>
      </rPr>
      <t xml:space="preserve"> La Dirección de Adecuación de Tierras informó que "En el departamento de Córdoba, se contrataton 3 ingenieros de Operación y Conservación: Nayeth de La Espriella (Coordinadora); Mónica Vergara Perneth y Raúl Antonio López Figueroa (contratos 2002020, 2282020 y 2292020)", de lo anterior, la Oficina de Control Interno corroboró que el objeto de los mencionados contratos guardaba coherencia con la acción
</t>
    </r>
    <r>
      <rPr>
        <b/>
        <sz val="12"/>
        <color theme="1"/>
        <rFont val="Arial"/>
        <family val="2"/>
      </rPr>
      <t>(Seguimiento 2022)</t>
    </r>
    <r>
      <rPr>
        <sz val="12"/>
        <color theme="1"/>
        <rFont val="Arial"/>
        <family val="2"/>
      </rPr>
      <t xml:space="preserve"> En los Distritos del Atlantico en el año 2021 Manati , Repelon y Santa Lucia, se contrató con la Gobernacion del Atlántico y ellos tienen sus propios ingenieros; la evidencia esta en los estudios  previos anexos 1 y 2.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 xml:space="preserve">Para la validación del cumplimiento de la acción y meta propuesta se remitio la siguiente información:
· </t>
    </r>
    <r>
      <rPr>
        <b/>
        <sz val="12"/>
        <color theme="1"/>
        <rFont val="Arial"/>
        <family val="2"/>
      </rPr>
      <t xml:space="preserve">Manatí, Santa Lucia y Repelón: </t>
    </r>
    <r>
      <rPr>
        <sz val="12"/>
        <color theme="1"/>
        <rFont val="Arial"/>
        <family val="2"/>
      </rPr>
      <t xml:space="preserve">Contratación FUNRURAL en la que se evidencia la carpeta del gerente y/o administraodor, secretaria de gerencia, asesor juridico, profesional en manejo ambiental, para los cuales se relaciona la hoja de vida, soportes adacademicos y soportes de experiancia laboral. Para el departamento de administración se relacionó hoja de vida del jefe administrativo y financiero, auxiliar de facturación y control de tesoreria, auxiliar de registro de cartera, rofesiona de talento humano, auxiliar de servicios generales, profesional de trabajo social, tecnico SISO. Para el departamento de operación se relacionaron las hojas de vida del jefe de operación, operadores unidades de riego (bombeo), inspectores de riego - supervisores, canaleros- fontaneros, auxiliar de control y registro de consumo agua y supernumerarios. Para el departamento de conservación se relacionan las hojas de  ida del jefe de conservación, ingeniero de maquinaria- equipos, operario maquinaria pesada, tecnico electromecanico, inspector - supervison de conservación, ayudante de maquinaria, conductor, auxiliar de conservación.
·  Memorando 20233520041003 del 31 de agosto del 2023, con el informe de supervisión convenio 775-2020 segundo semestre 2023, informe por el cual se llevo a cabo la evaluación del desempeño y la eficiencia de la AOC, en el que se identifica como indicación expresa </t>
    </r>
    <r>
      <rPr>
        <i/>
        <sz val="12"/>
        <color theme="1"/>
        <rFont val="Arial"/>
        <family val="2"/>
      </rPr>
      <t xml:space="preserve">" en mi condición de supervisor del convenio de la referencia, de manera atenta hago constar que el aliado cumplio con las obligaciones del Convenio y las mismas guardan relación directa con las actividades de los proyectos de inversión que lo financian."
</t>
    </r>
    <r>
      <rPr>
        <sz val="12"/>
        <color theme="1"/>
        <rFont val="Arial"/>
        <family val="2"/>
      </rPr>
      <t xml:space="preserve">
· </t>
    </r>
    <r>
      <rPr>
        <b/>
        <sz val="12"/>
        <color theme="1"/>
        <rFont val="Arial"/>
        <family val="2"/>
      </rPr>
      <t>Monteria - Mocari y La Doctrina:</t>
    </r>
    <r>
      <rPr>
        <sz val="12"/>
        <color theme="1"/>
        <rFont val="Arial"/>
        <family val="2"/>
      </rPr>
      <t xml:space="preserve"> Se identifica documento con la relación del cargo y contratistas para cada uno de los distritos, así como el listado de contratación con el link de acceso a SECOP II para validación de los mismos, correspondientes a los meses de febrero y marzo del 2024.
</t>
    </r>
    <r>
      <rPr>
        <b/>
        <sz val="12"/>
        <color theme="1"/>
        <rFont val="Arial"/>
        <family val="2"/>
      </rPr>
      <t xml:space="preserve">· Sibundoy: </t>
    </r>
    <r>
      <rPr>
        <sz val="12"/>
        <color theme="1"/>
        <rFont val="Arial"/>
        <family val="2"/>
      </rPr>
      <t xml:space="preserve"> se allegan los listados de contratación de marzo del 2023 y febrero y marzo del 2024.
Por lo anterior y teniendo en cuenta a verificación realizada para cada una de las contrataciones se establece un avance cuantitativo del 100% y se procedera a realizar verificación de efectividad.</t>
    </r>
    <r>
      <rPr>
        <b/>
        <sz val="12"/>
        <color theme="1"/>
        <rFont val="Arial"/>
        <family val="2"/>
      </rPr>
      <t xml:space="preserve">
</t>
    </r>
  </si>
  <si>
    <r>
      <rPr>
        <b/>
        <sz val="12"/>
        <color theme="1"/>
        <rFont val="Arial"/>
        <family val="2"/>
      </rPr>
      <t>Seguimiento diciembre 2024:</t>
    </r>
    <r>
      <rPr>
        <sz val="12"/>
        <color theme="1"/>
        <rFont val="Arial"/>
        <family val="2"/>
      </rPr>
      <t xml:space="preserve"> Se identifico la versión 5 del procedimiento PR-ADT-004, en el que se observó la adición al control de supervisión de la operación, teniendo en cuenta que la versión tomada para la realización de esta auditoria no contemplaba la segunda revisión y aprobación del formato F-ADT-038 por parte del ingeniero de operación quien </t>
    </r>
    <r>
      <rPr>
        <i/>
        <sz val="12"/>
        <color theme="1"/>
        <rFont val="Arial"/>
        <family val="2"/>
      </rPr>
      <t xml:space="preserve">" deberá verificar que el caudal coincida con las tablas de calificación de las tomas prediales y los tiempos de riego sean coherentes" </t>
    </r>
    <r>
      <rPr>
        <sz val="12"/>
        <color theme="1"/>
        <rFont val="Arial"/>
        <family val="2"/>
      </rPr>
      <t>por lo anterior y con animos de verificar la efectividad del cumplimiento de la acción se allego:</t>
    </r>
    <r>
      <rPr>
        <b/>
        <sz val="12"/>
        <color theme="1"/>
        <rFont val="Arial"/>
        <family val="2"/>
      </rPr>
      <t xml:space="preserve">
· Manatí, Santa Lucía y Repelón:</t>
    </r>
    <r>
      <rPr>
        <sz val="12"/>
        <color theme="1"/>
        <rFont val="Arial"/>
        <family val="2"/>
      </rPr>
      <t xml:space="preserve"> Correo electronico con el detalle de documentos para la liquidación del Convenio 775 de 2020 y ejecución del Convenio 1455 de 2023, ademas del procedimiento PR-ADT-004.
</t>
    </r>
    <r>
      <rPr>
        <b/>
        <sz val="12"/>
        <color theme="1"/>
        <rFont val="Arial"/>
        <family val="2"/>
      </rPr>
      <t>· Monteria - Mocari y La Doctrina:</t>
    </r>
    <r>
      <rPr>
        <sz val="12"/>
        <color theme="1"/>
        <rFont val="Arial"/>
        <family val="2"/>
      </rPr>
      <t xml:space="preserve"> Informe de operación de estaciones de bombeo correspondiente al mes de marzo, formato (F-ADT-042), Inspección daria del equipo formato (F-ADT-047) equipo excavadora Jhon Deere, inspección diaria del equipo formato (F-ADT-047) de exavadora Link Belt, Plan de cultivos para riego formato (F-ADT-030), correspondiente a la vigencia 2024, Hoja de vida de obra (F-ADT-044), Informe de inspección de obras del distrito formato (F-ADT-045), Modelo de informe de distritos administrados directamente por la agencia formato (F-ADT-066) del periodo de enero a marzo de 2024 La Doctrina, Mocari, programa anual de conservación y mejoramiento formato (F-ADT-043) de la doctrina y mocari.
</t>
    </r>
    <r>
      <rPr>
        <b/>
        <sz val="12"/>
        <color theme="1"/>
        <rFont val="Arial"/>
        <family val="2"/>
      </rPr>
      <t>· Sibundoy:</t>
    </r>
    <r>
      <rPr>
        <sz val="12"/>
        <color theme="1"/>
        <rFont val="Arial"/>
        <family val="2"/>
      </rPr>
      <t xml:space="preserve"> Programa anual de conservación y mejoramiento 2024.
Así las cosas se considera que la acción se encuentra cumplida dado que con la actualización del procedimiento se impementaron nuevos controles, además del cambio técnologico en la herramienta dispuesta para la adminisrracion de cartera Dynamics, quedando obsoleta SIFI, sin emabrgo, el hallazgo continuara abierto hasta que se valide el cumplimiento de la acción 1 y 2 del presente hallazgo, toda vez que se encuentran incumplidas vencidas.</t>
    </r>
  </si>
  <si>
    <t>Falta de uniformidad en la metodología de medición de entrega de agua a los predios adscritos a los Distritos de Adecuación de Tierras.</t>
  </si>
  <si>
    <t>4. Elaborar un documento de protocolo para la obtención de las mediciones de caudales (pasos de determinación) entregados a los usuarios de los predios. En dicho protocolo deben quedar explícitas las desviaciones o excepciones admisibles y/o casos especiales (si se admitiera esta última categoría), al igual que, para las mediciones deberán dejarse establecidas y descritas con claridad las evidencias que soportarán estas tareas, haciéndolas trazables para cualquier tercero que requiera validar los consumos de la facturación.</t>
  </si>
  <si>
    <t>Un (1) documento Técnico</t>
  </si>
  <si>
    <r>
      <t xml:space="preserve">La VIP mediante mesa de trabajo informó que a la fecha no se ha podido ajustar el procedimiento PR-ADT- 004, la medicion del caudal se hace por medio de Bombeo; No se ha elaborado un documento de protocolo para la obtención de las mediciones de caudales.
</t>
    </r>
    <r>
      <rPr>
        <b/>
        <sz val="12"/>
        <color theme="1"/>
        <rFont val="Arial"/>
        <family val="2"/>
      </rPr>
      <t xml:space="preserve">
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Para la validación al cumplimiento de la acción propuesta se adjunto la siguiente información:
Se adjunta procedimiento (PR-ADT-004) V5 en el que se identifica la inclusión de formatos y lineamientos para las mediciones de caudales, por lo anterior se otorga un avance cuantitativo del 100% de la acción y meta propuesta.
</t>
    </r>
  </si>
  <si>
    <t>5. Expedir una circular a los responsables de la administración de todos los Distritos de propiedad de la ADR estableciendo la obligatoriedad de aplicar el protocolo de medición de consumos.</t>
  </si>
  <si>
    <t xml:space="preserve">Una (1) circular expedida </t>
  </si>
  <si>
    <r>
      <t xml:space="preserve">No se expedió la circular a los responsables de la administración de todos los Distritos de propiedad de la ADR estableciendo la obligatoriedad de aplicar el protocolo de medición de consumos.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
Seguimiento Diciembre 2024:</t>
    </r>
    <r>
      <rPr>
        <sz val="12"/>
        <color theme="1"/>
        <rFont val="Arial"/>
        <family val="2"/>
      </rPr>
      <t xml:space="preserve"> Se remiten carpetas con soortes de comunicaciones:             
                                                                                                                                                                                                                                                                                                                                                                       </t>
    </r>
    <r>
      <rPr>
        <b/>
        <sz val="12"/>
        <color theme="1"/>
        <rFont val="Arial"/>
        <family val="2"/>
      </rPr>
      <t>Montería - Mocarí y La Doctrina</t>
    </r>
    <r>
      <rPr>
        <sz val="12"/>
        <color theme="1"/>
        <rFont val="Arial"/>
        <family val="2"/>
      </rPr>
      <t xml:space="preserve">
* 29/07/2024 Requerimientos DAT Montería La Doctrina-Mocarí  - Indicar a enviar a nivel central el volumen de agua entrega a cada usuario, entre otras…
* 24/05/2024 Memorando 20243300044483  - Enviar a nivel central el formato ADT 038 -volumen de agua entrega a cada usuario, entre otros...
</t>
    </r>
    <r>
      <rPr>
        <b/>
        <sz val="12"/>
        <color theme="1"/>
        <rFont val="Arial"/>
        <family val="2"/>
      </rPr>
      <t xml:space="preserve">
Sibundoy
</t>
    </r>
    <r>
      <rPr>
        <sz val="12"/>
        <color theme="1"/>
        <rFont val="Arial"/>
        <family val="2"/>
      </rPr>
      <t xml:space="preserve">*10/02/2024 Memorando 20243300016303 - Apoyo Administración DAT Valle del Sibundoy-Putumayo  - Solicitud de cumplimiento PR-ADT-004
*07/03/2024 Memorando 20243300021543 - actividades de administración, operación y conservación del distrito del Valle de Sibundoy
</t>
    </r>
    <r>
      <rPr>
        <b/>
        <sz val="12"/>
        <color theme="1"/>
        <rFont val="Arial"/>
        <family val="2"/>
      </rPr>
      <t xml:space="preserve">Manatí, Santa Lucía y Repelón
</t>
    </r>
    <r>
      <rPr>
        <sz val="12"/>
        <color theme="1"/>
        <rFont val="Arial"/>
        <family val="2"/>
      </rPr>
      <t>Se relacionan a continuación los oficios mediante los cuales la Agencia solicita la remisión de estos formatos del PR-ADT-004:
Oficio con radicado ADR 20243520031002 del 14 de marzo de 2024, mediante el cual se solicita a la Gobernación del Atlántico la remisión del el plan de riego y planes de siembra, indicando los volúmenes y áreas por cultivos y el Plan de Conservación Anual de cada Distrito.
Oficio con radicado ADR 20243520049012 del 9 de abril de 2024, mediante el cual se solicita a la Gobernación del Atlántico la remisión de los formatos F-ADT-038 para los Distritos Santa Lucía y Repelón.
Oficio con radicado ADR 20243520074902 del 8 de mayo de 2024, mediante el cual se solicita a la Gobernación del Atlántico la remisión de los presupuestos anuales de funcionamiento de los distritos del Atlántico, donde se incluya para cada caso, los planes de riego y planes de siembra (caso Repelón y Santa Lucía), indicando los volúmenes y áreas por cultivos; y el Plan de Conservación Anual del Distrito.
Si bien se denota la circular para los distritos en mención la acción establece que sera para todos los distritos por loanterior se otorga un avance cuantitativo del 100% teniendo en cuenta que se evidencia la comunicación para los dos distritos de Cordoba y los 3 del Atlántico, toda vez que estos estan a cargo de la Agencia de Desarrollo rural.</t>
    </r>
  </si>
  <si>
    <t xml:space="preserve">Desactualización del Registro General de Usuarios e inconsistencias en la información registrada en las facturas. </t>
  </si>
  <si>
    <t>Falta de alimentación y/o actualización de los parámetros de información que conforman el Registro General de Usuarios (RGU).</t>
  </si>
  <si>
    <t>1. Realizar una depuración en el sistema de información de facturación para datos de identificación del propietario o usuario inconsistentes.</t>
  </si>
  <si>
    <t> Cinco (5)</t>
  </si>
  <si>
    <t xml:space="preserve"> Director de UTT y Líder o Director de Adecuación de Adecuación o Gerente de Distrito </t>
  </si>
  <si>
    <t> 01-nov-19</t>
  </si>
  <si>
    <t> 31-dic-20</t>
  </si>
  <si>
    <r>
      <t xml:space="preserve">Se ajustaron los procedimientos para la actualizacion del RGU en todos los distritos, se establecieron  25 pasos para que efectivamete se actualicen el RGU de los distritos de la Agencia.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Para la validación al cumplimiento de la acción se remitio la siguiente información 
·</t>
    </r>
    <r>
      <rPr>
        <b/>
        <sz val="12"/>
        <color theme="1"/>
        <rFont val="Arial"/>
        <family val="2"/>
      </rPr>
      <t xml:space="preserve"> Ficha de viabilidad para la actualización del registro general de Usuario formato (F-ADT-065) Distrito la Doctrina</t>
    </r>
    <r>
      <rPr>
        <sz val="12"/>
        <color theme="1"/>
        <rFont val="Arial"/>
        <family val="2"/>
      </rPr>
      <t xml:space="preserve">, para el predio El Rosario No 2, codigo RGU Nuevo 0275020006.
· Formato (F-ADT-065), para el predio El Rosario No 3 y  RGU Nuevo 0275020007.
· Formato (F-ADT-065), para el predio El Rosario No 4 y  RGU Nuevo 0275020008.
· Formato (F-ADT-065), para el predio Villa Nayi  y  RGU Nuevo 0275020010.
· Formato (F-ADT-065), para el predio Los Almendros  y  RGU Nuevo 0275020011.
· Formato (F-ADT-065), para el predio El Deseo  y  RGU Nuevo 0275020012.
· Formato (F-ADT-065), para el predio Campo Florido  y  RGU Nuevo0275020013.
· Formato (F-ADT-065), para el predio El Comienzo  y  RGU Nuevo 0275020014.
· Formato (F-ADT-065), para el predio El Deseo  y  RGU Nuevo 0275020012.
· Formato (F-ADT-065), para el predio San Jose  y  RGU Nuevo 0275020015.
· Formato (F-ADT-065), para el predio La Bascula y  RGU Nuevo 0275020016.
</t>
    </r>
    <r>
      <rPr>
        <b/>
        <sz val="12"/>
        <color theme="1"/>
        <rFont val="Arial"/>
        <family val="2"/>
      </rPr>
      <t>· Ficha de viabilidad para la actualización del registro general de Usuario formato (F-ADT-065) Distrito Mocari:</t>
    </r>
    <r>
      <rPr>
        <sz val="12"/>
        <color theme="1"/>
        <rFont val="Arial"/>
        <family val="2"/>
      </rPr>
      <t xml:space="preserve">
· Formato (F-ADT-065), para el predio UNIVERSIDAD CORDOBA y  RGU Nuevo 00279010013
· Formato (F-ADT-065), para el predioLA ALBORADA  y  RGU Nuevo 0279010014
· Formato (F-ADT-065), para el predio NUEVA YORK y  RGU Nuevo 0279010015
· Formato (F-ADT-065), para el predioPARCELA # 11 y  RGU Nuevo 0279010022
· Formato (F-ADT-065), para el predio PARCELA # 6 y  RGU Nuevo 0279010023.
· Formato (F-ADT-065), para el predio PARCELA # 8 MOCARI y  RGU Nuevo 0279010024
· Formato (F-ADT-065), para el predio PARCELA # 9  y  RGU Nuevo PARCELA # 0279010025
· Formato (F-ADT-065), para el predioPARCELA # 10 y  RGU Nuevo 0279010026
· Formato (F-ADT-065), para el predio LA COMBINADA y  RGU Nuevo 0279010042.
· Formato (F-ADT-065), para el predio CALIFORNIA y  RGU Nuevo 0279010046.
Por lo anterior se determina establecer un avamce cuantitativo del 100% teniendo en cuenta que se evidenciaron las acciones de depuración y actualización en los RGU.</t>
    </r>
  </si>
  <si>
    <r>
      <rPr>
        <b/>
        <sz val="12"/>
        <rFont val="Arial"/>
        <family val="2"/>
      </rPr>
      <t xml:space="preserve">Seguimiento diciembre 2024: </t>
    </r>
    <r>
      <rPr>
        <sz val="12"/>
        <rFont val="Arial"/>
        <family val="2"/>
      </rPr>
      <t>En mesas de trabajo se informó a esta Oficina, que aun  se continua la actualización del Registro General de Usuarios del Distrito de La Doctrina, iniciada en el 2019, sin emabro a la fecha se han generando 342 fichas de viabilidad para la actaulización del RGU, las cuales 271 se encuentran debidamente notificadas y actualizadas en el sistema Dynamics, como consta en la información remitida.
A su vez se dio inicio a la actualización del RGU del Distrito Montería - Mocarí, generando 852 fichas de viabilidad para la actualización del Registro General de Usuarios, enviadas a la UTT3 mediante entregas períodicas, para su respectiva validación (en aplicación al procedimiento ADT-004). De estas 852 fichas, se encuentran debidamente firmadas y regresadas a la UTT para su respectiva notificación 283.
Dentro de estas se identifica el componente técnico dle predio, el componente juridico, concepto de viabiliazión para actualizar el RGU, además de la firma del acto de actualización por parte del vicepresidente de integración productiva.
Sin emabargo y teniendo en cuenta que la acción 3 se encuentr aincumplida vencida, el hallazgo continua abierto.</t>
    </r>
  </si>
  <si>
    <t>Deficiente estructuración de los procedimientos PR-ADT-004 y PR-ADT-005 en relación con la fuente oficial del RGU.</t>
  </si>
  <si>
    <t xml:space="preserve">2. Modificar procedimientos PR-ADT-004 y PR-ADT-005 indicando como fuente oficial del RGU el sistema de facturación utilizado.  </t>
  </si>
  <si>
    <t xml:space="preserve">Distritos </t>
  </si>
  <si>
    <t xml:space="preserve"> Líder o Director de Adecuación de Tierras y Vicepresidente de Integración Productiva </t>
  </si>
  <si>
    <t>30-mar-20 </t>
  </si>
  <si>
    <t>Se ajustaron los procedimientos PR-ADT- 004 para los Distritos administrados por la ADR y PR-ADT-005 administrados por asociaciones de usuarios.</t>
  </si>
  <si>
    <t>Se valido que en el aplicativo Isolucion se encuentra publicado el ajuste a los procedimietos asi: PR-ADT- 004 publicado el 23-may-2022 y PR-ADR-005 publicado el 22-ago-2022.
Una vez inspeciconadas las evidencias, la Oficina de Control Interno considera procedente validar el cumplimiento de la acción de mejora.</t>
  </si>
  <si>
    <t>Dependencia de terceros (los usuarios) y/o concentración total en éstos de las acciones para emprender gestiones de formación y/o actualización del Registro General de Usuarios.</t>
  </si>
  <si>
    <t xml:space="preserve">3. Realizar una encuesta de actualización de datos a los usuarios de los predios inscritos en el RGU de los Distritos </t>
  </si>
  <si>
    <t>Dos (2) </t>
  </si>
  <si>
    <t xml:space="preserve">
Director de UTT y Líder o Director de Adecuación de Adecuación o Gerente de Distrito 
</t>
  </si>
  <si>
    <r>
      <t xml:space="preserve">A la fecha no se ha realizado la encuesta de actualización de datos a los usuarios de los predios inscritos en el RGU de los Distritos.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Para la validación al cumplimiento de la acción se remitio la siguiente información 
· Ficha de viabilidad para la actualización del registro general de Usuario formato (F-ADT-065) Distrito la Doctrina, para el predio El Rosario No 2, codigo RGU Nuevo 0275020006.
· Formato (F-ADT-065), para el predio El Rosario No 3 y  RGU Nuevo 0275020007.
· Formato (F-ADT-065), para el predio El Rosario No 4 y  RGU Nuevo 0275020008.
· Formato (F-ADT-065), para el predio Villa Nayi  y  RGU Nuevo 0275020010.
· Formato (F-ADT-065), para el predio Los Almendros  y  RGU Nuevo 0275020011.
· Formato (F-ADT-065), para el predio El Deseo  y  RGU Nuevo 0275020012.
· Formato (F-ADT-065), para el predio Campo Florido  y  RGU Nuevo0275020013.
· Formato (F-ADT-065), para el predio El Comienzo  y  RGU Nuevo 0275020014.
· Formato (F-ADT-065), para el predio El Deseo  y  RGU Nuevo 0275020012.
· Formato (F-ADT-065), para el predio San Jose  y  RGU Nuevo 0275020015.
· Formato (F-ADT-065), para el predio La Bascula y  RGU Nuevo 0275020016.
· Ficha de viabilidad para la actualización del registro general de Usuario formato (F-ADT-065) Distrito Mocari:
· Formato (F-ADT-065), para el predio UNIVERSIDAD CORDOBA y  RGU Nuevo 00279010013
· Formato (F-ADT-065), para el predioLA ALBORADA  y  RGU Nuevo 0279010014
· Formato (F-ADT-065), para el predio NUEVA YORK y  RGU Nuevo 0279010015
· Formato (F-ADT-065), para el predioPARCELA # 11 y  RGU Nuevo 0279010022
· Formato (F-ADT-065), para el predio PARCELA # 6 y  RGU Nuevo 0279010023.
· Formato (F-ADT-065), para el predio PARCELA # 8 MOCARI y  RGU Nuevo 0279010024
· Formato (F-ADT-065), para el predio PARCELA # 9  y  RGU Nuevo PARCELA # 0279010025
· Formato (F-ADT-065), para el predioPARCELA # 10 y  RGU Nuevo 0279010026
· Formato (F-ADT-065), para el predio LA COMBINADA y  RGU Nuevo 0279010042.
· Formato (F-ADT-065), para el predio CALIFORNIA y  RGU Nuevo 0279010046.
Teniendo en cuenta la información anterior es importante recalcar que esta no correponde con una encuenta a los beneficiarios de los distritos, por lo anterior no se otorga avace cuantitativo a esta acción.</t>
    </r>
  </si>
  <si>
    <r>
      <t xml:space="preserve">Seguimiento diciembre 2024: </t>
    </r>
    <r>
      <rPr>
        <sz val="12"/>
        <rFont val="Arial"/>
        <family val="2"/>
      </rPr>
      <t>De acuerdo con la descripción cualitativa remitida para esta acción se establece "</t>
    </r>
    <r>
      <rPr>
        <b/>
        <sz val="12"/>
        <rFont val="Arial"/>
        <family val="2"/>
      </rPr>
      <t xml:space="preserve"> </t>
    </r>
    <r>
      <rPr>
        <i/>
        <sz val="12"/>
        <rFont val="Arial"/>
        <family val="2"/>
      </rPr>
      <t xml:space="preserve">Se debería reformular el hallazago, ya que la actualización del RGU no se realiza mediante encuestas. El instrumento dispuesto para la actualización es el formato F-ADT-065 - Ficha de viabilidad para la actaulización del Registro General de Usuarios. En el cual se incorpora la información de varios componentes, tales como: catastral, topográfico, financiero y jurídico. Esta información en su mayoría fue levantada en campo mediante convenios interadministrativos. El soporte de acción de cumplimiento serán las fichas de viabilidad debidamente gestionadas., las cuales se adjuntan. " 
</t>
    </r>
    <r>
      <rPr>
        <sz val="12"/>
        <rFont val="Arial"/>
        <family val="2"/>
      </rPr>
      <t>Sin emabrgo esta acción no es mencionada en el memorando de reformulación por lo anterior esta Oficina sugiere, verificar si la acción es procedente o ataca la causa raiz del hallazgo.</t>
    </r>
  </si>
  <si>
    <t>Deficiencias en la gestión de cobro de los servicios prestados y en los datos mínimos requeridos en la factura.</t>
  </si>
  <si>
    <t>Desalineación entre los procedimientos de la Agencia de Desarrollo Rural (ADR) respecto a facturación y cobranza en los Distritos de Adecuación de Tierras y la operación de los mismos.</t>
  </si>
  <si>
    <t>1. Ajustar el procedimiento PR-ADT- 004 y PR-ADR-005 a la realidad de lo que se puede implementar con los sistemas de información existentes y en operación.</t>
  </si>
  <si>
    <t>Dos (2)</t>
  </si>
  <si>
    <t>Líder de Adecuación de Tierras y Vicepresidente de Integración Productiva </t>
  </si>
  <si>
    <t> 30-mar-20</t>
  </si>
  <si>
    <t>Cesar Sanchez</t>
  </si>
  <si>
    <t>Se ajusto el procedimiento PR-ADT- 004 y el  procedimieto PR-ADR-005 se ajustó  los cuales están aprobados y publicados en el ISOLUCION .</t>
  </si>
  <si>
    <t>Se aprobó por parte de la presidencia los procedimietos 4 y 5 los cuales se  encuentran publicados en ISOLICION. 
Una vez inspeciconadas las evidencias, la Oficina de Control Interno considera procedente validar el cumplimiento de la acción de mejora.</t>
  </si>
  <si>
    <t>Obsolescencia de los sistemas de información de facturación y cartera, que impiden contar con versatilidades de reporte a nivel de facturas.</t>
  </si>
  <si>
    <t xml:space="preserve">2. Tramitar con la Oficina de Tecnologías de la Información la incorporación de un módulo de control y estadísticas de entrega de facturas en los DAT en el aplicativo de información en línea actual – http://www.centir.adr.gov.co:8084/ o incluir en el procedimiento un formato de control y estadísticas de entrega de facturas.  </t>
  </si>
  <si>
    <t xml:space="preserve">procedimientos ajustados </t>
  </si>
  <si>
    <t xml:space="preserve"> Líder de Adecuación de Tierras y Líder de Tecnologías de la Información </t>
  </si>
  <si>
    <t>01-nov-19 </t>
  </si>
  <si>
    <t>30-may-20 </t>
  </si>
  <si>
    <r>
      <t xml:space="preserve">Dado que el sitema de facturacion SIFI es obsoleto, se realizó un contrato con la empresa 4-72 con el fin de que sea la empresa de correo la que realice directamente la entrega de las facturas a los usuarios, esto se realizará con la entrega de las facturas del primer semestre de 2022, es decir, a partir de julio de 2022.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Para consolidación del cumplimiento a la acción propuesta se remitio la siguiente información:
· Certificación de uso del aplicativo Dynamics  del 22 de octubre del 2022.
· Exportación de facturación aplicativo Dynamics
· Memorando 20222400024993  del 25 de octubre de 2022, cuyo asunto indica socialización actividades apoyo técnico.
· Actualización de procedimiento PR-ADT-004 a versión 5. 
Por lo anterior y teniendo en cuenta que se no se evidencio la generación de controles y estadisticas para las entregas de la facturación se otorga un porcentaje cuantitativo del 0%.</t>
    </r>
  </si>
  <si>
    <r>
      <rPr>
        <b/>
        <sz val="12"/>
        <color theme="1"/>
        <rFont val="Arial"/>
        <family val="2"/>
      </rPr>
      <t>Seguimiento diciembre 2024</t>
    </r>
    <r>
      <rPr>
        <sz val="12"/>
        <color theme="1"/>
        <rFont val="Arial"/>
        <family val="2"/>
      </rPr>
      <t>: Si bien se identifica la implementación del aplicativo Dynamics las evidencias remitidas por si solas no permiten constatar la efectividad de la misma, toda vez que no se tiene certeza si esta aplicación permite generar el controlo y estadisticas de la facturación entregada o no, por lo anterior la Oficina de Control interno considera pertinente replantear la accion dado que se debia adelantar por parte de la Oficina de Tecnologías de la Información la incorporacion de un módulo de control y estadísticas de entrega de facturas en los DAT; en razon a que el aplicativo SIFI ya no esta en operacion., o allegar soportes que permitan identificar a esta Oficina la funcionalidad respecto a los aspectos mencionados para el control de entregas.
Así las cosas el hallazgo continua en estado de abierto.</t>
    </r>
  </si>
  <si>
    <t>Falta de concientización a los usuarios para que reciban las facturas.</t>
  </si>
  <si>
    <t>3. Realizar compañas de concientización a los usaurios sobre la facturación (entrega- recibo - pago)</t>
  </si>
  <si>
    <t>Un (1) trámite o un (1) procedimiento ajustado</t>
  </si>
  <si>
    <t xml:space="preserve"> Director de la UTT y Líder de Adecuación de Tierras </t>
  </si>
  <si>
    <t> 01-ene-20</t>
  </si>
  <si>
    <t>31-dic-20 </t>
  </si>
  <si>
    <t>De acuerdo con información entregada por el área de Cartera en mesa de trabajo se implementó una acción asociada a que una vez se expide la factura esta es entregada al usuario con un adjunto de carta de cobro persuasivo.</t>
  </si>
  <si>
    <t>La Oficina de Control Interno obtuvo evidencia en la realización de los cobros persuasivos que se hacen en forma permanente, pues junto con la factura se envía una comunicación de cobro persuasivo, por lo cual  se considera procedente validar el cumplimiento de la acción de mejora.</t>
  </si>
  <si>
    <t>Incumplimiento obligaciones legales de carácter ambiental.</t>
  </si>
  <si>
    <t>Restricciones y/o disponibilidad de recursos presupuestales para ejecutar las obligaciones impuestas en las concesiones de aguas y demás normatividad ambiental aplicable.</t>
  </si>
  <si>
    <t xml:space="preserve">1. Incluir dentro de los costos del proyecto de inversión de Adecuación de Tierras para la vigencia 2020, los relacionados con las obligaciones interpuestas por autoridades ambientales los permisos y licencias de los DAT de propiedad de la ADR y realizar la posterior contratación de acuerdo con recursos disponibles. </t>
  </si>
  <si>
    <t xml:space="preserve">Una (1) ficha EBI actualizada </t>
  </si>
  <si>
    <t>Líder de Adecuación de Tierras y Vicepresidente de Integración Productiva</t>
  </si>
  <si>
    <t>Maicol Zipamocha</t>
  </si>
  <si>
    <t>La Dirección de Adecuación de Tierras Informó que "Dentro del proyecto de inversión de adecuación de tierras 2019 - 2022 se incluyeron recursos para el tema ambiental de los distritos", de lo anterior, la Oficina de Control Interno observó el formato F-DER-009 "GUÍA OPERATIVA PARA FORMULACIÓN DE PROYECTOS DE INVERSIÓN", cuyo objetivo es "APOYO A LA FORMULACION E IMPLEMENTACIÓN DE DISTRITOS DE ADECUACIÓN DE TIERRAS Y A LA PRESTACIÓN DEL SERVICIO PÚBLICO DE ADECUACIÓN DE TIERRAS A NIVEL NACIONAL
2019-2022", versión 7 de abril de 2020.
Adicionalmente se evidenció:
1.Consulta de pantallas del SUIFP sobre números de solicitudes realizadas y archivos adjuntos cargados. 
2. Ficha EBI y Guía Operativa correspondiente a la solicitud de recursos realizada por la ADR para la vigencia 2019 (esta solicitud se realizó en 2018 con No SUIFP 347283). 
3. Ficha EBI y Guía Operativa correspondiente a la solicitud de recursos realizada por la ADR para la vigencia 2020 (esta solicitud se realizó en 2019 con No SUIFP 559915).
 Documentos los cuales contemplan la realización de actividades relacionadas con la gestión ambiental de los disitritos de adecuación de tierras tanto administrados por la ADR como los adminsitrados por asociaciones, así como los proyectos erstratégicos, y el presupuesto requerido y/o solicitado para ello.</t>
  </si>
  <si>
    <t>La Oficina de Control Interno obtuvo evidencia de la inclusión de actividades y recursos dentro de los proyectos de inversión 2019, 2020 y guía operativa 2019-2022 (recursos 2021), para las gestiones ambientales a realizar en los Distritos de Adecuación de Tierras. Por lo cual se considera procedente validar el cumplimiento de la acción de mejora.</t>
  </si>
  <si>
    <t>Obligaciones cedidas por el extinto INCODER pendientes de cumplimiento y falta de maduración operacional de la ADR para implementar las acciones de subsanación aplicables</t>
  </si>
  <si>
    <t xml:space="preserve">2. Elaborar una matriz de seguimiento ambiental por parte de un profesional ambiental de la Dirección de Adecuación de Tierras. </t>
  </si>
  <si>
    <t xml:space="preserve">Una (1) matriz de Seguimiento Implementada </t>
  </si>
  <si>
    <t xml:space="preserve">Profesional Ambiental de la Dirección de Adecuación de Tierras designado. </t>
  </si>
  <si>
    <r>
      <t xml:space="preserve">De acuerdo a la evidencia aportada por la Dirección de Adecuación de Tierras (Ambiental)  esta Oficina de Control Interno evidenció que:
- Se realizó el diagnóstico ambiental del Distrito de Adecuación de Tierras Santa Lucía, donde se detallan las obligaciones, el cumplimiento y las observaciones asociadas.
Respecto con las evidencias aportadas y de acuerdo a lo evidenciado por la Oficina de Control Interno en el seguimiento a julio 2023 se considera que esta acción propuesta se encuentra cumplida.
</t>
    </r>
    <r>
      <rPr>
        <b/>
        <sz val="12"/>
        <color theme="1"/>
        <rFont val="Arial"/>
        <family val="2"/>
      </rPr>
      <t>Seguimiento diciembre 2024:</t>
    </r>
    <r>
      <rPr>
        <sz val="12"/>
        <color theme="1"/>
        <rFont val="Arial"/>
        <family val="2"/>
      </rPr>
      <t xml:space="preserve"> Si bien la acción se encuentra cumplida se relaciona un matriz de seguimiento de los componentes ambientales de distritos de pequeña escala, mediana escala y gran escala.</t>
    </r>
  </si>
  <si>
    <t>De acuerdo con la verificación realizada por la Oficina de Control Interno se considera que esta acción propuesta se encuentra cumplida.
Por lo anterior se considera que se debe continuar con el seguimiento al presente hallazgo, toda vez que 1 de las 3 acciones propuestas,  se encuentra incumplida y vencida.</t>
  </si>
  <si>
    <t>Falta de acompañamiento o efectivo control por parte de la supervisión en lo referente a los procesos que se deben surtir para la elaboración y cumplimiento de los aspectos ambientales exigidos normativamente</t>
  </si>
  <si>
    <r>
      <t xml:space="preserve">Mediante </t>
    </r>
    <r>
      <rPr>
        <b/>
        <sz val="12"/>
        <color theme="1"/>
        <rFont val="Arial"/>
        <family val="2"/>
      </rPr>
      <t>memorando 20243000098473</t>
    </r>
    <r>
      <rPr>
        <sz val="12"/>
        <color theme="1"/>
        <rFont val="Arial"/>
        <family val="2"/>
      </rPr>
      <t xml:space="preserve"> del 28 de noviembre de 2024 esta acción fue modificada, así: 
3. Formulación de Ficha Técnica en la que se identifican los aspectos ambientales pendientes de cumplimiento por parte de la Asociación de Usuarios.</t>
    </r>
  </si>
  <si>
    <r>
      <rPr>
        <b/>
        <sz val="12"/>
        <rFont val="Arial"/>
        <family val="2"/>
      </rPr>
      <t>Mediante memorando 20243000098473</t>
    </r>
    <r>
      <rPr>
        <sz val="12"/>
        <rFont val="Arial"/>
        <family val="2"/>
      </rPr>
      <t xml:space="preserve"> del 28 de noviembre de 2024 esta meta fue modificada, así: 
Ficha técnica ambiental y Matriz 
de seguimiento ambiental </t>
    </r>
  </si>
  <si>
    <t xml:space="preserve">Grupo ambiental Dirección de 
Adecuación de Tierras </t>
  </si>
  <si>
    <t xml:space="preserve">
Maria Paula Urquijo </t>
  </si>
  <si>
    <r>
      <t>Seguimiento diciembre 2024: para la verificación al cumplimiento de laacción se remitio la siguiente información:
· Matriz de seguimiento de los componentes ambientales de distritos de pequeña escala, mediana escala y gran escala.
Por lo anterior y teniendo en cuenta que la meta establece</t>
    </r>
    <r>
      <rPr>
        <i/>
        <sz val="12"/>
        <color theme="1"/>
        <rFont val="Arial"/>
        <family val="2"/>
      </rPr>
      <t xml:space="preserve"> "Ficha técnica ambiental y Matriz de seguimiento ambiental" </t>
    </r>
    <r>
      <rPr>
        <sz val="12"/>
        <color theme="1"/>
        <rFont val="Arial"/>
        <family val="2"/>
      </rPr>
      <t xml:space="preserve"> se otorga una vance del 50% dado que se cuenta con uno de los documentos de la meta.</t>
    </r>
  </si>
  <si>
    <t>Deficiencias en el control y supervisión a la Administración, Operación y Conservación de los Distritos de Adecuación de Tierras entregados a Asociaciones de Usuarios.</t>
  </si>
  <si>
    <t xml:space="preserve">Insuficiencia de personal en las UTT para realizar labores de supervisión a los Contratos de Administración, Operación y Conservación. </t>
  </si>
  <si>
    <t>1. Conformar 9 equipos de trabajo con todos los perfiles de apoyo: técnico, administrativo, financiero o jurídicos requeridos por el supervisor para realizar la supervisión integral a los contratos de Administración, Operación y Conservación.</t>
  </si>
  <si>
    <t>Nueve (9) 
Distritos</t>
  </si>
  <si>
    <t>La Dirección de Adecuación de Tierras manifestó que "(...) se creó un equipo de apoyo  a la supervisión de los contratos de AOC, integrado por profesionales de las diferente áreas del conocimiento: administrativo y financiero, técnico y juridico, el cual está realizando las mesas de trabajo virtuales con el equipo de supervisión y apoyo a la supervisión de las UTTs", no obstante lo anterior, no se allegó soporte que acredite la conformación de los apoyos a la supervisión de los contratos mencionados. En los nuevos contratos se estableció puntualmete incluir los apoyos a la supervision.</t>
  </si>
  <si>
    <t>Según lo manifestado, se conformaron los equipos de trabajo con los prefesionales de las diferentes areas y con el apoyo a los supervisores de los contratos; si bien no eisten las delegaciones eplícitas, si se pudieron corroborar las actas de reuniones de Supervisión donde participaron los profesionales de los componentes financiero, jurídico, ambiental y técnico, durante los años 2020 y 2021, por lo que se considera procedente validar el cumplimiento de la acción de mejora.</t>
  </si>
  <si>
    <t>Desconocimiento, por parte de la Asociación de usuarios, de los requerimientos y anexos para la confección de los presupuestos anuales de Administración, Operación y Conservación (AOC) del DAT (ej: Plan Quinquenal), así como de los requerimientos procedimentales para soportar el diseño y ejecución de planes y programas de AOC.</t>
  </si>
  <si>
    <t xml:space="preserve">2. Remitir comunicación a las Juntas Directivas y a los Gerentes de cada Asociación de Usuarios con los requisitos de los documentos anexos a presentar en los presupuestos de ingresos y egresos. </t>
  </si>
  <si>
    <t>Nueve (9)
Comunicaciones</t>
  </si>
  <si>
    <t>Dirección de Adecuación de Tierras manifestó que "se enviaron las 9 comunicaciones a partir del los años 2019, 2020 y 2021".</t>
  </si>
  <si>
    <t>El área auditada remite la evidencia del envio de las comunicaciónes a las Juntas Directivas y a los Gerentes de 9  Asociaciónes de Usuarios con los requisitos de los presupuestos de ingresos y egresos.
Una vez inspeciconadas las evidencias, la Oficina de Control Interno considera procedente validar el cumplimiento de la acción de mejora.</t>
  </si>
  <si>
    <t>Falta de análisis / depuración de las observaciones identificadas y emanadas por la Supervisión de la Agencia de Desarrollo Rural.</t>
  </si>
  <si>
    <t xml:space="preserve">3. Incluir Comité Técnico Coordinador en los nuevos contratos que se suscriban con las Asociaciones de Usuarios para AOC de Distritos </t>
  </si>
  <si>
    <t xml:space="preserve">Cuatro (4) 
Estudios Previos </t>
  </si>
  <si>
    <t>Se incluyo el Comité Técnico Coordinador en los nuevos contratos que se suscribieron en el año 2019 con las Asociaciones de Usuarios para AOC de Distritos; para los años 2020 y 2021 no se realizo debido a la pandemia.</t>
  </si>
  <si>
    <t>El area auditada remite Copia de los contratos de AOC de 7 distritos de mediana y gran escala, propiedad ADR, en los cuales se incluyó Comité Técnico.  para el año 2019. Se ecluyeron los DAT de Zulia y RUT, los cuales tienen vigencia contractual hasta el año 2025.
Una vez inspeciconadas las evidencias, la Oficina de Control Interno  considera procedente validar el cumplimiento de la acción de mejora.</t>
  </si>
  <si>
    <t xml:space="preserve">Omisiones en la ejecución de actividades administrativas y de operación en Distrito de Adecuación de Tierras administrado por la Agencia de Desarrollo Rural.  </t>
  </si>
  <si>
    <t>Restricciones presupuestales para la contratación del personal a asignar los Distritos de Adecuación de Tierras</t>
  </si>
  <si>
    <t xml:space="preserve">1. Solicitar los recursos presupuestales necesarios a través del proyecto de inversión – producto servicio de AOC Distritos ADR – para contratar todo personal suficiente y adquirir insumos, equipos, herramientas y papelería necesaria para las labores del personal. </t>
  </si>
  <si>
    <t xml:space="preserve">Una (1) ficha EBI actualizada  </t>
  </si>
  <si>
    <t>La Dirección de Adecuación de Tierras Informó que "Dentro del proyecto de inversión de adecuación de tierras 2019 - 2022 se incluyeron recursos para el tema ambiental de los distritos", de lo anterior, la Oficina de Control Interno observó el formato F-DER-009 "GUÍA OPERATIVA PARA FORMULACIÓN DE PROYECTOS DE INVERSIÓN", cuyo objetivo es "APOYO A LA FORMULACION E IMPLEMENTACIÓN DE DISTRITOS DE ADECUACIÓN DE TIERRAS Y A LA PRESTACIÓN DEL SERVICIO PÚBLICO DE ADECUACIÓN DE TIERRAS A NIVEL NACIONAL
2019-2022", versión 7 de abril de 2020.
Adicionalmente se evidenció:
1.Consulta de pantallas del SUIFP sobre números de solicitudes realizadas y archivos adjuntos cargados. 
2. Ficha EBI y Guía Operativa correspondiente a la solicitud de recursos realizada por la ADR para la vigencia 2019 (esta solicitud se realizó en 2018 con No SUIFP 347283). 
3. Ficha EBI y Guía Operativa correspondiente a la solicitud de recursos realizada por la ADR para la vigencia 2020 (esta solicitud se realizó en 2019 con No SUIFP 559915).
Los anteriores documentos contemplan a manera detallada las necesidades, personal y recursos necesarios para la administración operación y conservación de los disitritos de adecuación de tierras tanto administrados por la ADR como los adminsitrados por asociaciones, así como los proyectos erstratégicos.</t>
  </si>
  <si>
    <t>La Oficina de Control Interno obtuvo evidencia de la inclusión de actividades y recursos dentro de los proyectos de inversión 2019, 2020 y guía operativa 2019-2022 (recursos 2021), para las distitnas actividades de Administración, Operación y Conservación de los Distritos de Adecuación de Tierras. Por lo cual se  considera procedente validar el cumplimiento de la acción de mejora.</t>
  </si>
  <si>
    <t>Labores de riego ejecutadas con base a la experiencia del responsable (canalero) - tareas efectuadas de manera empírica.</t>
  </si>
  <si>
    <t>2. Elaborar un documento técnico de operación de Distritos administrados directamente por la ADR y capacitar al personal en su implementación.</t>
  </si>
  <si>
    <t xml:space="preserve">Un (1) documento Técnico 
Cinco (5) Distritos Capacitados 
</t>
  </si>
  <si>
    <t>Se informa que se elaboro el documento tecnico para la operacion de los Distritos administrados por la ADR (se cuenta con tres manuales para los distritos del Atlantico) pendiete el docuemto tecnico para los distritos de Cordoba, respecto a las capacitaciones se dieron 5 capacitaciones a tres distritos. se entregaron las evidencias de los  documentos técnicos (manuales) de operación de los Distritos de Repelón, Manatí y Santa Lucía (Atlántico), administrados directamente por la ADR. y los soportes de capacitaciones a personal de los distritos.</t>
  </si>
  <si>
    <t>Falta de personal clave en los DAT para instruir y monitorear las actividades de Administración, Operación y Conservación.</t>
  </si>
  <si>
    <t>3. Contratar un Ingeniero de Operación y Conservación para DAT Repelón y otro para DAT Santa Lucia y Manatí</t>
  </si>
  <si>
    <t xml:space="preserve">Dos (2) Ingenieros Contratados </t>
  </si>
  <si>
    <t>Se contrataron los ingenieros para Santa lucia y Manati mediante el convenio tecnico interadminstrativo con la Gobernación del Atlántico, se recibió como evidencia los informes de AOC de los Distritos Repelón, Manatí y Santa Lucía (Atlántico) en el marco del Contrato 7752020, en los cuales se relaciona o certifica la contratación de personal para los distritos.</t>
  </si>
  <si>
    <t>Exigencia de actividades en el procedimiento que sobrepasan la capacidad instalada de personal e infraestructura del Distrito de Adecuación de Tierras.</t>
  </si>
  <si>
    <t>4. Ajustar el procedimiento PR-ADT-004 a la realidad de lo que se puede implementar con la infraestructura existente.  </t>
  </si>
  <si>
    <t xml:space="preserve"> Un (1)
Procedimiento ajustado
</t>
  </si>
  <si>
    <t>Se ajusto el procedimiento PR-ADT-004 a la realidad de lo que se puede implementar con la infraestructura existente.</t>
  </si>
  <si>
    <t>La Oficina de Control Interno obtuvo evidencia del ajuste del procedimiento PR-ADT-004  en el aplicativo ISOLUCION 
Una vez inspeciconadas las evidencias, la Oficina de Control Interno considera procedente validar el cumplimiento de la acción de mejora.</t>
  </si>
  <si>
    <t>Ausencia de identificación y priorización de obras en los Distritos de Adecuación de Tierras.</t>
  </si>
  <si>
    <t>Hallazgo no aceptado por los responsables del proceso. No se formula acción de mejora.
Una vez analizada la respuesta, y la evidencia aportada por los responsables del proceso auditado, esta Oficina de Control Interno no la acepta, a pesar de evidenciar gestiones sobre las afectaciones de los Distritos de Adecuación de Tierras, en virtud de los siguientes argumentos:
a. Aunque se detalla un listado de las solicitudes efectuadas por las Asociaciones de Usuarios, que, de manera independiente informaron sobre la prioridad o urgencia de intervención en sus respectivos distritos, esto en sí mismo no constituye el orden de priorización que la ADR adoptó para ejecutar o programar dichas obras. De hecho, en algunas de ellas, como la de María La Baja, se contestó inicialmente que no se disponía de los recursos para atenderlas, por lo que recomendaron a la Asociación tomar medidas mitigantes en tanto se evaluaba el presupuesto de la siguiente vigencia (2019) para proceder. De otra parte, los responsables del proceso indicaron en su respuesta que: "Como consecuencia de lo anterior y teniendo en cuenta las solicitudes realizadas por las asociaciones de usuarios producto de sus necesidades priorizadas, las cuales fueron objeto de programación en las inversiones en la presente vigencia presupuestal (...)" (subrayado fuera de texto); no obstante, dicha programación no fue entregada a esta Oficina de Control Interno, por lo que no fue posible establecer el resultado consolidado del ejercicio de priorizaron de las obras en los distritos. Aún más contundente, se reitera el hecho de que el control no fue documentado a través de acta conjunta entre la Presidencia y la Vicepresidencia de Integración Productiva, donde se informara la priorización de las obras para su posterior comunicación a la Dirección de Adecuación de Tierras.
Ahora bien, frente a la afirmación de los responsables del proceso: "(...) y no fueron materia de improvisación y/o riesgo para la entidad (...), y que bajo ninguna circunstancia presentaron riesgo de demandas y/o perjuicios en contra de la ADR", esta Oficina de Control Interno aclara que en ningún apartado de este informe aludió a la materialización de los riesgos planteados, más se establecieron posibles efectos de la inobservancia de la actividad de priorización. Tampoco se indicó que las gestiones efectuadas hayan sido producto de la improvisación.
b. Frente a la afirmación "Para los Distritos de Adecuación de Tierras administrados y operados por la ADR, las inversiones se programaron de conformidad al Plan de Adquisiciones de AOC de los departamentos de Atlántico y Córdoba, tal como se señala en correo electrónico del 8 de abril de 2019. (se adjunta copia)", se informa que, al momento de la respuesta a la solicitud de información y la ejecución de pruebas de auditoria por parte de esta Oficina de Control Interno, los responsables del proceso no allegaron la evidencia aludida donde aclararan que dicha gestión hacía parte de la programación de obras de priorización en los distritos administrados por la ADR. Se suma el hecho de que, el correo no permite verificar los tiempos establecidos en el Plan de Adquisiciones.
c. Respecto a los informes de visitas técnicas por afectación de ola invernal, no se desvirtuó el hecho de que, a la fecha de la reunión comentada en el hallazgo (26 de abril de 2019), la ADR no contaba con dichos estudios técnicos para tomar las decisiones de priorización, por lo que se instruyó activar el personal de las UTT y comisión desde Bogotá para realizar el diagnóstico correspondiente (según el contenido del acta). Según la evidencia aportada, los resultados de estos estudios se dieron en las siguientes fechas (posteriores a la reunión):
 Informe Técnico - Visita Distrito de Riego María la Baja, abril 30 de 2019
 Distrito de Aracataca - Departamento del Magdalena, visita técnica abril 29 y 30 de 2019
 Informe Técnico - Visita Distrito de Drenaje del Valle de Sibundoy, abril 30 de 2019
 Informe de vista técnica (...) Asozulia, abril 29 de 2019.
 Informe de vista técnica (...) distrito (...) de Abrego-Asudra.
 Alcance informe de vista técnica (...) distrito (...) de Abrego-Asudra, mayo 7 de 2019.
 Informe Técnico visita distrito de riego Tesalia-Paicol
Lo cual confirma que no se contaba con los insumos para tomar la decisión de priorización al momento de la reunión. A la postre, la decisión de aprobación de las contrataciones e intervenciones se dio por medio del correo electrónico del 13 de mayo de 2019 que se enuncia en la justificación de los responsables del proceso auditado. Finalmente, ha de tenerse en cuenta que, a pesar de la existencia de solicitudes de los usuarios que datan de finales del año 2018, la ADR emprendió gestiones, según la evidencia aportada, a partir de abril de 2019, denotando esto que el ejercicio de priorización de obras en los distritos no fue oportuno en las circunstancias. 
d. Para concluir, esta Oficina de Control Interno no observó un documento definitivo, emitido por la Presidencia, y replicado a la Vicepresidencia de Integración Productiva - Dirección de Adecuación de Tierras (tal y como lo establece el procedimiento PR-ADT-003), que permitiera establecer los criterios y el orden de priorización de obras que se dio en los Distritos de Adecuación de Tierras administrados, tanto por Asociaciones de Usuarios como por la ADR. Se reitera que, las solicitudes de las Asociaciones de Usuarios no permiten por si solas determinar la prelación de las intervenciones. Adicionalmente, esta Oficina de Control Interno no objetó las revisiones y aprobaciones de las contrataciones por parte de la Presidencia, pues se circunscribió a detallar el hecho de que no se identificó la ordenación de las intervenciones bajo mecanismos objetivos independientes de las necesidades de las Asociaciones de Usuarios (todas ellas urgentes).
En este orden de ideas, se insta a los responsables del proceso a plantear los planes de mejoramiento tendientes a establecer:
 La metodología de ordenación/priorización anual de intervenciones en los Distritos de Adecuación de Tierras.
 La oportunidad para efectuar el ejercicio y
 El plazo, y documento por medio del cual, se dejará constancia del resultado de la priorización.</t>
  </si>
  <si>
    <t>29/08/2022
06/07/2023</t>
  </si>
  <si>
    <t>Cesar Sanchez
Richard Rangel Vergel</t>
  </si>
  <si>
    <r>
      <t xml:space="preserve">La Dirección de Adecuación de Tierras manifestó que "las asociaciones de ususarios envian las necesidades priorizadas de obras que se tienen en los distritos, pero no se ve metodologicamente cómo se aprueba la priorización de las obras que se desarrollarán en los distritos; en razón a que no se dersvirtuó el hallazgo, se plantea sustentar que con el plan de accion y con el plan de desarrollo se identifica y se hace la priorización de obras en los Distritos de Adecuación de Tierras. 
</t>
    </r>
    <r>
      <rPr>
        <b/>
        <sz val="12"/>
        <color theme="1"/>
        <rFont val="Arial"/>
        <family val="2"/>
      </rPr>
      <t xml:space="preserve">
Julio 2023</t>
    </r>
    <r>
      <rPr>
        <sz val="12"/>
        <color theme="1"/>
        <rFont val="Arial"/>
        <family val="2"/>
      </rPr>
      <t xml:space="preserve">: No existen avances a la fecha del presente seguimiento.
</t>
    </r>
    <r>
      <rPr>
        <b/>
        <sz val="12"/>
        <color theme="1"/>
        <rFont val="Arial"/>
        <family val="2"/>
      </rPr>
      <t xml:space="preserve">Seguimiento diciembre de 2024: </t>
    </r>
    <r>
      <rPr>
        <sz val="12"/>
        <color theme="1"/>
        <rFont val="Arial"/>
        <family val="2"/>
      </rPr>
      <t xml:space="preserve">Si bien el hallazgo se encuentra sin formulación de plan de mejoramiento el proceso remitio la siguinte información:
· Manual del procedimiento operativo del Fondo Nacional de Adecuación de tierras - FONAT del 12 de agosto del 2024.
·Reglamento  Fondo Nacional de Adecuación de tierras - FONAT ley 41 de 1993- decreto 1071 de 2025 de febrero del 2023.
· Acuerdo No. 004 del 24 de febrero del 2023.
· Presentación de la capacitación de reglamento y procedimiento de  Fondo Nacional de Adecuación de tierras - FONAT de Agosto del 2024.
· Procedimiento de prestación y apoyo al servicio público de adecuación de tierras operación del  Fondo Nacional de Adecuación de tierras - FONAT (PR-ADT-001) V1.
Esta Oficina de termina incuantificable el avance, teniendo en cuenta que no se tiene un planteamiento de acciones y metas propuestas.
</t>
    </r>
  </si>
  <si>
    <t>N/A</t>
  </si>
  <si>
    <r>
      <rPr>
        <b/>
        <sz val="12"/>
        <color theme="1"/>
        <rFont val="Arial"/>
        <family val="2"/>
      </rPr>
      <t>Seguimiento diciembre 2024:</t>
    </r>
    <r>
      <rPr>
        <sz val="12"/>
        <color theme="1"/>
        <rFont val="Arial"/>
        <family val="2"/>
      </rPr>
      <t xml:space="preserve"> Si bien se remitio memorando 20243000098473 del 28 de noviembre del 2024, no se evidencio la solciitud de formulación de plan de mejoramiento para este hallazgo, por lo anterior y teniendo en cuenta que el proceso remitió información para validación se invita a realizar la formulación del mismo.</t>
    </r>
  </si>
  <si>
    <t>Inconsistencias y/o falta de evidencias en los reportes de avances en la ejecución del Plan de Acción (vigencia 2019).</t>
  </si>
  <si>
    <t>1.Asignar un profesional específico de la Dirección de Adecuación de Tierras para realizar el reporte en el aplicativo ISOLUCION.</t>
  </si>
  <si>
    <t> Una (1) comunicación de designación</t>
  </si>
  <si>
    <t>Líder de Adecuación de Tierras</t>
  </si>
  <si>
    <t>Se asignó  la Profesional  contratista de Adecuacion de tierras  cuyo contrato contempla realizar los reportes en el aplicativo ISOLUCION</t>
  </si>
  <si>
    <t>Se valida en el contrato del 2022 de la contratista; Donde na vez inspeciconadas las evidencias, la Oficina de Control Interno considera procedente validar el cumplimiento de la acción de mejora.</t>
  </si>
  <si>
    <t>2. Implementar un Comité de Seguimiento al Plan de Acción de ADT con los profesionales de cada procedimiento del proceso.</t>
  </si>
  <si>
    <t>Seis (6) comités de Seguimiento realizados</t>
  </si>
  <si>
    <t xml:space="preserve">Líder de Adecuación de Tierras </t>
  </si>
  <si>
    <t xml:space="preserve">Se realizó el seguimiento al plan de acción en los comités de Direccion, lo cual está documentado en las  en las actas de reunión de los Comités de Direccion. </t>
  </si>
  <si>
    <t>Se implemento el comité de seguimieto al plan de accion de acuerdo con la accción propuesta , por lo que una vez inspeciconadas las evidencias, la Oficina de Control Interno considera procedente validar el cumplimiento de la acción de mejora.</t>
  </si>
  <si>
    <t>Incumplimiento de la Política de Administración del Riesgo adoptada por la Entidad</t>
  </si>
  <si>
    <t>Deficiencias en el diseño integral de los controles.</t>
  </si>
  <si>
    <t xml:space="preserve">1. Ajustar el mapa de riesgos del proceso de adecuación de tierras. </t>
  </si>
  <si>
    <t>Una (1) matriz ajustad</t>
  </si>
  <si>
    <t xml:space="preserve">Dirección de Adecuación de Tierras
Oficina de Planeación
</t>
  </si>
  <si>
    <t xml:space="preserve">Se ajustó el mapa de riesgos del proceso de adecuación de tierras de acuerdo con la accion propuesta. </t>
  </si>
  <si>
    <t>Se ajusto con la modificacion a la Politica de Administracion de riesgos, la cual fue adoptada por la Entidad. Una vez inspeciconadas las evidencias, la Oficina de Control Interno considera procedente validar el cumplimiento de la acción de mejora.</t>
  </si>
  <si>
    <t>AUDITORÍA VIGENCIA 2021 (INFORME OCI-2021-030) Prestación y Apoyo del Servicio Público Adecuación de Tierras</t>
  </si>
  <si>
    <t>Deficiencias e inconsistencias en la gestión de la facturación y recaudo de tarifas del Servicio Público de Adecuación de Tierras en el DAT de Santa Lucía</t>
  </si>
  <si>
    <t>Modificación de usuarios en el SIFI sin soporte</t>
  </si>
  <si>
    <t>1. Presentar informe sobre el avance en el proceso de la actualización del RGU de los predios del Distrito Santa Lucía, de acuerdo con el procedimiento PR-ADT-004 y con base en los documentos presentados por VALOR +, en el marco del Contrato No. 894 de 2020.</t>
  </si>
  <si>
    <t>UTT</t>
  </si>
  <si>
    <t>6/07/2023
12/12/2024</t>
  </si>
  <si>
    <r>
      <t xml:space="preserve">Julio 2023: No existen avances a la fecha del presente seguimiento.
</t>
    </r>
    <r>
      <rPr>
        <b/>
        <sz val="12"/>
        <color theme="1"/>
        <rFont val="Arial"/>
        <family val="2"/>
      </rPr>
      <t xml:space="preserve">Seguimiento 2024: </t>
    </r>
    <r>
      <rPr>
        <sz val="12"/>
        <color theme="1"/>
        <rFont val="Arial"/>
        <family val="2"/>
      </rPr>
      <t>No se remitio información de cumplimiento para verificación de acción y meta propuesta, por o anterior no se otorga avance cuantitativo y se mantiene la acción como incumplida vencida.</t>
    </r>
  </si>
  <si>
    <t>Hasta no allegar soportes de cumplimiento de la accion, la misma se encontrará en estado incumplida -  vencida.</t>
  </si>
  <si>
    <t>Ausencia de carpeta individual de cada predio del Distrito</t>
  </si>
  <si>
    <t>2. Presentar informe sobre avance en la reconstrucción y organización de las carpetas de los predios usuarios del distrito Santa Lucía, con base en la información actualizada, entregada por VALOR +, en el marco del Contrato No. 894 de 2020.
Se explorará con la OTI de la ADR la opción de armar carpetas digitales.</t>
  </si>
  <si>
    <t xml:space="preserve">Errores en la facturación </t>
  </si>
  <si>
    <t>3.  Informe de la implementación del nuevo sistema de facturación, registro y cartera.</t>
  </si>
  <si>
    <t>OTI/ Grupo de Cartera de la Dirección de Adecuación de Tierras</t>
  </si>
  <si>
    <r>
      <t xml:space="preserve">Julio 2023: No existen avances a la fecha del presente seguimiento.
</t>
    </r>
    <r>
      <rPr>
        <b/>
        <sz val="12"/>
        <color theme="1"/>
        <rFont val="Arial"/>
        <family val="2"/>
      </rPr>
      <t xml:space="preserve">Seguimiento diciembre 2024: </t>
    </r>
    <r>
      <rPr>
        <sz val="12"/>
        <color theme="1"/>
        <rFont val="Arial"/>
        <family val="2"/>
      </rPr>
      <t>No se remitio información de cumplimiento para verificación de acción y meta propuesta, por o anterior no se otorga avance cuantitativo y se mantiene la acción como incumplida vencida.</t>
    </r>
  </si>
  <si>
    <t xml:space="preserve">Incumplimiento obligaciones dispuestas en la concesión de aguas del Distrito de Santa lucia expedida por la Corporación Autónoma Regional del Atlántico </t>
  </si>
  <si>
    <t>Desconocimiento y/o falta de control o monitoreo oportuno sobre las obligaciones que deben efectuarse en materia ambiental en los distritos deadecuación de tierras administrados por la ADR.</t>
  </si>
  <si>
    <t>1. Realizar un diagnóstico del estado de cumplimiento de las condiciones y/u obligaciones que en materia ambiental debe ejecutarse para el Distrito de Adecuación de Tierras de Santa Lucía.</t>
  </si>
  <si>
    <r>
      <t xml:space="preserve">Mediante </t>
    </r>
    <r>
      <rPr>
        <b/>
        <sz val="12"/>
        <color theme="1"/>
        <rFont val="Arial"/>
        <family val="2"/>
      </rPr>
      <t>memorando 202430000984</t>
    </r>
    <r>
      <rPr>
        <sz val="12"/>
        <color theme="1"/>
        <rFont val="Arial"/>
        <family val="2"/>
      </rPr>
      <t xml:space="preserve">73 del 28 de noviembre de 2024 esta meta fue modificada, así
Ficha Técnica 
ambiental del 
Distrito </t>
    </r>
  </si>
  <si>
    <t>Grupo ambiental Direcciòn de Adecuación de Terras</t>
  </si>
  <si>
    <r>
      <t xml:space="preserve">Mediante </t>
    </r>
    <r>
      <rPr>
        <b/>
        <sz val="11"/>
        <color theme="1"/>
        <rFont val="Calibri"/>
        <family val="2"/>
        <scheme val="minor"/>
      </rPr>
      <t xml:space="preserve">memorando 20243000098473 </t>
    </r>
    <r>
      <rPr>
        <sz val="11"/>
        <color theme="1"/>
        <rFont val="Calibri"/>
        <family val="2"/>
        <scheme val="minor"/>
      </rPr>
      <t>del 28 de noviembre de 2024 esta causa fue modificada, así: 
-Falta de determinación de la dependencia (Unidad Técnica Territorial o Vicepresidencia de integración Productiva) que ejecute y realice seguimiento al cumplimiento de las obligaciones que le asisten a los distritos en materia ambiental. -Falta de apoyo por parte del personal técnico ambiental especializado que contribuya en la implementación y ejecución de las labores que en materia ambiental deben realizar los Distritos de Adecuación de Tierras.</t>
    </r>
  </si>
  <si>
    <r>
      <t>Mediante</t>
    </r>
    <r>
      <rPr>
        <b/>
        <sz val="11"/>
        <color theme="1"/>
        <rFont val="Calibri"/>
        <family val="2"/>
        <scheme val="minor"/>
      </rPr>
      <t xml:space="preserve"> memorando 20243000098473</t>
    </r>
    <r>
      <rPr>
        <sz val="11"/>
        <color theme="1"/>
        <rFont val="Calibri"/>
        <family val="2"/>
        <scheme val="minor"/>
      </rPr>
      <t xml:space="preserve"> del 28 de noviembre de 2024 esta acción fue modificada, así
Realizar seguimiento semestral al cumplimiento de las obligaciones y requerimientos ambientales derivados de la Administración, Operación y Conservación del Distrito de Adecuación de Tierras de Santa Lucía.</t>
    </r>
  </si>
  <si>
    <r>
      <t xml:space="preserve">Mediante </t>
    </r>
    <r>
      <rPr>
        <b/>
        <sz val="11"/>
        <color theme="1"/>
        <rFont val="Calibri"/>
        <family val="2"/>
        <scheme val="minor"/>
      </rPr>
      <t>memorando 20243000098473</t>
    </r>
    <r>
      <rPr>
        <sz val="11"/>
        <color theme="1"/>
        <rFont val="Calibri"/>
        <family val="2"/>
        <scheme val="minor"/>
      </rPr>
      <t xml:space="preserve"> del 28 de noviembre de 2024 esta meta fue modificada, así 
Ficha técnica ambiental y Matriz de seguimiento ambiental (semestral)</t>
    </r>
  </si>
  <si>
    <r>
      <t xml:space="preserve">Seguimiento diciembre 2024: </t>
    </r>
    <r>
      <rPr>
        <sz val="12"/>
        <color theme="1"/>
        <rFont val="Arial"/>
        <family val="2"/>
      </rPr>
      <t>Para la validación al cumplimiento de la acción propuesta se remetio la matriz de seguimiento ambiental en la que se identifica el distrito de pequeña escala, mediana escala y gran escala, sin embargo no se evidenci</t>
    </r>
    <r>
      <rPr>
        <b/>
        <sz val="12"/>
        <color theme="1"/>
        <rFont val="Arial"/>
        <family val="2"/>
      </rPr>
      <t xml:space="preserve">o </t>
    </r>
    <r>
      <rPr>
        <sz val="12"/>
        <color theme="1"/>
        <rFont val="Arial"/>
        <family val="2"/>
      </rPr>
      <t>la ficha tecnica ambiental por tanto solo se otroga el 50% de avance cuantitativo</t>
    </r>
  </si>
  <si>
    <r>
      <rPr>
        <b/>
        <sz val="12"/>
        <color theme="1"/>
        <rFont val="Arial"/>
        <family val="2"/>
      </rPr>
      <t xml:space="preserve">Seguimiento diciembre 2024: </t>
    </r>
    <r>
      <rPr>
        <sz val="12"/>
        <color theme="1"/>
        <rFont val="Arial"/>
        <family val="2"/>
      </rPr>
      <t>Esta oficina insta al proceso a remitir la ficha tecnica ambiental correspondiente a la acción numero 2</t>
    </r>
  </si>
  <si>
    <t>Incumplimiento lineamientos ambientales en el Distrito de Adecuación de Tierras de Río Frio</t>
  </si>
  <si>
    <r>
      <rPr>
        <b/>
        <sz val="11"/>
        <color theme="1"/>
        <rFont val="Calibri"/>
        <family val="2"/>
        <scheme val="minor"/>
      </rPr>
      <t xml:space="preserve">Mediante memorando 20243000098473 </t>
    </r>
    <r>
      <rPr>
        <sz val="11"/>
        <color theme="1"/>
        <rFont val="Calibri"/>
        <family val="2"/>
        <scheme val="minor"/>
      </rPr>
      <t>del 28 de noviembre de 2024 esta causa fue modificada, así: 
Falta de seguimiento por parte de la Supervisión de la ADR a hechos ambientales que afectan el funcionamiento del Distrito.</t>
    </r>
  </si>
  <si>
    <r>
      <t>Mediante</t>
    </r>
    <r>
      <rPr>
        <b/>
        <sz val="11"/>
        <color theme="1"/>
        <rFont val="Calibri"/>
        <family val="2"/>
        <scheme val="minor"/>
      </rPr>
      <t xml:space="preserve"> memorando 20243000098473</t>
    </r>
    <r>
      <rPr>
        <sz val="11"/>
        <color theme="1"/>
        <rFont val="Calibri"/>
        <family val="2"/>
        <scheme val="minor"/>
      </rPr>
      <t xml:space="preserve"> del 28 de noviembre de 2024 esta acción  fue modificada, así: 
Realizar seguimiento semestral al cumplimiento de las obligaciones y requerimientos ambientales derivados de la Administración, Operación y Conservación del Distrito de Adecuación de Tierras de Santa Lucía. </t>
    </r>
  </si>
  <si>
    <r>
      <t>Mediante</t>
    </r>
    <r>
      <rPr>
        <b/>
        <sz val="12"/>
        <color theme="1"/>
        <rFont val="Arial"/>
        <family val="2"/>
      </rPr>
      <t xml:space="preserve"> memorando 20243000098473 </t>
    </r>
    <r>
      <rPr>
        <sz val="12"/>
        <color theme="1"/>
        <rFont val="Arial"/>
        <family val="2"/>
      </rPr>
      <t xml:space="preserve">del 28 de noviembre de 2024 esta meta fue modificada, así: 
1 ficha Técnica ambiental del 
Distrito </t>
    </r>
  </si>
  <si>
    <t>Deficiencias en la supervisión del Convenio Interadministrativo N° 775 de 2020</t>
  </si>
  <si>
    <t>Deficiencias en el seguimiento al cumplimiento de las obligaciones del Convenio 775- 2020 por parte de la Supervisora.</t>
  </si>
  <si>
    <t>1. Realizar mesa de trabajo mensual entre la UTT y la Dirección de Adecuación de Tierras para brindar apoyo integral en la administración, operación y conservación de los distritos Repelón, Manatí y Santa Lucía.</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</si>
  <si>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
Seguimiento diciembre 2024: </t>
    </r>
    <r>
      <rPr>
        <sz val="12"/>
        <color theme="1"/>
        <rFont val="Arial"/>
        <family val="2"/>
      </rPr>
      <t>No se remitio información de cumplimiento para verificación de acción y meta propuesta, por o anterior no se otorga avance cuantitativo y se mantiene la acción como incumplida vencida.</t>
    </r>
  </si>
  <si>
    <t>Inobservancia de aspectos procedimentales establecidos para control y supervisión de los Distritos de Adecuación de Tierras administrados por Asociaciones de Usuarios</t>
  </si>
  <si>
    <t>Incumplimiento en la elaboración de informes bimestrales de Supervisión</t>
  </si>
  <si>
    <t>1. Plan anual de visitas de supervisión bimestral y elaboración de informes.</t>
  </si>
  <si>
    <t>UTT No. 1 – Dirección de Adecuación de Tierras</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</si>
  <si>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
Seguimiento Diciembre 2024: </t>
    </r>
    <r>
      <rPr>
        <sz val="12"/>
        <color theme="1"/>
        <rFont val="Arial"/>
        <family val="2"/>
      </rPr>
      <t>Se remitio documento correspondiente al plan anual de visitas de supervisión de tres contratos de AOC de distritos de gran escala del Magdalena - UTT1.</t>
    </r>
  </si>
  <si>
    <r>
      <rPr>
        <b/>
        <sz val="12"/>
        <color theme="1"/>
        <rFont val="Arial"/>
        <family val="2"/>
      </rPr>
      <t xml:space="preserve">Seguimiento diciembre 2024: </t>
    </r>
    <r>
      <rPr>
        <sz val="12"/>
        <color theme="1"/>
        <rFont val="Arial"/>
        <family val="2"/>
      </rPr>
      <t>Se evidencia el cumplimiento de la acción sin emabrgo para corroborar efectividad se deberá allegar a esta oficina la realización de los informes estructurados de acuerdo con el plan formulado, teniendo en cuenta que la acción es correctiva.</t>
    </r>
  </si>
  <si>
    <t>Deficiencias en el control de los activos a través de la supervisión de la ADR</t>
  </si>
  <si>
    <t>2. Solicitud a ASORIOFRIO de elaboración de diagnóstico del estado de la máquina excavadora anfibia para enviar a secretaria general de la ADR y decidir sobre la baja de esta maquinaria.</t>
  </si>
  <si>
    <t xml:space="preserve">UTT No. 1 – Secretaria General </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</si>
  <si>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Para validación del cumplimiento de la acción se allego la siguiente infromación:
· Correo electronico del 17 de junio del 2022, por la cual se solicita la cotización de diagnostico de equipo retroexcavadora PC220 AMFIBIA
· Memorando 20223510039592 del 17 de junio del 2022, con el objetivo de  definir si se da de baja dicha máquina, se rehabilita o se transfiere a otra Entidad o distrito que la necesite.
· Cotización No. FSERV-FAV-21010 por valor de 1.799.280.</t>
    </r>
  </si>
  <si>
    <r>
      <rPr>
        <b/>
        <sz val="12"/>
        <color theme="1"/>
        <rFont val="Arial"/>
        <family val="2"/>
      </rPr>
      <t xml:space="preserve">Seguimiento diciembre 2024: </t>
    </r>
    <r>
      <rPr>
        <sz val="12"/>
        <color theme="1"/>
        <rFont val="Arial"/>
        <family val="2"/>
      </rPr>
      <t>Se evidencia el cumplimiento de la acción sin emabrgo se considera inefectiva teniendo en cuenta que en el informe OCI-2023-029 – Auditoria al Proceso Gestión Administrativa se identifico la misma falencia respecto a la maquinaria en mención, por lo anterior se sugiere analizar una posible reformulación en busca de identificar la acción adecuada para la subsanación que dio origen al hallazgo.</t>
    </r>
  </si>
  <si>
    <t>Falta de seguimiento a trámites de seguro de los activos por parte de la supervisión</t>
  </si>
  <si>
    <t>3. Solicitud a ASORIOFRIO para que obtenga la revisión técnico mecánica del vehículo y seguro contra todo riesgo o, en su defecto, solicitar la baja del vehículo.
También, solicitar a Oficina Central de la ADR para que investigue si el vehículo puede ser asegurado por las aseguradoras de la Agencia y cuyo pago lo realizaría la asociación de usuarios.</t>
  </si>
  <si>
    <t>UTT No. 1</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</si>
  <si>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Para validación del cumplimiento de la acción se allego la siguiente infromación: 
·  Se evidencia el certificado de revisión técnico mecanica y de emisiones contaminantes No. 155929209 con fecha de expedición del 11/11/2021,Vehiculo OWJ531
· Se evidencia la conformación de la poliza de todo riesgo para maquinaria y equipo así como el cambio del valor asegurado de los mismos.</t>
    </r>
  </si>
  <si>
    <r>
      <rPr>
        <b/>
        <sz val="12"/>
        <color theme="1"/>
        <rFont val="Arial"/>
        <family val="2"/>
      </rPr>
      <t xml:space="preserve">Seguimiento diciembre 2024: </t>
    </r>
    <r>
      <rPr>
        <sz val="12"/>
        <color theme="1"/>
        <rFont val="Arial"/>
        <family val="2"/>
      </rPr>
      <t>Se evidencia el cumplimiento de la acción sin emabrgo se establece como cumplida y pendiente de efectividad teniendo en cuenta que la acción 2 es inefctiva y la acción 4 se encuentra incumplida vencida, hasta verificar su cumplimiento continuara el hallazgo abierto.</t>
    </r>
  </si>
  <si>
    <t>Inobservancia de actualización del Registro General de Usuarios - RGU respecto a predios no identificados que generan facturación</t>
  </si>
  <si>
    <t>4. Realizar estudio jurídico, en coordinación con la Oficina Jurídica de la ADR, para determinar si es viable depurar el RGU de Río Frío, eliminando los predios identificados en la auditoría, los cuales desde hace más de 30 años no se han identificado jurídica, ni materialmente en el distrito, como quiera que no se cuenta con información que permita identificarlos en el área de influencia del distrito (cédula catastral, matrícula inmobiliaria, escrituras, etc)</t>
  </si>
  <si>
    <t>VIP – Dirección de Adecuación de Tierras</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</si>
  <si>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No se remitio información de cumplimiento para verificación de acción y meta propuesta, por o anterior no se otorga avance cuantitativo y se mantiene la acción como incumplida vencida.</t>
    </r>
  </si>
  <si>
    <t>Incumplimiento de lineamientos procedimentales establecidos para la Administración, Operación y Conservación de DAT administrados por la ADR</t>
  </si>
  <si>
    <t>Falta de aplicación de formatos de operación del Distrito.
Ausencia de soportes relacionados con la conservación, inspección y mantenimiento de obras.
Incumplimiento de las disposiciones establecidas para la Planificación y Programación del riego.</t>
  </si>
  <si>
    <t>1. Modificar el procedimiento PR-ADT 004, para dejar aquellas actividades de AOC aplicables a la realidad operativa del Distrito Santa Lucía y de todos los distritos administrados directamente por la ADR.</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</si>
  <si>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No se remitio información de cumplimiento para verificación de acción y meta propuesta, por o anterior no se otorga avance cuantitativo y se mantiene la acción como incumplida vencida.</t>
    </r>
  </si>
  <si>
    <r>
      <rPr>
        <b/>
        <sz val="12"/>
        <color theme="1"/>
        <rFont val="Arial"/>
        <family val="2"/>
      </rPr>
      <t xml:space="preserve">Seguimiento diciembre 2024: </t>
    </r>
    <r>
      <rPr>
        <sz val="12"/>
        <color theme="1"/>
        <rFont val="Arial"/>
        <family val="2"/>
      </rPr>
      <t>Teniendo en cuenta que no se remitio información que permitiera determianr el cierre del hallazgo, esta Oficina insta al proceso a llevar a acabo análisis del plan de mejoramiento propuesto por una reformulación que aborde la causa raiz del hallazgo dado que  han pasado dos vigencias sin ningun tipo de avance.</t>
    </r>
  </si>
  <si>
    <t>Incumplimientos procedimentales respecto a la Cartera</t>
  </si>
  <si>
    <t>2. Modificar el Procedimiento PR-ADT-006 para dejar aquellas actividades de cartera aplicables a la realidad operativa del Distrito Santa Lucía y de todos los distritos administrados directamente por la ADR.</t>
  </si>
  <si>
    <t>Inobservancia de lineamientos normativos en la liquidación, publicidad y recuperación de la Inversión, y estado de la cartera</t>
  </si>
  <si>
    <r>
      <t xml:space="preserve">No se propone Plan de Mejoramiento por parte del área responsable del proceso.
Sin embargo, de acuerdo con el concepto emitido por la Oficina de Control Interno respecto al Hallazgo N° 7 </t>
    </r>
    <r>
      <rPr>
        <i/>
        <sz val="12"/>
        <color theme="1"/>
        <rFont val="Arial"/>
        <family val="2"/>
      </rPr>
      <t xml:space="preserve">"Una vez analizadas las respuestas del equipo auditado, esta Oficina de Control Interno discrepa con dichos argumentos, debido a los siguientes argumentos:
</t>
    </r>
    <r>
      <rPr>
        <b/>
        <i/>
        <sz val="12"/>
        <color theme="1"/>
        <rFont val="Arial"/>
        <family val="2"/>
      </rPr>
      <t>Literal a. Insuficiencia de recursos presupuestales para cubrir la obra del ramal Putumayo que afectó el cobro a usuarios no beneficiados.</t>
    </r>
    <r>
      <rPr>
        <i/>
        <sz val="12"/>
        <color theme="1"/>
        <rFont val="Arial"/>
        <family val="2"/>
      </rPr>
      <t xml:space="preserve">
Con respecto a lo planteado por el área auditada es preciso mencionar que esta justificación no desvirtúa el hallazgo presentado ya que de acuerdo a las indagaciones realizadas con la Representante Legal de la asociación AsoRioFrio, no contaban con los recursos suficientes para cubrir con la totalidad de la Obra y que esperaba reunirse con la Presidente de la ADR para obtener alguna ayuda adicional para cumplir con la meta de la Obra del Canal Putumayo. Aunque desde el punto de vista técnico el beneficio de la obra redundará para toda la comunidad, desde el punto de vista económico-financiero los costos deben distribuirse “en proporción a los beneficios recibidos”, lo cual implica que los responsables de la cuota parte de la Recuperación de Inversión no se les debe liquidar conforme a beneficios esperados, que es lo que la Dirección de Adecuación de Tierras sugiere en su respuesta.
</t>
    </r>
    <r>
      <rPr>
        <b/>
        <i/>
        <sz val="12"/>
        <color theme="1"/>
        <rFont val="Arial"/>
        <family val="2"/>
      </rPr>
      <t>Literal b. Omisión de información en el proceso de publicidad de la liquidación de la Recuperación de la Inversión</t>
    </r>
    <r>
      <rPr>
        <i/>
        <sz val="12"/>
        <color theme="1"/>
        <rFont val="Arial"/>
        <family val="2"/>
      </rPr>
      <t xml:space="preserve">
De acuerdo a lo mencionado por el área auditada, no se desvirtúa el hallazgo, ya que de acuerdo a las indagaciones realizadas en campo a los usuarios adscritos a la Obra se pudieron advertir desviaciones en la información entregada, y, a pesar de que la Asociación allegó información, ésta no demuestra en qué términos se les dio a conocer a los usuarios su responsabilidad en la firma de pagarés y en el valor a asumir como cuota parte de Recuperación de la Inversión. La UTT tampoco suministró evidencia fuerte que demuestre los términos de la información entregada a los Usuarios. Ahora bien, aunque la normativa se refiere a “Asignación Definitiva (…)”, ésta no debe desligarse del correspondiente “Anteproyecto de liquidación”, el cual da un estimado a los usuarios de las cuotas a asumir por recuperación de la inversión. Esto podría originar desacuerdos en un eventual cobro en exceso de lo que esperan los usuarios. Adicionalmente, dada la respuesta entregada, se concluye razonablemente que no hay evidencia de los términos de exposición de los costos de la obra en el momento de la socialización, confirmando lo expuesto en el apartado anterior.
</t>
    </r>
    <r>
      <rPr>
        <b/>
        <i/>
        <sz val="12"/>
        <color theme="1"/>
        <rFont val="Arial"/>
        <family val="2"/>
      </rPr>
      <t>Literal c. Falta de información para establecer el estado de la cartera por Recuperación de la Inversión.</t>
    </r>
    <r>
      <rPr>
        <i/>
        <sz val="12"/>
        <color theme="1"/>
        <rFont val="Arial"/>
        <family val="2"/>
      </rPr>
      <t xml:space="preserve">
Lo mencionado por el equipo auditado no desvirtúa lo mencionado en el hallazgo, ya que denota que la Asociación de Usuarios no tiene el control de los cobros por concepto de Recuperación de la Inversión, a pesar de que se les informó a los usuarios que estos corren por cuenta de ASORIOFRIO y sin perjuicio de que el detalle esté a cargo de la ADR. Adicionalmente, debe tenerse en cuenta que esta Oficina de Control Interno hizo referencia al estado de la Recuperación de la Cartera más que a la cantidad de pagarés suscritos. En virtud de lo expuesto, se insta a la Dirección de Adecuación de Tierras a plantear los planes de mejoramiento tendientes a mitigar eventuales errores en los temas de liquidación por Recuperación de Inversión. "</t>
    </r>
  </si>
  <si>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 xml:space="preserve"> Se remitio memorando 20223300030223 del 25 de agosto del 2022, cuyo asunto establece </t>
    </r>
    <r>
      <rPr>
        <i/>
        <sz val="12"/>
        <color theme="1"/>
        <rFont val="Arial"/>
        <family val="2"/>
      </rPr>
      <t>" solciitud de alcance al informe OCI-2021-030 - Auditoria Proceso de Adecuación de Tierras"</t>
    </r>
  </si>
  <si>
    <r>
      <rPr>
        <b/>
        <sz val="12"/>
        <color theme="1"/>
        <rFont val="Arial"/>
        <family val="2"/>
      </rPr>
      <t xml:space="preserve">Seguimiento diciembre 2024: </t>
    </r>
    <r>
      <rPr>
        <sz val="12"/>
        <color theme="1"/>
        <rFont val="Arial"/>
        <family val="2"/>
      </rPr>
      <t>Teniendo en cuenta que en las evidencias aportadas hacen alusion al memorando 20223300030223 y este a su vez reitera la no aceptación, por lo anterior esta Oficina recomienda llevar a consideración al Comité de coordinacion de control interno puesto que este es el encargado de analizar las inconformidades con los hallazgos, permitiendo a las áreas responsables presentar argumentos y soportes que fundamenten la no aceptación del hallazgo.</t>
    </r>
  </si>
  <si>
    <t>Debilidad en la solicitud y aprobación de la priorización de inversión para los Distritos de Adecuación de Tierras</t>
  </si>
  <si>
    <r>
      <t xml:space="preserve">
No se propone Plan de Mejoramiento por parte del área responsable del proceso.
Sin embargo, de acuerdo con el concepto emitido por la Oficina de Control Interno respecto al Hallazgo N° 8 </t>
    </r>
    <r>
      <rPr>
        <i/>
        <sz val="12"/>
        <color theme="1"/>
        <rFont val="Arial"/>
        <family val="2"/>
      </rPr>
      <t>"La Oficina de Control Interno considera que las justificaciones emitidas por los responsables del proceso auditado no desvirtúan las situaciones identificadas y descritas en este hallazgo, por lo que considera necesario reiterar que el proceso de verificación adelantado por esta Oficina se realiza frente a un criterio para la situación que se está presentando la justificación, el cual corresponde a unos lineamentos internos establecidos y, de no observarse el cumplimiento de alguno de ellos, se procede con la respectiva revelación.
Esta Oficina de Control Interno no indicó o hizo alusión a que no se cuente con un “procedimiento para la priorización de las intervenciones anuales de adecuación de tierras”, por el contrario, indicó que los lineamientos internos establecidos para dicha priorización no se están cumpliendo frente a los siguientes criterios:
1. La caracterización CP-ADT-001 (Versión 4), estipula que la entrada de la actividad “1” son las solicitudes realizadas por las entidades territoriales, la comunidad interesada o la entidad nacional, junto con el criterio del procedimiento PR-ADT-001 (Versión 3) que indica en el numeral 5.2.1.1 (Para adelantar Identificación de proyectos) que se debe presentar “Solicitud escrita ante la Vicepresidencia de Integración Productiva, por parte de la comunidad o de los entes territoriales interesados, donde se identifique la localización geográfica del área que se pretende beneficiar con el proyecto (…).” de lo cual se evidenció que uno de los proyectos priorizados inicialmente no contaba con su respectiva solicitud, cómo se describió en el hallazgo. En la respuesta, el equipo auditado no controvirtió esta falta de evidencia y consecuente incumplimiento procedimental o excepción debidamente documentada.
2. La caracterización del proceso CP-ADT-001 (Versión 4), en su actividad dos “2” establece que la salida es el “Plan Operativo de Intervención avalado por el Comité Institucional de Gestión y Desempeño”, al respecto, la Resolución No. 1602 de 2017, establece las personas que conforman el Comité Institucional de Gestión y Desempeño, en donde la Presidente no forma parte de este. Esto implica que cualquier modificación al Plan Operativo de Intervención requiere de la anuencia del Comité Institucional de Gestión y Desempeño y no debería ser modificado por la Presidencia, salvo que ésta tenga la facultad procedimental (actualmente, no contemplada). Si eventualmente se requiere que la instancia cuente con facultades extraordinarias para ajustes, se sugiere alinear los procedimientos en este sentido. 
Dado lo anterior, se insta a la Dirección de Adecuación de Tierras a plantear un Plan de Mejoramiento que garantice razonablemente la ejecución de las actividades procedimentales no cumplidas y expuestas en este Reporte de Hallazgo."</t>
    </r>
  </si>
  <si>
    <r>
      <rPr>
        <b/>
        <sz val="12"/>
        <color theme="1"/>
        <rFont val="Arial"/>
        <family val="2"/>
      </rPr>
      <t>Julio 2023:</t>
    </r>
    <r>
      <rPr>
        <sz val="12"/>
        <color theme="1"/>
        <rFont val="Arial"/>
        <family val="2"/>
      </rPr>
      <t xml:space="preserve"> No existen avances a la fecha del presente seguimiento.
Seguimiento diciembre 2024:  Si bien el hallazgo se encuentra sin formulación de plan de mejoramiento el proceso remitio la siguinte información:
· Manual del procedimiento operativo del Fondo Nacional de Adecuación de tierras - FONAT del 12 de agosto del 2024.
·Reglamento  Fondo Nacional de Adecuación de tierras - FONAT ley 41 de 1993- decreto 1071 de 2025 de febrero del 2023.
· Acuerdo No. 004 del 24 de febrero del 2023.
· Presentación de la capacitación de reglamento y procedimiento de  Fondo Nacional de Adecuación de tierras - FONAT de Agosto del 2024.
· Procedimiento de prestación y apoyo al servicio público de adecuación de tierras operación del  Fondo Nacional de Adecuación de tierras - FONAT (PR-ADT-001) V1.
Esta Oficina de termina incuantificable el avance, teniendo en cuenta que no se tiene un planteamiento de acciones y metas propuestas.</t>
    </r>
  </si>
  <si>
    <r>
      <rPr>
        <b/>
        <sz val="12"/>
        <color theme="1"/>
        <rFont val="Arial"/>
        <family val="2"/>
      </rPr>
      <t xml:space="preserve">Seguimiento diciembre 2024: </t>
    </r>
    <r>
      <rPr>
        <sz val="12"/>
        <color theme="1"/>
        <rFont val="Arial"/>
        <family val="2"/>
      </rPr>
      <t>Si bien se remitio memorando 20243000098473 del 28 de noviembre del 2024, no se evidencio la solciitud de formulación de plan de mejoramiento para este hallazgo, por lo anterior y teniendo en cuenta que el proceso remitió información para validación se invita a realizar la formulación del mismo.</t>
    </r>
  </si>
  <si>
    <t>Deficiencias en el diseño de indicadores del Plan de Acción Institucional, niveles de avance reportado y evidencias de su ejecución</t>
  </si>
  <si>
    <r>
      <t xml:space="preserve">No se propone Plan de Mejoramiento por parte del área responsable del proceso.
Sin embargo, de acuerdo con el concepto emitido por la Oficina de Control Interno respecto al Hallazgo N° 9 </t>
    </r>
    <r>
      <rPr>
        <i/>
        <sz val="12"/>
        <color theme="1"/>
        <rFont val="Arial"/>
        <family val="2"/>
      </rPr>
      <t xml:space="preserve">"La Oficina de Control Interno considera respecto de las justificaciones emitidas por los responsables del proceso auditado que:
</t>
    </r>
    <r>
      <rPr>
        <b/>
        <i/>
        <sz val="12"/>
        <color theme="1"/>
        <rFont val="Arial"/>
        <family val="2"/>
      </rPr>
      <t>Literal a: Reporte de avance en las actividades sin evidencias o soportes de su ejecución:</t>
    </r>
    <r>
      <rPr>
        <i/>
        <sz val="12"/>
        <color theme="1"/>
        <rFont val="Arial"/>
        <family val="2"/>
      </rPr>
      <t xml:space="preserve"> No se desvirtúa la situación identificada, toda vez que se indica que “Por fallas en la herramienta ISOLUCION no aparecieron cargados algunos de los soportes mencionados por la Oficina de Control Interno, pero se tienen en una carpeta en office con los mismos, la cual es manejada por la profesional encargada de consolidar dicha información y reportarla” sin embargo, esta situación incumple con lo establecido en el procedimiento “Formulación, seguimiento y ajustes a plan de acción y plan estratégico institucional” (PR-DER-008), numeral 6, actividad 11, que establece: “Mensualmente los responsables en cada dependencia, deben (…) cargar las evidencias que correspondan en la herramienta dispuesta para tal fin. Este reporte se debe realizar dentro de los 8 primeros días hábiles de cada mes. (…)”.
</t>
    </r>
    <r>
      <rPr>
        <b/>
        <i/>
        <sz val="12"/>
        <color theme="1"/>
        <rFont val="Arial"/>
        <family val="2"/>
      </rPr>
      <t xml:space="preserve">Literal b. Diferencias en el nivel de cumplimiento reportado: </t>
    </r>
    <r>
      <rPr>
        <i/>
        <sz val="12"/>
        <color theme="1"/>
        <rFont val="Arial"/>
        <family val="2"/>
      </rPr>
      <t xml:space="preserve">Se indica por parte del equipo auditado que “el avance cuantitativo reportado por la Dirección de Adecuación de Tierras corresponde a un porcentaje de la gestión realizada por la Dirección de Adecuación de Tierras, tendiente al cumplimiento de la meta o producto que, en la mayoría de casos, se proyectó o se puede cumplir para finales de la vigencia. Dicha gestión se describe en el avance cualitativo que se hizo mes a mes.” Sin embargo, dicho avance no corresponde con la evidencia cargada en el aplicativo Isolucion. Adicionalmente se indicó que, “para la actividad denominada “Fortalecer la imagen institucional de la Agencia de Desarrollo Rural” es importante aclarar que la dependencia responsable de su cumplimiento es la Oficina de Comunicaciones, que fue incluida en el plan de acción de la Dirección de Adecuación de Tierras teniendo en cuenta que dicha área cumple funciones de apoyo transversal para el desarrollo de la misionalidad de la ADR y su gestión debe reflejarse en los planes de acción de los procesos misionales”, sobre lo cual se recomienda que la Dirección de Adecuación de Tierras realice monitoreo sobre las actividades que están dentro de su proceso y que dependen de la ejecución por otras áreas, como es el caso de las de apoyo (en este caso, Oficina de comunicaciones). En este orden de ideas, es claro que sin perjuicio de quien ejecute la actividad, esta a la final no se cumplió.
</t>
    </r>
    <r>
      <rPr>
        <b/>
        <i/>
        <sz val="12"/>
        <color theme="1"/>
        <rFont val="Arial"/>
        <family val="2"/>
      </rPr>
      <t>Literal c: Falta de precisión en la definición de indicadores.</t>
    </r>
    <r>
      <rPr>
        <i/>
        <sz val="12"/>
        <color theme="1"/>
        <rFont val="Arial"/>
        <family val="2"/>
      </rPr>
      <t xml:space="preserve">
Una vez revisada la justificación de los auditados, la Oficina de Control Interno retirará del informe final la observación asociada, sin embargo, se recomienda mayor precaución al momento de generar varias subactividades si éstas tienen el mismo objetivo y se pueden cumplir con una sola acción, ya que, para este caso puntual, respecto de la actividad se pudo haber establecido como meta dos (2) contrataciones que cumplan con los factores de red de conducción, red de distribución, adecuación predial, red de drenaje y obras de protección contra inundaciones. Entonces, los cambios deberán ser consensuados con la Oficina de Planeación, con el fin de evitar discrepancias en los entregables,
</t>
    </r>
    <r>
      <rPr>
        <b/>
        <i/>
        <sz val="12"/>
        <color theme="1"/>
        <rFont val="Arial"/>
        <family val="2"/>
      </rPr>
      <t>Literal d: Falta de precisión en la definición de indicadores.</t>
    </r>
    <r>
      <rPr>
        <i/>
        <sz val="12"/>
        <color theme="1"/>
        <rFont val="Arial"/>
        <family val="2"/>
      </rPr>
      <t xml:space="preserve">
Al respecto, pese a que para la Direcciones Técnicas la meta es un solo acuerdo, en la matriz del Plan de Acción 2021 emitida por la Oficina de Planeación aparecen que son doce (12), confirmando la imprecisión de los indicadores, por tanto, la Oficina de Control Interno considera que en caso de haber notado esta inconsistencia, se debió haber informado a la Oficina de Planeación para realizar la respectiva corrección.
</t>
    </r>
    <r>
      <rPr>
        <b/>
        <i/>
        <sz val="12"/>
        <color theme="1"/>
        <rFont val="Arial"/>
        <family val="2"/>
      </rPr>
      <t>Literal f. Incumplimiento del reporte mensual de avance</t>
    </r>
    <r>
      <rPr>
        <i/>
        <sz val="12"/>
        <color theme="1"/>
        <rFont val="Arial"/>
        <family val="2"/>
      </rPr>
      <t>. Como se explicó anteriormente, dicha situación no exime de la responsabilidad a la Dirección de Adecuación de Tierras del seguimiento al cumplimiento de dicha acción. Se insta a la Dirección de Adecuación de Tierras a plantear los Planes de Mejoramiento asociados a las situaciones que presentaron desviaciones o incumplimientos, para garantizar que no se presentarán posteriormente, o por lo menos, en menor medida. "</t>
    </r>
  </si>
  <si>
    <t>Incumplimiento de la Política de Administración de Riesgo adoptada por la Entidad y deficiencias en el diseño e implementación de los controles del proceso</t>
  </si>
  <si>
    <r>
      <t xml:space="preserve">No se propone Plan de Mejoramiento por parte del área responsable del proceso.
Sin embargo, de acuerdo con el concepto emitido por la Oficina de Control Interno respecto al Hallazgo N° 10 </t>
    </r>
    <r>
      <rPr>
        <i/>
        <sz val="12"/>
        <color theme="1"/>
        <rFont val="Arial"/>
        <family val="2"/>
      </rPr>
      <t>"Una vez analizada la respuesta del equipo auditado, esta Oficina de Control Interno la acepta, no obstante, hace la precisión de que a la fecha de emisión de este Reporte de Hallazgo no se había expedido el correo electrónico aludido en la respuesta (el cual data del 23 de diciembre de 2021), por lo que no fue conocido por este equipo auditor el contenido enviado a la Oficina de Planeación respecto a la matriz de riesgos de gestión y corrupción y su alineación con la metodología del DAFP y su congruencia con la Política de Administración del Riesgo de la ADR."</t>
    </r>
  </si>
  <si>
    <t>ACCIONES  INFORME OCI-2018-028</t>
  </si>
  <si>
    <t>ACCIONES  INFORME OCI-2019-031</t>
  </si>
  <si>
    <t>ACCIONES  INFORME OCI-2021-030</t>
  </si>
  <si>
    <t>HALLAZGOS CI-2018-028</t>
  </si>
  <si>
    <t>HALLAZGOS OCI-2019-031</t>
  </si>
  <si>
    <t>HALLAZGOS OCI-2021-030</t>
  </si>
  <si>
    <t>Las acciones en estado incalificables, corresponden a hallazgos no aceptados por el proceso, sobre lo cual se sugiere analizar la posibilidad de formular acciones de mejoramiento toda vez que los mismos quedaron en firmes por parte de l aOCI.</t>
  </si>
  <si>
    <r>
      <rPr>
        <b/>
        <sz val="12"/>
        <rFont val="Arial"/>
        <family val="2"/>
      </rPr>
      <t>Mediante memorando</t>
    </r>
    <r>
      <rPr>
        <sz val="12"/>
        <rFont val="Arial"/>
        <family val="2"/>
      </rPr>
      <t xml:space="preserve"> </t>
    </r>
    <r>
      <rPr>
        <b/>
        <sz val="12"/>
        <rFont val="Arial"/>
        <family val="2"/>
      </rPr>
      <t xml:space="preserve">20243000098473 </t>
    </r>
    <r>
      <rPr>
        <sz val="12"/>
        <rFont val="Arial"/>
        <family val="2"/>
      </rPr>
      <t>del 28 de noviembre de 2024 esta causa fue modificada, así: 
Fallas en la parametrización del sistema Dynamics que impiden la emisión y entrega oportuna de la facturación por la prestación del servicio público de adecuación de tierras</t>
    </r>
  </si>
  <si>
    <r>
      <rPr>
        <b/>
        <sz val="12"/>
        <rFont val="Arial"/>
        <family val="2"/>
      </rPr>
      <t>Mediante memorando 20243000098473</t>
    </r>
    <r>
      <rPr>
        <sz val="12"/>
        <rFont val="Arial"/>
        <family val="2"/>
      </rPr>
      <t xml:space="preserve"> del 28 de noviembre de 2024 esta acción fue modificada, así:  
1. Ajustar parametrización del Sistema Dynamics para la emisión de la facturación del servicio público de adecuación de tierras en los términos establecidos en la normatividad</t>
    </r>
  </si>
  <si>
    <r>
      <rPr>
        <b/>
        <sz val="12"/>
        <rFont val="Arial"/>
        <family val="2"/>
      </rPr>
      <t>Mediante memorando 20243000098473</t>
    </r>
    <r>
      <rPr>
        <sz val="12"/>
        <rFont val="Arial"/>
        <family val="2"/>
      </rPr>
      <t xml:space="preserve"> del 28 de noviembre de 2024 esta meta  fue modificada, así: 
2 ciclos de facturación emitidos de acuerdo con la normatividad establecida, soportado en 2 memorando remitidos a las Unidades Técnicas </t>
    </r>
  </si>
  <si>
    <t>Dirección de Adecuación de tierras</t>
  </si>
  <si>
    <r>
      <rPr>
        <b/>
        <sz val="12"/>
        <color theme="1"/>
        <rFont val="Arial"/>
        <family val="2"/>
      </rPr>
      <t>Seguimiento diciembre 2024:</t>
    </r>
    <r>
      <rPr>
        <sz val="12"/>
        <color theme="1"/>
        <rFont val="Arial"/>
        <family val="2"/>
      </rPr>
      <t xml:space="preserve"> Si bien la acción se encuentra en terminos, el proceso remitio la siguiente información para validación:
·Distrito de Monteria - Mocarí: 100 Fichas técnicas de viabilidad para la actualización del registro general de usuarios - RGU (F-ADT-065) 
· Dictrito La Doctrina: 100 Fichas técnicas de viabilidad para la actualización del registro general de usuarios - RGU (F-ADT-065) 
Sin emabrgo no se otorga avance teniendo en cuenta que la meta establece  2 memorando remitidos a las Unidades Técnicas de los ciclos de facturación emitidos por lo anterior se inta al proceso a verificar la correspondencia de la información cargada.</t>
    </r>
  </si>
  <si>
    <r>
      <rPr>
        <b/>
        <sz val="11"/>
        <color theme="1"/>
        <rFont val="Calibri"/>
        <family val="2"/>
        <scheme val="minor"/>
      </rPr>
      <t>Mediante memorando 20243000098473</t>
    </r>
    <r>
      <rPr>
        <sz val="11"/>
        <color theme="1"/>
        <rFont val="Calibri"/>
        <family val="2"/>
        <scheme val="minor"/>
      </rPr>
      <t xml:space="preserve"> del 28 de noviembre de 2024 esta causa fue modificada, así: 
Ausencia de seguimiento a la aplicación de las responsabilidades normativas y procedimentales relacionadas con la entrega de la facturación</t>
    </r>
  </si>
  <si>
    <r>
      <rPr>
        <b/>
        <sz val="12"/>
        <rFont val="Arial"/>
        <family val="2"/>
      </rPr>
      <t xml:space="preserve">Mediante memorando 20243000098473 </t>
    </r>
    <r>
      <rPr>
        <sz val="12"/>
        <rFont val="Arial"/>
        <family val="2"/>
      </rPr>
      <t>del 28 de noviembre de 2024 esta acción fue modificada, así: 
2. Realizar reporte bimestral del avance de la entrega de la facturación correspondiente a la
prestación del servicio público de adecuación de tierras de los Distritos Administrados por la Agencia para seguimiento de avances</t>
    </r>
  </si>
  <si>
    <r>
      <t xml:space="preserve">Mediante </t>
    </r>
    <r>
      <rPr>
        <b/>
        <sz val="12"/>
        <rFont val="Arial"/>
        <family val="2"/>
      </rPr>
      <t xml:space="preserve">memorando 20243000098473 </t>
    </r>
    <r>
      <rPr>
        <sz val="12"/>
        <rFont val="Arial"/>
        <family val="2"/>
      </rPr>
      <t xml:space="preserve">del 28 de noviembre de 2024 esta meta fue modificada, así: 
4 informes bimestrales (2
informes por unidad técnica territorial)
</t>
    </r>
  </si>
  <si>
    <t>Unidades Técnicas
Territoriales y
Dirección de
Adecuación de
Tierras</t>
  </si>
  <si>
    <r>
      <t xml:space="preserve">Mediante </t>
    </r>
    <r>
      <rPr>
        <b/>
        <sz val="12"/>
        <rFont val="Arial"/>
        <family val="2"/>
      </rPr>
      <t>memorando 20243000098473</t>
    </r>
    <r>
      <rPr>
        <sz val="12"/>
        <rFont val="Arial"/>
        <family val="2"/>
      </rPr>
      <t xml:space="preserve"> del 28 de noviembre de 2024 esta causa fue modificada, así: 
Entrega inoportuna de la información de imputación de recaudos por concepto de la prestación del servicio público de adecuación de 
tierras  </t>
    </r>
  </si>
  <si>
    <r>
      <t xml:space="preserve">Mediante </t>
    </r>
    <r>
      <rPr>
        <b/>
        <sz val="12"/>
        <rFont val="Arial"/>
        <family val="2"/>
      </rPr>
      <t>memorando 20243000098473</t>
    </r>
    <r>
      <rPr>
        <sz val="12"/>
        <rFont val="Arial"/>
        <family val="2"/>
      </rPr>
      <t xml:space="preserve"> del 28 de noviembre de 2024 esta acción fue modificada, así: 
1. Remitir mensualmente mediante memorando a la Dirección Administrativa y Financiera el reporte e imputación de los recaudos por concepto del servicio público de adecuación de tierras </t>
    </r>
  </si>
  <si>
    <r>
      <t xml:space="preserve">Mediante </t>
    </r>
    <r>
      <rPr>
        <b/>
        <sz val="12"/>
        <rFont val="Arial"/>
        <family val="2"/>
      </rPr>
      <t>memorando 20243000098473</t>
    </r>
    <r>
      <rPr>
        <sz val="12"/>
        <rFont val="Arial"/>
        <family val="2"/>
      </rPr>
      <t xml:space="preserve"> del 28 de noviembre de 2024 esta meta fue modificada, así: 
6 memorandos </t>
    </r>
  </si>
  <si>
    <r>
      <rPr>
        <b/>
        <sz val="12"/>
        <color theme="1"/>
        <rFont val="Arial"/>
        <family val="2"/>
      </rPr>
      <t>Seguimiento 2024</t>
    </r>
    <r>
      <rPr>
        <sz val="12"/>
        <color theme="1"/>
        <rFont val="Arial"/>
        <family val="2"/>
      </rPr>
      <t>: No se remitio información de cumplimiento para verificación de acción y meta propuesta, por o anterior no se otorga avance cuantitativo y se mantiene la acción como incumplida vencida.</t>
    </r>
  </si>
  <si>
    <r>
      <rPr>
        <b/>
        <sz val="12"/>
        <color theme="1"/>
        <rFont val="Arial"/>
        <family val="2"/>
      </rPr>
      <t>Seguimiento Diciembre 2024:</t>
    </r>
    <r>
      <rPr>
        <sz val="12"/>
        <color theme="1"/>
        <rFont val="Arial"/>
        <family val="2"/>
      </rPr>
      <t xml:space="preserve"> Teniendo en cuenta que no se tiene avance en el cumplimiento de las acciones y metas propuesta eeste hallazgo continuará abierto hasta e cumplimiento de las mismas.</t>
    </r>
  </si>
  <si>
    <r>
      <t xml:space="preserve">Mediante </t>
    </r>
    <r>
      <rPr>
        <b/>
        <sz val="12"/>
        <rFont val="Arial"/>
        <family val="2"/>
      </rPr>
      <t xml:space="preserve">memorando 20243000098473 </t>
    </r>
    <r>
      <rPr>
        <sz val="12"/>
        <rFont val="Arial"/>
        <family val="2"/>
      </rPr>
      <t xml:space="preserve">del 28 de noviembre de 2024 esta causa fue modificada, así: 
Falta de conciliación entre Tesorería y Grupo de Cartera  </t>
    </r>
  </si>
  <si>
    <r>
      <t xml:space="preserve">Mediante </t>
    </r>
    <r>
      <rPr>
        <b/>
        <sz val="12"/>
        <rFont val="Arial"/>
        <family val="2"/>
      </rPr>
      <t>memorando 20243000098473</t>
    </r>
    <r>
      <rPr>
        <sz val="12"/>
        <rFont val="Arial"/>
        <family val="2"/>
      </rPr>
      <t xml:space="preserve"> del 28 de noviembre de 2024 esta acción fue modificada, así: 
2. Realizar conciliación 
mensual entre Tesorería y 
Cartera de los recaudos 
recibidos y los saldos para los 
Distritos de Adecuación de 
Tierras Administrados por la 
ADR </t>
    </r>
  </si>
  <si>
    <t xml:space="preserve">Mediante memorando 20243000098473 del 28 de noviembre de 2024 esta meta fue modificada, así: 
12 actas de conciliación </t>
  </si>
  <si>
    <t xml:space="preserve">Tesorería y Cartera </t>
  </si>
  <si>
    <t>Ausencia de gestiones de cobro en los Distritos de Adecuación de Tierras 
administrados por la Entidad</t>
  </si>
  <si>
    <r>
      <t xml:space="preserve">Mediante </t>
    </r>
    <r>
      <rPr>
        <b/>
        <sz val="12"/>
        <rFont val="Arial"/>
        <family val="2"/>
      </rPr>
      <t>memorando 20243000098473</t>
    </r>
    <r>
      <rPr>
        <sz val="12"/>
        <rFont val="Arial"/>
        <family val="2"/>
      </rPr>
      <t xml:space="preserve"> del 28 de noviembre de 2024 esta causa fue modificada, así: 
Registro General de Usuarios (RGU)  desactualizado.</t>
    </r>
  </si>
  <si>
    <r>
      <rPr>
        <b/>
        <sz val="12"/>
        <rFont val="Arial"/>
        <family val="2"/>
      </rPr>
      <t>Mediante memorando 20243000098473</t>
    </r>
    <r>
      <rPr>
        <sz val="12"/>
        <rFont val="Arial"/>
        <family val="2"/>
      </rPr>
      <t xml:space="preserve"> del 28 de noviembre de 2024 esta acción fue modificada, así: 
1. Actualizar el RGU, para tener conocimiento del cliente  </t>
    </r>
  </si>
  <si>
    <r>
      <t xml:space="preserve">Mediante </t>
    </r>
    <r>
      <rPr>
        <b/>
        <sz val="12"/>
        <rFont val="Arial"/>
        <family val="2"/>
      </rPr>
      <t xml:space="preserve">memorando 20243000098473 </t>
    </r>
    <r>
      <rPr>
        <sz val="12"/>
        <rFont val="Arial"/>
        <family val="2"/>
      </rPr>
      <t xml:space="preserve">del 28 de noviembre de 2024 esta meta fue modificada, así: 
RGU actualizado de la Doctrina y Montería </t>
    </r>
  </si>
  <si>
    <r>
      <t xml:space="preserve">Mediante </t>
    </r>
    <r>
      <rPr>
        <b/>
        <sz val="12"/>
        <rFont val="Arial"/>
        <family val="2"/>
      </rPr>
      <t>memorando 20243000098473</t>
    </r>
    <r>
      <rPr>
        <sz val="12"/>
        <rFont val="Arial"/>
        <family val="2"/>
      </rPr>
      <t xml:space="preserve"> del 28 de noviembre de 2024 esta causa fue modificada, así: 
Falta de identificación e individualización por parte de las Unidades Técnicas Territoriales de 
las obligaciones vencidas por la prestación del servicio público de adecuación de tierras de aquellos 
predios/usuarios que cuentan con los requisitos establecidos en la normatividad interna de la Agencia para el inicio del proceso administrativo de cobro coactivo 
correspondiente a los Distritos Administrados por la ADR</t>
    </r>
  </si>
  <si>
    <r>
      <t xml:space="preserve">Mediante </t>
    </r>
    <r>
      <rPr>
        <b/>
        <sz val="12"/>
        <rFont val="Arial"/>
        <family val="2"/>
      </rPr>
      <t>memorando 20243000098473</t>
    </r>
    <r>
      <rPr>
        <sz val="12"/>
        <rFont val="Arial"/>
        <family val="2"/>
      </rPr>
      <t xml:space="preserve"> del 28 de noviembre de 2024 esta acción fue modificada, así: 
2. Identificar e Individualizar las obligaciones de personas jurídicas derivadas de la prestación del servicio 
público de adecuación de tierras que cumplan los requisitos para el inicio de cobro coactivo para su gestión oportuna de los Distritos Administrados directamente por la ADR </t>
    </r>
  </si>
  <si>
    <r>
      <t>Mediante m</t>
    </r>
    <r>
      <rPr>
        <b/>
        <sz val="12"/>
        <rFont val="Arial"/>
        <family val="2"/>
      </rPr>
      <t>emorando 20243000098473</t>
    </r>
    <r>
      <rPr>
        <sz val="12"/>
        <rFont val="Arial"/>
        <family val="2"/>
      </rPr>
      <t xml:space="preserve"> del 28 de noviembre de 2024 esta meta fue modificada, así: 
Reporte Bimestral con avances de gestión de 
obligaciones relacionadas</t>
    </r>
  </si>
  <si>
    <t xml:space="preserve">Unidades Técnicas 
Territoriales y Dirección de Adecuación de 
Tierras </t>
  </si>
  <si>
    <r>
      <t xml:space="preserve">Mediante </t>
    </r>
    <r>
      <rPr>
        <b/>
        <sz val="12"/>
        <rFont val="Arial"/>
        <family val="2"/>
      </rPr>
      <t>memorando 20243000098473</t>
    </r>
    <r>
      <rPr>
        <sz val="12"/>
        <rFont val="Arial"/>
        <family val="2"/>
      </rPr>
      <t xml:space="preserve"> del 28 de noviembre de 2024 esta causa fue modificada, así: 
Falta de conciliación entre Contabilidad y Cartera de las obligaciones de la cartera misional </t>
    </r>
  </si>
  <si>
    <r>
      <t xml:space="preserve">Mediante </t>
    </r>
    <r>
      <rPr>
        <b/>
        <sz val="12"/>
        <rFont val="Arial"/>
        <family val="2"/>
      </rPr>
      <t>memorando 20243000098473</t>
    </r>
    <r>
      <rPr>
        <sz val="12"/>
        <rFont val="Arial"/>
        <family val="2"/>
      </rPr>
      <t xml:space="preserve"> del 28 de noviembre de 2024 esta acción fue modificada, así: 
1. Realizar una conciliación entre Contabilidad y Cartera de los movimientos relacionados con las tasas y  derechos administrativos (tarifas) y de Contribuciones (Recuperación de la Inversión) </t>
    </r>
  </si>
  <si>
    <r>
      <t>Mediante m</t>
    </r>
    <r>
      <rPr>
        <b/>
        <sz val="12"/>
        <rFont val="Arial"/>
        <family val="2"/>
      </rPr>
      <t>emorando 20243000098473</t>
    </r>
    <r>
      <rPr>
        <sz val="12"/>
        <rFont val="Arial"/>
        <family val="2"/>
      </rPr>
      <t xml:space="preserve"> del 28 de noviembre de 2024 esta meta fue modificada, así: 
1 acta de conciliación 
y EEFF actualizados </t>
    </r>
  </si>
  <si>
    <t>Contratistas Grupo 
de Cartera y 
Contadora de la 
Entidad.</t>
  </si>
  <si>
    <r>
      <t xml:space="preserve">Mediante </t>
    </r>
    <r>
      <rPr>
        <b/>
        <sz val="12"/>
        <rFont val="Arial"/>
        <family val="2"/>
      </rPr>
      <t>memorando 20243000098473</t>
    </r>
    <r>
      <rPr>
        <sz val="12"/>
        <rFont val="Arial"/>
        <family val="2"/>
      </rPr>
      <t xml:space="preserve"> del 28 de noviembre de 2024 esta causa fue modificada, así: 
Obsolescencia en los procedimientos de la gestión de la cartera misional </t>
    </r>
  </si>
  <si>
    <r>
      <t xml:space="preserve">Mediante </t>
    </r>
    <r>
      <rPr>
        <b/>
        <sz val="12"/>
        <rFont val="Arial"/>
        <family val="2"/>
      </rPr>
      <t>memorando 20243000098473</t>
    </r>
    <r>
      <rPr>
        <sz val="12"/>
        <rFont val="Arial"/>
        <family val="2"/>
      </rPr>
      <t xml:space="preserve"> del 28 de noviembre de 2024 esta acción fue modificada, así: 
1. Actualización y publicación del 
procedimiento PR-ADT 006 en el Sistema Integrado de Gestión (SIG) </t>
    </r>
  </si>
  <si>
    <r>
      <t>Mediante m</t>
    </r>
    <r>
      <rPr>
        <b/>
        <sz val="12"/>
        <rFont val="Arial"/>
        <family val="2"/>
      </rPr>
      <t>emorando 20243000098473</t>
    </r>
    <r>
      <rPr>
        <sz val="12"/>
        <rFont val="Arial"/>
        <family val="2"/>
      </rPr>
      <t xml:space="preserve"> del 28 de noviembre de 2024 esta meta fue modificada, así: 
Un (1) procedimiento 
actualizado en el SIG</t>
    </r>
  </si>
  <si>
    <t>Vicepresidente de 
Integración 
Productiva</t>
  </si>
  <si>
    <r>
      <t xml:space="preserve">Mediante </t>
    </r>
    <r>
      <rPr>
        <b/>
        <sz val="12"/>
        <rFont val="Arial"/>
        <family val="2"/>
      </rPr>
      <t>memorando 20243000098473</t>
    </r>
    <r>
      <rPr>
        <sz val="12"/>
        <rFont val="Arial"/>
        <family val="2"/>
      </rPr>
      <t xml:space="preserve"> del 28 de noviembre de 2024 esta causa fue modificada, así: 
Ausencia de control en la entrega oportuna de los informes y seguimiento a los mismos </t>
    </r>
  </si>
  <si>
    <r>
      <t xml:space="preserve">Mediante </t>
    </r>
    <r>
      <rPr>
        <b/>
        <sz val="12"/>
        <rFont val="Arial"/>
        <family val="2"/>
      </rPr>
      <t>memorando 20243000098473</t>
    </r>
    <r>
      <rPr>
        <sz val="12"/>
        <rFont val="Arial"/>
        <family val="2"/>
      </rPr>
      <t xml:space="preserve"> del 28 de noviembre de 2024 esta acción fue modificada, así: 
2. Establecer una herramienta de entrega de control de informes correspondientes a la gestión de la cartera y de seguimiento a los  mismos. </t>
    </r>
  </si>
  <si>
    <r>
      <t>Mediante m</t>
    </r>
    <r>
      <rPr>
        <b/>
        <sz val="12"/>
        <rFont val="Arial"/>
        <family val="2"/>
      </rPr>
      <t>emorando 20243000098473</t>
    </r>
    <r>
      <rPr>
        <sz val="12"/>
        <rFont val="Arial"/>
        <family val="2"/>
      </rPr>
      <t xml:space="preserve"> del 28 de noviembre de 2024 esta meta fue modificada, así: 
1 tablero de Control </t>
    </r>
  </si>
  <si>
    <t xml:space="preserve">Dirección de 
Adecuación de 
Tierras </t>
  </si>
  <si>
    <r>
      <t xml:space="preserve">Mediante </t>
    </r>
    <r>
      <rPr>
        <b/>
        <sz val="12"/>
        <rFont val="Arial"/>
        <family val="2"/>
      </rPr>
      <t>memorando 20243000098473</t>
    </r>
    <r>
      <rPr>
        <sz val="12"/>
        <rFont val="Arial"/>
        <family val="2"/>
      </rPr>
      <t xml:space="preserve"> del 28 de noviembre de 2024 esta causa fue modificada, así: 
Incumplimiento en la aplicación 
de los procedimientos que a la fecha cuenta la entidad para el cobro de la cartera.  
</t>
    </r>
  </si>
  <si>
    <r>
      <t xml:space="preserve">Mediante </t>
    </r>
    <r>
      <rPr>
        <b/>
        <sz val="12"/>
        <rFont val="Arial"/>
        <family val="2"/>
      </rPr>
      <t>memorando 20243000098473</t>
    </r>
    <r>
      <rPr>
        <sz val="12"/>
        <rFont val="Arial"/>
        <family val="2"/>
      </rPr>
      <t xml:space="preserve"> del 28 de noviembre de 2024 esta acción fue modificada, así: 
1, Actualización del Reglamento Interno de Cartera </t>
    </r>
  </si>
  <si>
    <r>
      <t>Mediante m</t>
    </r>
    <r>
      <rPr>
        <b/>
        <sz val="12"/>
        <rFont val="Arial"/>
        <family val="2"/>
      </rPr>
      <t>emorando 20243000098473</t>
    </r>
    <r>
      <rPr>
        <sz val="12"/>
        <rFont val="Arial"/>
        <family val="2"/>
      </rPr>
      <t xml:space="preserve"> del 28 de noviembre de 2024 esta meta fue modificada, así: 
1. Reglamento aprobado y publicado en el Sistema Integrado de Gestión (SIG) </t>
    </r>
  </si>
  <si>
    <t xml:space="preserve">Vicepresidencia 
de Integración 
Productiva y 
Oficina Jurídica </t>
  </si>
  <si>
    <r>
      <t xml:space="preserve">Mediante </t>
    </r>
    <r>
      <rPr>
        <b/>
        <sz val="12"/>
        <rFont val="Arial"/>
        <family val="2"/>
      </rPr>
      <t>memorando 20243000098473</t>
    </r>
    <r>
      <rPr>
        <sz val="12"/>
        <rFont val="Arial"/>
        <family val="2"/>
      </rPr>
      <t xml:space="preserve"> del 28 de noviembre de 2024 esta causa fue modificada, así: 
Seguimiento a las acciones y 
estrategias en el cobro persuasivo. </t>
    </r>
  </si>
  <si>
    <r>
      <t xml:space="preserve">Mediante </t>
    </r>
    <r>
      <rPr>
        <b/>
        <sz val="12"/>
        <rFont val="Arial"/>
        <family val="2"/>
      </rPr>
      <t>memorando 20243000098473</t>
    </r>
    <r>
      <rPr>
        <sz val="12"/>
        <rFont val="Arial"/>
        <family val="2"/>
      </rPr>
      <t xml:space="preserve"> del 28 de noviembre de 2024 esta acción fue modificada, así: 
2. Identificar e Individualizar las obligaciones de personas jurídicas derivadas de la prestación del servicio público de adecuación de tierras que cumplan los requisitos para el inicio de cobro coactivo para su gestión oportuna de los Distritos Administrados directamente por la ADR </t>
    </r>
  </si>
  <si>
    <r>
      <t>Mediante m</t>
    </r>
    <r>
      <rPr>
        <b/>
        <sz val="12"/>
        <rFont val="Arial"/>
        <family val="2"/>
      </rPr>
      <t>emorando 20243000098473</t>
    </r>
    <r>
      <rPr>
        <sz val="12"/>
        <rFont val="Arial"/>
        <family val="2"/>
      </rPr>
      <t xml:space="preserve"> del 28 de noviembre de 2024 esta meta fue modificada, así: 
Reporte Bimestral con avances de gestión de 
obligaciones relacionadas </t>
    </r>
  </si>
  <si>
    <t xml:space="preserve">Unidades 
Técnicas 
Territoriales y 
Dirección de 
Adecuación de 
Tierras </t>
  </si>
  <si>
    <r>
      <t xml:space="preserve">Mediante </t>
    </r>
    <r>
      <rPr>
        <b/>
        <sz val="12"/>
        <rFont val="Arial"/>
        <family val="2"/>
      </rPr>
      <t>memorando 20243000098473</t>
    </r>
    <r>
      <rPr>
        <sz val="12"/>
        <rFont val="Arial"/>
        <family val="2"/>
      </rPr>
      <t xml:space="preserve"> del 28 de noviembre de 2024 esta causa fue modificada, así: 
Desactualización de la normatividad con respecto a la realidad operativa de la facturación y liquidación de intereses moratorios en las asociaciones de usuarios que administran los distritos de adecuación  de Tierras 
</t>
    </r>
  </si>
  <si>
    <r>
      <t xml:space="preserve">Mediante </t>
    </r>
    <r>
      <rPr>
        <b/>
        <sz val="12"/>
        <rFont val="Arial"/>
        <family val="2"/>
      </rPr>
      <t>memorando 20243000098473</t>
    </r>
    <r>
      <rPr>
        <sz val="12"/>
        <rFont val="Arial"/>
        <family val="2"/>
      </rPr>
      <t xml:space="preserve"> del 28 de noviembre de 2024 esta acción fue modificada, así: 
Actualización de la normatividad 
relacionada con la facturación, 
fechas de pago oportuno y 
liquidación y cobro de intereses 
de mora de la prestación del 
servicio público de adecuación 
de tierras, que se ajuste a la 
realidad operativa de los 
Distritos de Adecuación de 
Tierras administrados por las 
Asociaciones de Usuarios </t>
    </r>
  </si>
  <si>
    <r>
      <t xml:space="preserve">Mediante </t>
    </r>
    <r>
      <rPr>
        <b/>
        <sz val="12"/>
        <rFont val="Arial"/>
        <family val="2"/>
      </rPr>
      <t xml:space="preserve">memorando 20243000098473 </t>
    </r>
    <r>
      <rPr>
        <sz val="12"/>
        <rFont val="Arial"/>
        <family val="2"/>
      </rPr>
      <t xml:space="preserve">del 28 de noviembre de 2024 esta meta fue modificada, así: 
1 resolución donde se 
establezcan los lineamientos para la facturación, 
cobro y recaudo 
de las tarifas por 
la prestación del 
servicio público de 
adecuación de 
tierras </t>
    </r>
  </si>
  <si>
    <t xml:space="preserve">Dirección de 
Adecuación 
de Tierras 
AOC y 
Cartera </t>
  </si>
  <si>
    <r>
      <t xml:space="preserve">Mediante </t>
    </r>
    <r>
      <rPr>
        <b/>
        <sz val="12"/>
        <color theme="1"/>
        <rFont val="Arial"/>
        <family val="2"/>
      </rPr>
      <t>memorando 20243000098473</t>
    </r>
    <r>
      <rPr>
        <sz val="12"/>
        <color theme="1"/>
        <rFont val="Arial"/>
        <family val="2"/>
      </rPr>
      <t xml:space="preserve"> del 28 de noviembre de 2024 esta causa fue modificada, así: 
Falta de orientación y articulación entre las áreas para la gestión de cobro de la cartera de Recuperación de la Inversión </t>
    </r>
  </si>
  <si>
    <r>
      <t xml:space="preserve">Mediante </t>
    </r>
    <r>
      <rPr>
        <b/>
        <sz val="12"/>
        <color rgb="FF000000"/>
        <rFont val="Arial"/>
        <family val="2"/>
      </rPr>
      <t>memorando 20243000098473</t>
    </r>
    <r>
      <rPr>
        <sz val="12"/>
        <color rgb="FF000000"/>
        <rFont val="Arial"/>
        <family val="2"/>
      </rPr>
      <t xml:space="preserve"> del 28 de noviembre de 2024 esta acción fue modificada, así: 
1, Generar comunicados en los cuales se dan las alertas y lineamientos para generar los cobros persuasivos y cobros coactivos, dirigidas desde la VIP - Dirección de Adecuación de Tierras a las Unidades Técnicas Territoriales correspondientes a las 
obligaciones de recuperación de la inversión conforme los procedimientos y normativa establecidos </t>
    </r>
  </si>
  <si>
    <r>
      <t xml:space="preserve">Mediante </t>
    </r>
    <r>
      <rPr>
        <b/>
        <sz val="12"/>
        <color theme="1"/>
        <rFont val="Arial"/>
        <family val="2"/>
      </rPr>
      <t>memorando 20243000098473</t>
    </r>
    <r>
      <rPr>
        <sz val="12"/>
        <color theme="1"/>
        <rFont val="Arial"/>
        <family val="2"/>
      </rPr>
      <t xml:space="preserve"> del 28 de noviembre de 2024 esta meta fue modificada, así: 
Diez (10) 
comunicaciones de 
alertas para gestión 
de cobro persuasiva 
o coactiva de la 
cartera de 
recuperación de la 
inversión</t>
    </r>
  </si>
  <si>
    <r>
      <t xml:space="preserve">Mediante </t>
    </r>
    <r>
      <rPr>
        <b/>
        <sz val="12"/>
        <color rgb="FF000000"/>
        <rFont val="Arial"/>
        <family val="2"/>
      </rPr>
      <t>memorando 20243000098473</t>
    </r>
    <r>
      <rPr>
        <sz val="12"/>
        <color rgb="FF000000"/>
        <rFont val="Arial"/>
        <family val="2"/>
      </rPr>
      <t xml:space="preserve"> del 28 de noviembre de 2024 esta causa fue modificada, así: 
Desactualización del procedimiento de gestión de cartera.  </t>
    </r>
  </si>
  <si>
    <r>
      <t xml:space="preserve">Mediante </t>
    </r>
    <r>
      <rPr>
        <b/>
        <sz val="12"/>
        <color theme="1"/>
        <rFont val="Arial"/>
        <family val="2"/>
      </rPr>
      <t>memorando 2024300009847</t>
    </r>
    <r>
      <rPr>
        <sz val="12"/>
        <color theme="1"/>
        <rFont val="Arial"/>
        <family val="2"/>
      </rPr>
      <t>3 del 28 de noviembre de 2024 esta acción fue modificada, así: 
2. Actualizar el procedimiento de gestión de cartera describiendo las 
actividades a desarrollar frente al cobro persuasivo y el cobro coactivo 
relacionando los registros (evidencias) que deben ser objeto de archivo en los expedientes documentales</t>
    </r>
  </si>
  <si>
    <r>
      <t xml:space="preserve">Mediante </t>
    </r>
    <r>
      <rPr>
        <b/>
        <sz val="12"/>
        <color theme="1"/>
        <rFont val="Arial"/>
        <family val="2"/>
      </rPr>
      <t>memorando 20243000098473</t>
    </r>
    <r>
      <rPr>
        <sz val="12"/>
        <color theme="1"/>
        <rFont val="Arial"/>
        <family val="2"/>
      </rPr>
      <t xml:space="preserve"> del 28 de noviembre de 2024 esta meta fue modificada, así: 
Un Procedimiento 
actualizado (PR
ADT-006) </t>
    </r>
  </si>
  <si>
    <t xml:space="preserve">Vicepresidencia de 
Integración 
Productiva </t>
  </si>
  <si>
    <r>
      <t xml:space="preserve">Mediante </t>
    </r>
    <r>
      <rPr>
        <b/>
        <sz val="12"/>
        <color theme="1"/>
        <rFont val="Arial"/>
        <family val="2"/>
      </rPr>
      <t>memorando 20243000098473</t>
    </r>
    <r>
      <rPr>
        <sz val="12"/>
        <color theme="1"/>
        <rFont val="Arial"/>
        <family val="2"/>
      </rPr>
      <t xml:space="preserve"> del 28 de noviembre de 2024 esta causa fue modificada, así: 
Falta de conciliación entre Contabilidad y Cartera de las obligaciones de la cartera misional 
</t>
    </r>
  </si>
  <si>
    <r>
      <t xml:space="preserve">Mediante </t>
    </r>
    <r>
      <rPr>
        <b/>
        <sz val="12"/>
        <color rgb="FF000000"/>
        <rFont val="Arial"/>
        <family val="2"/>
      </rPr>
      <t>memorando 20243000098473</t>
    </r>
    <r>
      <rPr>
        <sz val="12"/>
        <color rgb="FF000000"/>
        <rFont val="Arial"/>
        <family val="2"/>
      </rPr>
      <t xml:space="preserve"> del 28 de noviembre de 2024 esta acción fue modificada, así: 
1. Realizar conciliación entre Contabilidad y Cartera de los movimientos relacionados con las tasas y derechos administrativos (tarifas) y de Contribuciones (Recuperación de la Inversión) </t>
    </r>
  </si>
  <si>
    <r>
      <t xml:space="preserve">Mediante </t>
    </r>
    <r>
      <rPr>
        <b/>
        <sz val="12"/>
        <color theme="1"/>
        <rFont val="Arial"/>
        <family val="2"/>
      </rPr>
      <t>memorando 20243000098473</t>
    </r>
    <r>
      <rPr>
        <sz val="12"/>
        <color theme="1"/>
        <rFont val="Arial"/>
        <family val="2"/>
      </rPr>
      <t xml:space="preserve"> del 28 de noviembre de 2024 esta meta fue modificada, así: 
Un Acta de conciliación y EEFF actualizados al 
cierre de la vigencia </t>
    </r>
  </si>
  <si>
    <t xml:space="preserve">Dirección de 
Adecuación 
Tierras y
Contabilidad.  </t>
  </si>
  <si>
    <r>
      <t xml:space="preserve">Mediante </t>
    </r>
    <r>
      <rPr>
        <b/>
        <sz val="12"/>
        <color theme="1"/>
        <rFont val="Arial"/>
        <family val="2"/>
      </rPr>
      <t>memorando 20243000098473</t>
    </r>
    <r>
      <rPr>
        <sz val="12"/>
        <color theme="1"/>
        <rFont val="Arial"/>
        <family val="2"/>
      </rPr>
      <t xml:space="preserve"> del 28 de noviembre de 2024 esta causa fue modificada, así: 
Falta de coordinación Institucional en concerniente 
a lo las gestiones asociadas a la cartera con ocasión a la prestación del servicio público de Adecuación de Tierras </t>
    </r>
  </si>
  <si>
    <r>
      <t xml:space="preserve">Mediante </t>
    </r>
    <r>
      <rPr>
        <b/>
        <sz val="12"/>
        <color rgb="FF000000"/>
        <rFont val="Arial"/>
        <family val="2"/>
      </rPr>
      <t>memorando 20243000098473</t>
    </r>
    <r>
      <rPr>
        <sz val="12"/>
        <color rgb="FF000000"/>
        <rFont val="Arial"/>
        <family val="2"/>
      </rPr>
      <t xml:space="preserve"> del 28 de noviembre de 2024 esta acción fue modificada, así: 
Llevar a cabo la primera Mesa Técnica de Cartera.</t>
    </r>
  </si>
  <si>
    <r>
      <t xml:space="preserve">Mediante </t>
    </r>
    <r>
      <rPr>
        <b/>
        <sz val="12"/>
        <color theme="1"/>
        <rFont val="Arial"/>
        <family val="2"/>
      </rPr>
      <t>memorando 20243000098473</t>
    </r>
    <r>
      <rPr>
        <sz val="12"/>
        <color theme="1"/>
        <rFont val="Arial"/>
        <family val="2"/>
      </rPr>
      <t xml:space="preserve"> del 28 de noviembre de 2024 esta meta fue modificada, así: 
Un acta de reunión de la primera mesa técnica de cartera </t>
    </r>
  </si>
  <si>
    <t>Dirección de 
Adecuación 
Tierras</t>
  </si>
  <si>
    <t>OCI-2022-010 Auditoría interna Inventario de Distritos de Adecuación de Tierras (universo, clasificación, tipología y estado actual)</t>
  </si>
  <si>
    <t>Inventario de Distritos de Adecuación de Tierras.</t>
  </si>
  <si>
    <t>Deficiencias en la aplicación del Documento CONPES 3926 - Política de Adecuación de Tierras 2018 - 2038.</t>
  </si>
  <si>
    <t>Falta de seguimiento en la implementación de las Políticas Adecuación de Tierras 2018-
2038 establecidas en el documento CONPES 3926.</t>
  </si>
  <si>
    <t>1. Solicitar a la Oficina de Planeación de la ADR, directrices sobre el procedimiento de aprobación del Programa de fortalecimiento
de asociaciones de usuarios de distritos de adecuación de tierras, en virtud del CONPES 3926 de 2018.</t>
  </si>
  <si>
    <t>Un oficio o comunicación</t>
  </si>
  <si>
    <t>05/072023
12/12/2024</t>
  </si>
  <si>
    <t>Richar Rangel
Maria Paula Urquijo</t>
  </si>
  <si>
    <r>
      <rPr>
        <b/>
        <sz val="12"/>
        <color theme="1"/>
        <rFont val="Arial"/>
        <family val="2"/>
      </rPr>
      <t>Julio 2023:</t>
    </r>
    <r>
      <rPr>
        <sz val="12"/>
        <color theme="1"/>
        <rFont val="Arial"/>
        <family val="2"/>
      </rPr>
      <t xml:space="preserve"> No se reportan avances a la fecha del presente seguimiento.
</t>
    </r>
    <r>
      <rPr>
        <b/>
        <sz val="12"/>
        <color theme="1"/>
        <rFont val="Arial"/>
        <family val="2"/>
      </rPr>
      <t xml:space="preserve">Seguimiento diciembre 2024: </t>
    </r>
    <r>
      <rPr>
        <sz val="12"/>
        <color theme="1"/>
        <rFont val="Arial"/>
        <family val="2"/>
      </rPr>
      <t>De acuerdo con las acciones planteadas, se remitio la siguiente información para validación
· Correo electronico del 22/12/2022, por el cual se evidencia el soporte de la aprobación y remisión del programa de fortalecimiento y acompañamiento para asociaciones de usuarios de distritos de adecuación de tierras - PFA ASODAT
· Informe de seguimiento programa de fortalecimiento y acompañanamiento  para asociaciones de usuarios de distritos de adecuación de tierras - PFA ASODAT Noviembre 2023.
· Programa de fortalecimiento y acompañamiento  para asociaciones de usuarios de distritos de adecuación de tierras - PFA ASODAT Diciembre 2022.</t>
    </r>
  </si>
  <si>
    <r>
      <rPr>
        <b/>
        <sz val="12"/>
        <color theme="1"/>
        <rFont val="Arial"/>
        <family val="2"/>
      </rPr>
      <t xml:space="preserve">Seguimiento diciembre 2024:  </t>
    </r>
    <r>
      <rPr>
        <sz val="12"/>
        <color theme="1"/>
        <rFont val="Arial"/>
        <family val="2"/>
      </rPr>
      <t>Teniendo en cuenta que las acciones se encuentran cumplidas esta Oficina realizó una validación de lo establecido en la linea de acción 3.12 Programa de fortalecimiento y acompañamiento para las asociaciones de usuarios y la correlación de lo solicitado en el CONPES 3926 y su incorporación de lineamientos en el programa de fortalecimiento establecido por la ADR, en el cual identifico asistencia técnica especializada en planificación de riego, gestión del agua y suelos, administración tarifaria y manejo de sistemas hidráulicos así como esquemas de seguimiento y control. Por lo anterior esta Oficina determina el cierre del hellazgo.</t>
    </r>
  </si>
  <si>
    <t>Falta de seguimiento en la implementación de las Políticas Adecuación de Tierras 2018-2038 establecidas en eldocumento CONPES 3926.</t>
  </si>
  <si>
    <t>2. Una vez se cuenta con la directriz correspondiente, se adelantarán las accionesadministrativas para su aprobación.</t>
  </si>
  <si>
    <t>Programa de fortalecimiento de asociaciones de usuarios de distritos de adecuación de tierras, en virtud del
CONPES 3926 de 2018.</t>
  </si>
  <si>
    <t>Falta de planeación de trabajos y visitas en campo para el Diagnóstico del estado e intervenciones a los Distritos de Adecuación de Tierras e Inconsistencias en la exactitud de las inversiones realizadas</t>
  </si>
  <si>
    <r>
      <t xml:space="preserve">En virtud de que el hallazgo no fue aceptado por los responsables del proceso auditado, no se propuso Plan de Mejoramiento; no obstante, el concepto emitido por la Oficina de Control Interno fue el siguiente: </t>
    </r>
    <r>
      <rPr>
        <i/>
        <sz val="12"/>
        <color theme="1"/>
        <rFont val="Arial"/>
        <family val="2"/>
      </rPr>
      <t>"(…) En virtud de lo anterior, se recomienda establecer un Plan de mejoramiento tendiente a establecer en cada cierre mensual y anual la equivalencia de registros, datos e información
con los que cuenta la Dirección de Adecuación de Tierras y la Secretaría General - Dirección Administrativa y Financiera."</t>
    </r>
  </si>
  <si>
    <r>
      <rPr>
        <b/>
        <sz val="12"/>
        <color theme="1"/>
        <rFont val="Arial"/>
        <family val="2"/>
      </rPr>
      <t>Julio 2023:</t>
    </r>
    <r>
      <rPr>
        <sz val="12"/>
        <color theme="1"/>
        <rFont val="Arial"/>
        <family val="2"/>
      </rPr>
      <t xml:space="preserve"> No se reportan avances a la fecha del presente seguimiento.</t>
    </r>
  </si>
  <si>
    <t>ACCIONES  INFORME OCI-2021-025</t>
  </si>
  <si>
    <t>Facturación   y   Recaudo   de   Tarifas  en   la Prestación   del   Servicio   Público   de Adecuación de Tierras</t>
  </si>
  <si>
    <t>Deficiencias e inconsistencias en la gestión de la facturación en los Distritos de Adecuación de Tierras Administrado por la ADR</t>
  </si>
  <si>
    <t>Insuficiencia de personal técnico y operativo, que ejerza actividades de generación y notificación de los oficios de cobros persuasivos, y demás actos administrativos relacionados con el área de cartera.</t>
  </si>
  <si>
    <t xml:space="preserve">1. Contratar mayor personal, organización en el tema del nivel operativo para la toma de caudales </t>
  </si>
  <si>
    <t>Contar con mayor personal en campo para la entrega oportuna de las facturas</t>
  </si>
  <si>
    <t>Equipo Humano de la Vicepresidencia de Integración Productiva</t>
  </si>
  <si>
    <t>No Registra</t>
  </si>
  <si>
    <r>
      <rPr>
        <b/>
        <sz val="12"/>
        <color theme="1"/>
        <rFont val="Arial"/>
        <family val="2"/>
      </rPr>
      <t>Julio 2023:</t>
    </r>
    <r>
      <rPr>
        <sz val="12"/>
        <color theme="1"/>
        <rFont val="Arial"/>
        <family val="2"/>
      </rPr>
      <t xml:space="preserve"> No se reportan avances a la fecha del presente seguimiento.
Seguimiento diciembre 2024: Para verificación al cumplimiento de la acción el proceso remitio la siguiente documentación:
· Ficha de viabilidad para la actualización del registro general de Usuario formato (F-ADT-065) Distrito la Doctrina, para el predio El Rosario No 2, codigo RGU Nuevo 0275020006.
· Formato (F-ADT-065), para el predio El Rosario No 3 y  RGU Nuevo 0275020007.
· Formato (F-ADT-065), para el predio El Rosario No 4 y  RGU Nuevo 0275020008.
· Formato (F-ADT-065), para el predio Villa Nayi  y  RGU Nuevo 0275020010.
· Formato (F-ADT-065), para el predio Los Almendros  y  RGU Nuevo 0275020011.
· Formato (F-ADT-065), para el predio El Deseo  y  RGU Nuevo 0275020012.
· Formato (F-ADT-065), para el predio Campo Florido  y  RGU Nuevo0275020013.
· Formato (F-ADT-065), para el predio El Comienzo  y  RGU Nuevo 0275020014.
· Formato (F-ADT-065), para el predio El Deseo  y  RGU Nuevo 0275020012.
· Formato (F-ADT-065), para el predio San Jose  y  RGU Nuevo 0275020015.
· Formato (F-ADT-065), para el predio La Bascula y  RGU Nuevo 0275020016.
· Ficha de viabilidad para la actualización del registro general de Usuario formato (F-ADT-065) Distrito Mocari:
· Formato (F-ADT-065), para el predio UNIVERSIDAD CORDOBA y  RGU Nuevo 00279010013
· Formato (F-ADT-065), para el predioLA ALBORADA  y  RGU Nuevo 0279010014
· Formato (F-ADT-065), para el predio NUEVA YORK y  RGU Nuevo 0279010015
· Formato (F-ADT-065), para el predioPARCELA # 11 y  RGU Nuevo 0279010022
· Formato (F-ADT-065), para el predio PARCELA # 6 y  RGU Nuevo 0279010023.
· Formato (F-ADT-065), para el predio PARCELA # 8 MOCARI y  RGU Nuevo 0279010024
· Formato (F-ADT-065), para el predio PARCELA # 9  y  RGU Nuevo PARCELA # 0279010025
· Formato (F-ADT-065), para el predioPARCELA # 10 y  RGU Nuevo 0279010026
· Formato (F-ADT-065), para el predio LA COMBINADA y  RGU Nuevo 0279010042.
· Formato (F-ADT-065), para el predio CALIFORNIA y  RGU Nuevo 0279010046.
Por lo anterior y teniendo en cuenta que la evidencia aportada no maneja correlación con la meta propuesta, no se establece avance cuantitativo y la acción permanece como incumplida - vencida.</t>
    </r>
  </si>
  <si>
    <r>
      <rPr>
        <b/>
        <sz val="12"/>
        <color theme="1"/>
        <rFont val="Arial"/>
        <family val="2"/>
      </rPr>
      <t>Seguimiento 2024:</t>
    </r>
    <r>
      <rPr>
        <sz val="12"/>
        <color theme="1"/>
        <rFont val="Arial"/>
        <family val="2"/>
      </rPr>
      <t xml:space="preserve"> Teniendo en cuenta que la evidencia aportada no maneja correlación con las acciones y metas propuestas, esta oficina sugiere la verificación del plan de mejoramiento propuesto de tal forma que se reformule por acciones tendientes a atacar la causa raiz del hallazgo dado que han pasado dos vigencias sin aportar avances significativos.</t>
    </r>
  </si>
  <si>
    <t>2. Modificar procedimiento, y formatos para que sean adaptados a la realidad operativas de los Distritos</t>
  </si>
  <si>
    <r>
      <rPr>
        <b/>
        <sz val="12"/>
        <color theme="1"/>
        <rFont val="Arial"/>
        <family val="2"/>
      </rPr>
      <t>Julio 2023:</t>
    </r>
    <r>
      <rPr>
        <sz val="12"/>
        <color theme="1"/>
        <rFont val="Arial"/>
        <family val="2"/>
      </rPr>
      <t xml:space="preserve"> No se reportan avances a la fecha del presente seguimiento.
</t>
    </r>
    <r>
      <rPr>
        <b/>
        <sz val="12"/>
        <color theme="1"/>
        <rFont val="Arial"/>
        <family val="2"/>
      </rPr>
      <t>Seguimiento diciembre 2024:</t>
    </r>
    <r>
      <rPr>
        <sz val="12"/>
        <color theme="1"/>
        <rFont val="Arial"/>
        <family val="2"/>
      </rPr>
      <t xml:space="preserve"> No se remitio información de cumplimiento para verificación de acción y meta propuesta, por o anterior no se otorga avance cuantitativo y se mantiene la acción como incumplida vencida.</t>
    </r>
  </si>
  <si>
    <t>Falta de actualización del Registro General de Usuarios (RGU).</t>
  </si>
  <si>
    <t xml:space="preserve">3. Seguimiento a la actualización del Registro General de Usuarios (RGU), mediante apoyo a la Vicepresidente de Integración Productiva – VIP.  </t>
  </si>
  <si>
    <t>Fichas Prediales</t>
  </si>
  <si>
    <t>UTT 2- Profesional ADT</t>
  </si>
  <si>
    <t xml:space="preserve">Insuficiencia de personal o falta de asignación de este a labores de monitoreo, recopilación de datos en campo. </t>
  </si>
  <si>
    <t xml:space="preserve">4. Contratación y capacitación de personal requerido para la operación a labores de monitoreo, recopilación de datos en campo (consumos, restricciones de abastecimiento, control de planes de riego entre otros), gestión de entrega de facturas, así como para la implementación de controles de verificación de la información en sus respectivas fuentes (campo y sistemas de información de la ADR). </t>
  </si>
  <si>
    <t>Personal contratado y capacitado</t>
  </si>
  <si>
    <t>UTT 2 y Gobernación del Atlántico</t>
  </si>
  <si>
    <t>Falta de implementación de controles de verificación de la información en sus respectivas fuentes (campo y sistemas de información de la ADR -como por ejemplo SIFI).</t>
  </si>
  <si>
    <t>5. Elaboración de controles de verificación de la información mediante sistemas de aforo, cuyos reportes se cargarán directamente al Dynamics 365.</t>
  </si>
  <si>
    <t xml:space="preserve">Reportes de Aforos y automatización de reporte de consumo. </t>
  </si>
  <si>
    <t xml:space="preserve">UTT 2 y Gobernación del Atlántico. </t>
  </si>
  <si>
    <t>Falta de seguimiento o incorrecta la parametrización del sistema de facturación frente a los valores objeto de facturación</t>
  </si>
  <si>
    <t xml:space="preserve">6. Apoyo y seguimiento a la parametrización del sistema de facturación. </t>
  </si>
  <si>
    <t xml:space="preserve">Parametrización del Sistema de facturación. </t>
  </si>
  <si>
    <t>UTT 2 y grupo de cartera de la Vicepresidencia de Integración Productiva</t>
  </si>
  <si>
    <t>Falta de verificación de la calidad y precisión de datos de consumo.</t>
  </si>
  <si>
    <t xml:space="preserve">7. Transcripción y Migración del dato al sistema de facturación Dynamics 365 </t>
  </si>
  <si>
    <t>Cargue de datos de consumos</t>
  </si>
  <si>
    <t xml:space="preserve">UTT 2 y grupo de cartera de la Vicepresidencia de Integración Productiva </t>
  </si>
  <si>
    <t>Afectación de usuarios por inoportuna gestión de entregas de facturas, cobros indebidos de intereses por mora y falta de reconocimiento de recaudos de la facturación en los Distritos de Adecuación de Tierras administrados por la ADR y Asociaciones.</t>
  </si>
  <si>
    <r>
      <t>ASOLEBRIJA</t>
    </r>
    <r>
      <rPr>
        <sz val="12"/>
        <color rgb="FF000000"/>
        <rFont val="Arial"/>
        <family val="2"/>
      </rPr>
      <t xml:space="preserve"> Muy corto el tiempo para entregar la facturación</t>
    </r>
  </si>
  <si>
    <t>1. Ampliar el plazo de entrega hasta el día 15 del mes siguiente y plazo para cancelar hasta el 30 de ese mes, para Cumplir con la entrega a tiempo de la facturación</t>
  </si>
  <si>
    <t>Modificar la resolución 821 del 3 de octubre del 2018, articulo 7</t>
  </si>
  <si>
    <t xml:space="preserve">ADR: </t>
  </si>
  <si>
    <t>Enero de 2023</t>
  </si>
  <si>
    <t>Permanente </t>
  </si>
  <si>
    <r>
      <rPr>
        <b/>
        <sz val="12"/>
        <color theme="1"/>
        <rFont val="Arial"/>
        <family val="2"/>
      </rPr>
      <t>Seguimiento 2024:</t>
    </r>
    <r>
      <rPr>
        <sz val="12"/>
        <color theme="1"/>
        <rFont val="Arial"/>
        <family val="2"/>
      </rPr>
      <t xml:space="preserve"> 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t>
    </r>
  </si>
  <si>
    <r>
      <t>ASOLEBRIJA</t>
    </r>
    <r>
      <rPr>
        <sz val="12"/>
        <color theme="1"/>
        <rFont val="Arial"/>
        <family val="2"/>
      </rPr>
      <t xml:space="preserve"> Dificultad para que el usuario firme el recibido de la factura</t>
    </r>
  </si>
  <si>
    <t>2. Permitir que el recibido de la factura lo haga el administrador o viviente de la finca</t>
  </si>
  <si>
    <t>ADR</t>
  </si>
  <si>
    <t>permanente</t>
  </si>
  <si>
    <r>
      <t>ASOLEBRIJA</t>
    </r>
    <r>
      <rPr>
        <sz val="12"/>
        <color theme="1"/>
        <rFont val="Arial"/>
        <family val="2"/>
      </rPr>
      <t xml:space="preserve"> El programa de facturación es muy obsoleto</t>
    </r>
  </si>
  <si>
    <t>3. Modernizar el programa software SIFI</t>
  </si>
  <si>
    <t>Que se pueda elaborar la facturación electrónica</t>
  </si>
  <si>
    <t>Permanente</t>
  </si>
  <si>
    <r>
      <t xml:space="preserve">ASOTUCURINCA </t>
    </r>
    <r>
      <rPr>
        <sz val="12"/>
        <color theme="1"/>
        <rFont val="Arial"/>
        <family val="2"/>
      </rPr>
      <t>Predios desactualizados en el RGU en relación con el usuario y canales efectivos para cualquier tipo de notificación.</t>
    </r>
  </si>
  <si>
    <t>4. Jornadas de actualización enfocadas a predios que se han identificado que necesitan ser actualizados; programar acciones permanentes para mantener el RGU actualizado.</t>
  </si>
  <si>
    <t>Lograr la entrega efectiva del 100% de las facturas generadas.</t>
  </si>
  <si>
    <t>Área de Cartera</t>
  </si>
  <si>
    <t>Área de Operaciones</t>
  </si>
  <si>
    <r>
      <t xml:space="preserve">ASOTUCURINCA </t>
    </r>
    <r>
      <rPr>
        <sz val="12"/>
        <color theme="1"/>
        <rFont val="Arial"/>
        <family val="2"/>
      </rPr>
      <t>Inexistencia de convenios con las entidades bancarias que permitan identificar con claridad el destino del pago (Código, predio, factura)</t>
    </r>
  </si>
  <si>
    <t>5. Gestionar los convenios necesarios para la eficiencia en la aplicación de los pagos recibidos. (Código de barras o Código QR, implementar pasarela de pago del estilo PSE, PAYU, WOMPI, Placetopay, Mercado pago, lo anterior se encuentra descrito detalladamente en el proyecto de modernización de pagos.)</t>
  </si>
  <si>
    <t>Se proyecta que el proceso del recaudo del primer bimestre del año 2023 se realice mediante la nueva modalidad donde los pagos son plenamente identificados desde el momento de su realización en la entidad bancaria.</t>
  </si>
  <si>
    <t>Departamento financiero Asotucurinca</t>
  </si>
  <si>
    <t>Primer bimestre 2023</t>
  </si>
  <si>
    <t>Demil 400 (Proveedores de Software)</t>
  </si>
  <si>
    <t>Cartera</t>
  </si>
  <si>
    <r>
      <t>ASORUT</t>
    </r>
    <r>
      <rPr>
        <sz val="12"/>
        <color rgb="FF000000"/>
        <rFont val="Arial"/>
        <family val="2"/>
      </rPr>
      <t xml:space="preserve"> Convenio Bancarios</t>
    </r>
  </si>
  <si>
    <t xml:space="preserve">6. Mejorar Convenio de recaudo Bancario </t>
  </si>
  <si>
    <t xml:space="preserve">Cartera </t>
  </si>
  <si>
    <t xml:space="preserve">Septiembre </t>
  </si>
  <si>
    <r>
      <t>MONTERIA</t>
    </r>
    <r>
      <rPr>
        <sz val="12"/>
        <color theme="1"/>
        <rFont val="Arial"/>
        <family val="2"/>
      </rPr>
      <t>: Insuficiencia de personal técnico y operativo, que ejerza actividades de generación y notificación de los oficios de cobros persuasivos, y demás actos administrativos relacionados con el área de cartera.</t>
    </r>
  </si>
  <si>
    <t xml:space="preserve">7. Contratar mayor personal, organización en el tema del nivel operativo para la toma de caudales </t>
  </si>
  <si>
    <t>Equipo Humano Vicepresidencia de Integración Productiva</t>
  </si>
  <si>
    <t>8. Modificar procedimiento, y formatos para que sean adaptados a la realidad operativas de los Distritos</t>
  </si>
  <si>
    <r>
      <t>REPELON:</t>
    </r>
    <r>
      <rPr>
        <sz val="12"/>
        <color rgb="FF000000"/>
        <rFont val="Arial"/>
        <family val="2"/>
      </rPr>
      <t xml:space="preserve"> Desconocimiento, aplicación o interpretación incorrecta de la normatividad aplicable al proceso de facturación de Adecuación de Tierras.</t>
    </r>
  </si>
  <si>
    <t xml:space="preserve">9. Realizar capacitación a los profesionales y técnicos que apoyan el proceso de facturación de Adecuación de Tierras. </t>
  </si>
  <si>
    <t xml:space="preserve">Capacitación y lista de Asistencia. </t>
  </si>
  <si>
    <t>UTT 2 y Equipo de Cartera de la Vicepresidencia de Integración Productiva</t>
  </si>
  <si>
    <r>
      <t>REPELON:</t>
    </r>
    <r>
      <rPr>
        <sz val="12"/>
        <color rgb="FF000000"/>
        <rFont val="Arial"/>
        <family val="2"/>
      </rPr>
      <t xml:space="preserve"> Deficiencias en la instauración de controles para la facturación y recaudo de tarifas a cargo de las asociaciones que administran los Distritos de Adecuación de Tierras y los administrados por la ADR.</t>
    </r>
  </si>
  <si>
    <t>10. Seguimiento a los procesos de facturación mediante instauración de controles.</t>
  </si>
  <si>
    <t>Informes Bimestrales.</t>
  </si>
  <si>
    <t>UTT 2 – Supervisión</t>
  </si>
  <si>
    <r>
      <t>REPELON:</t>
    </r>
    <r>
      <rPr>
        <sz val="12"/>
        <color rgb="FF000000"/>
        <rFont val="Arial"/>
        <family val="2"/>
      </rPr>
      <t xml:space="preserve"> </t>
    </r>
    <r>
      <rPr>
        <sz val="12"/>
        <color theme="1"/>
        <rFont val="Arial"/>
        <family val="2"/>
      </rPr>
      <t>Falta de seguimiento al cumplimiento de los requisitos y/o controles procedimentales o normativos establecidos para los procesos de facturación y recaudo de tarifas del servicio público de Adecuación de Tierras</t>
    </r>
  </si>
  <si>
    <t xml:space="preserve">11. Elaboración de controles de verificación de la información mediante sistemas de aforo, cuyo reporte se cargaran directamente al dynamics 365. </t>
  </si>
  <si>
    <t>Reportes de Aforos y automatización de reporte de consumo</t>
  </si>
  <si>
    <t>UTT 2 y Gobernación del Atlántico.</t>
  </si>
  <si>
    <r>
      <t>REPELON:</t>
    </r>
    <r>
      <rPr>
        <sz val="12"/>
        <color rgb="FF000000"/>
        <rFont val="Arial"/>
        <family val="2"/>
      </rPr>
      <t xml:space="preserve"> Falta de seguimiento a la parametrización del sistema SIFI frente a los valores objeto de facturación y falta de verificación de la calidad y precisión de datos de consumo.</t>
    </r>
  </si>
  <si>
    <t>12. Transcripción y Migración del dato al sistema de facturación dynamics 365</t>
  </si>
  <si>
    <t>. Cargue de datos de consumo</t>
  </si>
  <si>
    <t>Ineficacia del entregable del Contrato Interadministrativo N° 665 de 2019 frente a su uso en el proceso de facturación y cartera y fallas en la supervisión del contrato</t>
  </si>
  <si>
    <t>Falta de coordinación con el área contractual de la ADR para aterrizar las obligaciones del contratista a las necesidades y realidad operativa del Distrito Montería – Mocarí</t>
  </si>
  <si>
    <t xml:space="preserve">1. Que nivel central – VIP autorice la segunda fase para continuar con el proceso de Actualización del Registro General de Usuarios, atendiendo las necesidades del Distrito </t>
  </si>
  <si>
    <t>Actualización del Sistema de Información Financiera  SIFI y Registro General de Usuarios del Distrito Montería – Mocarí en un 100%</t>
  </si>
  <si>
    <t>31/12/2022 </t>
  </si>
  <si>
    <t>Seguimiento 2024: 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t>
  </si>
  <si>
    <t xml:space="preserve">Ausencia de apoyo a la supervisión para el recibido de los entregables, en razón a que en su mayoría para validar la calidad de los entregables se requieren de conocimientos específicos en materia catastral, topográficos y tecnológicos. </t>
  </si>
  <si>
    <t>2. Que se continúe por parte de la OTI – nivel central, el proceso de migración de datos de los productos entregados por el contratista, al SIFI o el que lo reemplace, con la mayor celeridad posible.</t>
  </si>
  <si>
    <t xml:space="preserve">Falta de personal de apoyo a la supervisión que validará cada una de las fichas prediales entregadas por el contratista </t>
  </si>
  <si>
    <t>3. Solicitar la contratación de personal que proceda a realizar las revisiones de las fichas prediales, y validar la veracidad de la información que reposan en ellas.</t>
  </si>
  <si>
    <t>Diferencias en la información registrada en los Estados Financieros de la Entidad relacionada con las Tarifas y Ausencia de reportes sobre la  información de facturación y Recaudo de la Prestación del Servicio Público de Adecuación de Tierras de los distritos administrados por la Agencia de Desarrollo Rural.</t>
  </si>
  <si>
    <t>Envío inoportuno de la información</t>
  </si>
  <si>
    <t>Reforzar la información de los tiempos a la UTT</t>
  </si>
  <si>
    <t>Informar oportunamente 100%</t>
  </si>
  <si>
    <t>UTT 2 Y UTT 3</t>
  </si>
  <si>
    <t>No registra</t>
  </si>
  <si>
    <t>Falta de conciliación de la cartera de Tarifas</t>
  </si>
  <si>
    <t>Conciliación mensual</t>
  </si>
  <si>
    <t>Realizar mensualmente la conciliación</t>
  </si>
  <si>
    <t>Grupo de Cartera-área de Contabilidad</t>
  </si>
  <si>
    <t>Desconocimiento de tiempos de envío de información</t>
  </si>
  <si>
    <t>Capacitación a las Utt 2 y 3 sobre los procedimientos</t>
  </si>
  <si>
    <t>Reportar oportunamente la información a Tesorería.</t>
  </si>
  <si>
    <t>Grupo de cartera</t>
  </si>
  <si>
    <t>AUDITORÍA VIGENCIA 2023 (INFORME OCI-2023-027) Gestiones de Pre inversión e inversión en Proyectos Estratégicos y Distritos de Adecuación de Tierras (Mantenimiento, Conservación y Rehabilitación</t>
  </si>
  <si>
    <t>Falta de soportes del Portafolio de Adecuación de Tierras y el Banco de Proyectos de Adecuación de Tierras</t>
  </si>
  <si>
    <r>
      <t xml:space="preserve">Mediante </t>
    </r>
    <r>
      <rPr>
        <b/>
        <sz val="12"/>
        <color theme="1"/>
        <rFont val="Arial"/>
        <family val="2"/>
      </rPr>
      <t>memorando 20243000098473 d</t>
    </r>
    <r>
      <rPr>
        <sz val="12"/>
        <color theme="1"/>
        <rFont val="Arial"/>
        <family val="2"/>
      </rPr>
      <t>el 28 de noviembre de 2024 esta causa fue formulada, así: 
Desconocimiento u omisión de los lineamientos establecidos en los procedimientos de inversión y pre inversión y demás normativa relacionada.</t>
    </r>
  </si>
  <si>
    <r>
      <t xml:space="preserve">Mediante </t>
    </r>
    <r>
      <rPr>
        <b/>
        <sz val="12"/>
        <color theme="1"/>
        <rFont val="Arial"/>
        <family val="2"/>
      </rPr>
      <t>memorando 20243000098473</t>
    </r>
    <r>
      <rPr>
        <sz val="12"/>
        <color theme="1"/>
        <rFont val="Arial"/>
        <family val="2"/>
      </rPr>
      <t xml:space="preserve"> del 28 de noviembre de 2024 esta acción fue formulada, así: 
1 . Implementación del pre registro de proyectos en preinversión y modernización del FONAT, para postulación al comité de priorización.</t>
    </r>
  </si>
  <si>
    <r>
      <t xml:space="preserve">Mediante </t>
    </r>
    <r>
      <rPr>
        <b/>
        <sz val="12"/>
        <color theme="1"/>
        <rFont val="Arial"/>
        <family val="2"/>
      </rPr>
      <t>memorando 20243000098473</t>
    </r>
    <r>
      <rPr>
        <sz val="12"/>
        <color theme="1"/>
        <rFont val="Arial"/>
        <family val="2"/>
      </rPr>
      <t xml:space="preserve"> del 28 de noviembre de 2024 esta meta fue formulada, así: 
Matriz los proyectos identificados para postularse 
al FONAT </t>
    </r>
  </si>
  <si>
    <t>Grupo Preinversion - Dirección de Adecuación de Tierras</t>
  </si>
  <si>
    <r>
      <t xml:space="preserve">Seguimiento diciembre 2024: </t>
    </r>
    <r>
      <rPr>
        <sz val="12"/>
        <color theme="1"/>
        <rFont val="Arial"/>
        <family val="2"/>
      </rPr>
      <t>Para validación al cumplimiento de la acción propuesta el proceso remitio preregistro de proyectos FONAT, mediante la cua se identifican 23 proyectos con caracteristica de asociación, departamento, municipio, Nº de posibles beneficiarios, Area Neta Prevista de Riego, Escala, valor estimada de diseños y total.
Por lo anterior se otorga un cumplimiento del 100% teniendo en cuenta que se identifico la matriz de los proyectos identificados para estructurarse.</t>
    </r>
  </si>
  <si>
    <r>
      <rPr>
        <b/>
        <sz val="12"/>
        <color theme="1"/>
        <rFont val="Arial"/>
        <family val="2"/>
      </rPr>
      <t xml:space="preserve">Seguimiento diciembre 2024: </t>
    </r>
    <r>
      <rPr>
        <sz val="12"/>
        <color theme="1"/>
        <rFont val="Arial"/>
        <family val="2"/>
      </rPr>
      <t>Se identificó en el procedimiento (PR-ADT-007) V1 en el que se indica la conformación del comité de priorización de proyectos y su conformación así mismo se observa que este  mecanismo de viabiliazación de proyectos se encuentra contemplado en el manual del procedimiento operativo del fondo nacional de adecuación de tierras - FONAT (MA-ADT-002) V1, lo contemplado en el numeral 5.15 Actividad 15 – Priorizar proyectos del Banco (Comité Técnico de priorización de proyectos) que a su vez incluye el diligenciamiento de la metodologia de priorización mediante el formato( F-ADT-083) correspondiente al banco de Proyectos FONAT. Así mismo se identifico el mecanismo de priorizaciñon el cual contempla aspectos para preinversión, proyectos en fase 0, Fase I, II, III, priorización de construcciones, ampliación de distritos modernización de existentes y aplicación de los crieterios.
Por lo anterior y teniendo en cuenta que se dio cumplimiento a cada una de las acciones y metas propuestas esta Oficina considera procedente dar por cerrado el hallazgo.</t>
    </r>
  </si>
  <si>
    <r>
      <t xml:space="preserve">Mediante </t>
    </r>
    <r>
      <rPr>
        <b/>
        <sz val="12"/>
        <color theme="1"/>
        <rFont val="Arial"/>
        <family val="2"/>
      </rPr>
      <t>memorando 20243000098473</t>
    </r>
    <r>
      <rPr>
        <sz val="12"/>
        <color theme="1"/>
        <rFont val="Arial"/>
        <family val="2"/>
      </rPr>
      <t xml:space="preserve"> del 28 de noviembre de 2024 esta acción fue formulada, así:
2. Incluir el mecanismo de priorización de proyectos, a través de los criterios del manual y procedimiento del FONAT.  </t>
    </r>
  </si>
  <si>
    <r>
      <t xml:space="preserve">Mediante </t>
    </r>
    <r>
      <rPr>
        <b/>
        <sz val="12"/>
        <color theme="1"/>
        <rFont val="Arial"/>
        <family val="2"/>
      </rPr>
      <t>memorando 20243000098473</t>
    </r>
    <r>
      <rPr>
        <sz val="12"/>
        <color theme="1"/>
        <rFont val="Arial"/>
        <family val="2"/>
      </rPr>
      <t xml:space="preserve"> del 28 de noviembre de 2024 esta meta fue formulada, así: 
Presentación del procedimiento y manual del 
FONAT PR-ADT-007.</t>
    </r>
  </si>
  <si>
    <r>
      <t xml:space="preserve">Seguimiento diciembre 2024: </t>
    </r>
    <r>
      <rPr>
        <sz val="12"/>
        <color theme="1"/>
        <rFont val="Arial"/>
        <family val="2"/>
      </rPr>
      <t>Para validación al cumplimiento de la acción propuesta el proceso remitio:
· Manual del procedimiento operativo del fondo nacional de adecuación de tierras FONATdel 13 de agosto del 2024.
· Proceso prestación y apoyo al servicio público de adecuación de tierras operación del Fondo Nacional de Adecuación de Tierras - FONAT (PR-ADT-007) V1.</t>
    </r>
    <r>
      <rPr>
        <b/>
        <sz val="12"/>
        <color theme="1"/>
        <rFont val="Arial"/>
        <family val="2"/>
      </rPr>
      <t xml:space="preserve">
</t>
    </r>
    <r>
      <rPr>
        <sz val="12"/>
        <color theme="1"/>
        <rFont val="Arial"/>
        <family val="2"/>
      </rPr>
      <t>Teniendo en cuenta las evidencias aportadas se otorga un avance cuantitativo del 100% teniendo en cuenta que se evidencio dentro del procedimiento el lineamiento de priorización de proyectos mediante el Comité Técnico de priorización.</t>
    </r>
  </si>
  <si>
    <r>
      <t xml:space="preserve">Mediante </t>
    </r>
    <r>
      <rPr>
        <b/>
        <sz val="12"/>
        <color theme="1"/>
        <rFont val="Arial"/>
        <family val="2"/>
      </rPr>
      <t>memorando 20243000098473</t>
    </r>
    <r>
      <rPr>
        <sz val="12"/>
        <color theme="1"/>
        <rFont val="Arial"/>
        <family val="2"/>
      </rPr>
      <t xml:space="preserve"> del 28 de noviembre de 2024 esta acción fue formulada, así:
3. Elaboración de la metodología de priorización de proyectos al comité FONAT.  </t>
    </r>
  </si>
  <si>
    <r>
      <t xml:space="preserve">Mediante </t>
    </r>
    <r>
      <rPr>
        <b/>
        <sz val="12"/>
        <color theme="1"/>
        <rFont val="Arial"/>
        <family val="2"/>
      </rPr>
      <t>memorando 20243000098473</t>
    </r>
    <r>
      <rPr>
        <sz val="12"/>
        <color theme="1"/>
        <rFont val="Arial"/>
        <family val="2"/>
      </rPr>
      <t xml:space="preserve"> del 28 de noviembre de 2024 esta meta fue formulada, así: 
Metodología de priorización 
del FONAT para aprobación del comité técnico. </t>
    </r>
  </si>
  <si>
    <r>
      <t xml:space="preserve">Seguimiento diciembre 2024: </t>
    </r>
    <r>
      <rPr>
        <sz val="12"/>
        <color theme="1"/>
        <rFont val="Arial"/>
        <family val="2"/>
      </rPr>
      <t>Para validación al cumplimiento de la acción propuesta el proceso remitio:
· Metodologia de priorización de proyectos - comité de priorización de proyectos - CTP del FONAT V3 Noviembre de 2024.</t>
    </r>
    <r>
      <rPr>
        <b/>
        <sz val="12"/>
        <color theme="1"/>
        <rFont val="Arial"/>
        <family val="2"/>
      </rPr>
      <t xml:space="preserve">
</t>
    </r>
    <r>
      <rPr>
        <sz val="12"/>
        <color theme="1"/>
        <rFont val="Arial"/>
        <family val="2"/>
      </rPr>
      <t xml:space="preserve">
Así las cosas y a lo establecido en la meta se otorga un avance cuantitativo del 100%</t>
    </r>
  </si>
  <si>
    <r>
      <t xml:space="preserve">Mediante </t>
    </r>
    <r>
      <rPr>
        <b/>
        <sz val="12"/>
        <color theme="1"/>
        <rFont val="Arial"/>
        <family val="2"/>
      </rPr>
      <t>memorando 20243000098473</t>
    </r>
    <r>
      <rPr>
        <sz val="12"/>
        <color theme="1"/>
        <rFont val="Arial"/>
        <family val="2"/>
      </rPr>
      <t xml:space="preserve"> del 28 de noviembre de 2024 esta acción fue formulada, así:
4. Ajuste de los formatos del procedimiento PR-ADT-007. </t>
    </r>
  </si>
  <si>
    <r>
      <t xml:space="preserve">Mediante </t>
    </r>
    <r>
      <rPr>
        <b/>
        <sz val="12"/>
        <color theme="1"/>
        <rFont val="Arial"/>
        <family val="2"/>
      </rPr>
      <t>memorando 20243000098473</t>
    </r>
    <r>
      <rPr>
        <sz val="12"/>
        <color theme="1"/>
        <rFont val="Arial"/>
        <family val="2"/>
      </rPr>
      <t xml:space="preserve"> del 28 de noviembre de 2024 esta meta fue formulada, así: 
Ajuste de los formatos del 
procedimiento PR-ADT-007. 
4. Formatos ajustados de 
postulación de proyectos 
F-ADT-081, 
F-ADT-082,
F-ADT-083,
F-ADT-084
F-ADT-085. </t>
    </r>
  </si>
  <si>
    <r>
      <t xml:space="preserve">Seguimiento diciembre 2024: </t>
    </r>
    <r>
      <rPr>
        <sz val="12"/>
        <color theme="1"/>
        <rFont val="Arial"/>
        <family val="2"/>
      </rPr>
      <t xml:space="preserve">Para validación al cumplimiento de la acción propuesta el proceso remitio:
· Formato (F-ADT-081) Carta Presentación Proyectos FONAT  v12-08-2024
· Formato ( F-ADT-082) Distribucion de Recursos FONAT v12-08-2024
· Formato (F-ADT-083) Banco Proyectos FONAT v12-08-2024
· Formato (F-ADT-084) Mod_Form_Estruct FONAT Fase I V22-08-2024
</t>
    </r>
    <r>
      <rPr>
        <i/>
        <sz val="12"/>
        <color theme="1"/>
        <rFont val="Arial"/>
        <family val="2"/>
      </rPr>
      <t xml:space="preserve"> ·</t>
    </r>
    <r>
      <rPr>
        <sz val="12"/>
        <color theme="1"/>
        <rFont val="Arial"/>
        <family val="2"/>
      </rPr>
      <t>Formato</t>
    </r>
    <r>
      <rPr>
        <i/>
        <sz val="12"/>
        <color theme="1"/>
        <rFont val="Arial"/>
        <family val="2"/>
      </rPr>
      <t xml:space="preserve"> (</t>
    </r>
    <r>
      <rPr>
        <sz val="12"/>
        <color theme="1"/>
        <rFont val="Arial"/>
        <family val="2"/>
      </rPr>
      <t>F-ADT-085) Listado de Beneficiarios y Caracterización FONAT v12-08-2024
Teniendo en cuenta que la meta establece el ajuste de cinco formatos y estos corresponden con los citados en la meta se otorga un avance cuantitativo de 100%</t>
    </r>
  </si>
  <si>
    <r>
      <t xml:space="preserve">Mediante </t>
    </r>
    <r>
      <rPr>
        <b/>
        <sz val="12"/>
        <color theme="1"/>
        <rFont val="Arial"/>
        <family val="2"/>
      </rPr>
      <t>memorando 20243000098473</t>
    </r>
    <r>
      <rPr>
        <sz val="12"/>
        <color theme="1"/>
        <rFont val="Arial"/>
        <family val="2"/>
      </rPr>
      <t xml:space="preserve"> del 28 de noviembre de 2024 esta acción fue formulada, así:
5. Elaboración de una Matriz de aplicación de criterios de priorización del FONAT para calificar proyectos en Fase I, Fase II y Fase II de preinversión. </t>
    </r>
  </si>
  <si>
    <r>
      <t xml:space="preserve">Mediante </t>
    </r>
    <r>
      <rPr>
        <b/>
        <sz val="12"/>
        <color theme="1"/>
        <rFont val="Arial"/>
        <family val="2"/>
      </rPr>
      <t>memorando 20243000098473</t>
    </r>
    <r>
      <rPr>
        <sz val="12"/>
        <color theme="1"/>
        <rFont val="Arial"/>
        <family val="2"/>
      </rPr>
      <t xml:space="preserve"> del 28 de noviembre de 2024 esta meta fue formulada, así: 
Matriz de calificación de 
proyectos postulados en 
pre inversión. </t>
    </r>
  </si>
  <si>
    <r>
      <t xml:space="preserve">Seguimiento diciembre 2024: </t>
    </r>
    <r>
      <rPr>
        <sz val="12"/>
        <color theme="1"/>
        <rFont val="Arial"/>
        <family val="2"/>
      </rPr>
      <t>Para validación al cumplimiento de la acción propuesta el proceso remitio:
· Matriz de proyecto en Fase 0 (IDEA) que solicitan recursos para Fase I (PERFIL), en esta se identifica el puntaje de priorización de proyectos de acuerdo con criterios como la reforma integral del acuerdo de paz, nucleos de reforma agraria, enfoque territorial, importancia estratégica Nacional  o Territorial, localización estratégica y la validación de cumplimiento como proyecto de relevancia, elaborada para 21 proyectos.
· Matriz de proyecto en Fase 0 (IDEA) que solicitan recursos para Fase I (PERFIL), en esta se identifica el puntaje de priorización de proyectos de acuerdo con criterios como a reforma integral del acuerdo de paz, nucleos de reforma agraria, enfoque territorial, importancia estratégica Nacional  o Territorial, localización estratégica, articulación con los proyectos integrales de desarrollo agropecuario y rural PIDAR, inclusión de técnologias, índice de concentración de pequeñosy medianos propietaros productores, indicador costo beneficio y relevancia absoluta.
Teniendo en cuenta la validación anterior se establece un avance cuantitativo del 100%</t>
    </r>
  </si>
  <si>
    <t>Debilidades en la aplicación del procedimiento PR-ADT-003 de Inversión en Proyectos y Distritos de Adecuación de Tierras:</t>
  </si>
  <si>
    <t>Desactualización del procedimiento de Inversión, frente a las actividades que se realizan en la gestión.</t>
  </si>
  <si>
    <t>Ajuste y actualización de los formatos F-ADT-014 y F-ADT-052 para incluir los ítems faltantes incluidos en el numeral 5.3.6 Acta final de compromiso y pagarés con carta de instrucciones.</t>
  </si>
  <si>
    <t>Dos (2) formatos
actualizados</t>
  </si>
  <si>
    <t>Profesional de la
Dirección de Adecuación de Tierras</t>
  </si>
  <si>
    <r>
      <rPr>
        <b/>
        <sz val="12"/>
        <color theme="1"/>
        <rFont val="Arial"/>
        <family val="2"/>
      </rPr>
      <t xml:space="preserve">Seguimiento diciembre 2024: </t>
    </r>
    <r>
      <rPr>
        <sz val="12"/>
        <color theme="1"/>
        <rFont val="Arial"/>
        <family val="2"/>
      </rPr>
      <t>No se remitio información de cumplimiento para verificación de acción y meta propuesta, por o anterior no se otorga avance cuantitativo y se mantiene la acción como incumplida vencida.</t>
    </r>
  </si>
  <si>
    <r>
      <rPr>
        <b/>
        <sz val="12"/>
        <color theme="1"/>
        <rFont val="Arial"/>
        <family val="2"/>
      </rPr>
      <t xml:space="preserve">Seguimiento diciembre 2024: </t>
    </r>
    <r>
      <rPr>
        <sz val="12"/>
        <color theme="1"/>
        <rFont val="Arial"/>
        <family val="2"/>
      </rPr>
      <t>Teniendo en cuenta que la evidencia aportada no maneja correlación con las acciones y metas propuestas, esta oficina sugiere la verificación del plan de mejoramiento propuesto de tal forma que se reformule por acciones tendientes a atacar la causa raiz del hallazgo.</t>
    </r>
  </si>
  <si>
    <t>Actualización del procedimiento PR-ADT- 003 en el numeral 6 DESARROLLO, Actividad 9.</t>
  </si>
  <si>
    <t xml:space="preserve">Un (1) procedimiento
actualizado </t>
  </si>
  <si>
    <t xml:space="preserve">Profesional área de Dirección de Adecuación de Tierras
</t>
  </si>
  <si>
    <r>
      <rPr>
        <b/>
        <sz val="12"/>
        <color theme="1"/>
        <rFont val="Arial"/>
        <family val="2"/>
      </rPr>
      <t>Seguimiento diciembre de 2024:</t>
    </r>
    <r>
      <rPr>
        <sz val="12"/>
        <color theme="1"/>
        <rFont val="Arial"/>
        <family val="2"/>
      </rPr>
      <t xml:space="preserve"> Si bien el hallazgo se encuentra sin formulación de plan de mejoramiento el proceso remitio la siguinte información:
· Manual del procedimiento operativo del Fondo Nacional de Adecuación de tierras - FONAT del 12 de agosto del 2024.
·Reglamento  Fondo Nacional de Adecuación de tierras - FONAT ley 41 de 1993- decreto 1071 de 2025 de febrero del 2023.
· Acuerdo No. 004 del 24 de febrero del 2023.
· Presentación de la capacitación de reglamento y procedimiento de  Fondo Nacional de Adecuación de tierras - FONAT de Agosto del 2024.
· Procedimiento de prestación y apoyo al servicio público de adecuación de tierras operación del  Fondo Nacional de Adecuación de tierras - FONAT (PR-ADT-001) V1.
Esta Oficina de termina incuantificable el avance, teniendo en cuenta que no corresponde con el planteamiento de acciones y metas propuestas.</t>
    </r>
  </si>
  <si>
    <t>Incumplimiento del procedimiento PR-ADT-001 de Estudios de Pre Inversión de Proyectos de Adecuación de Tierras</t>
  </si>
  <si>
    <r>
      <t xml:space="preserve">NO ACEPTADO: . </t>
    </r>
    <r>
      <rPr>
        <b/>
        <i/>
        <sz val="12"/>
        <color theme="1"/>
        <rFont val="Arial"/>
        <family val="2"/>
      </rPr>
      <t>a) Inexistencia de la designación del equipo interdisciplinario y plan de trabajo, para la identificación del proyecto de MONTECILLO.</t>
    </r>
    <r>
      <rPr>
        <sz val="12"/>
        <color theme="1"/>
        <rFont val="Arial"/>
        <family val="2"/>
      </rPr>
      <t xml:space="preserve"> Para la afirmación mencionada por la Unidad auditada en el literal a) donde se menciona, “No se considera que haya una inexistencia de esta designación, toda vez que de acuerdo con la organización interna de la Dirección de Adecuación de Tierras, esta actividad se encuentra asociada a los profesionales responsables del grupo de pre inversión (…), dentro de las justificaciones dadas, no se adjuntaron evidencias que soporten la designación de funcionarios para realizar la identificación del proyecto, adicional a esto no se remitió soporte de elaboración del “Plan de Trabajo”, reiterando el incumplimiento a lo establecido en el procedimiento de Estudios de pre inversión de proyectos de adecuación de tierras PR-ADT-001 Versión 3. en su Numeral 6 DESARROLLO, Actividad 6. “Conformar equipo interdisciplinario para la identificación del proyecto”, que menciona: “Designar funcionarios de la Dirección de Adecuación de Tierras (…), para realizar la identificación del proyecto. Una vez delegados los miembros del equipo se consignará en el portafolio de proyectos la información de la solicitud”; y el registro de la actividad es: “Memorando de designación, Plan de trabajo, Portafolio de proyectos actualizado”. Así mismo el incumplimiento a la Actividad 7 “Revisar y aprobar el plan de trabajo y programa visita de campo a la zona del proyecto”, que indica, “Presentar el plan de trabajo al director de adecuación de tierras quien verifica las responsabilidades y necesidades de recursos para su ejecución. (…)”, y que tiene como registro, “Plan de trabajo aprobado para adelantar estudios de identificación de proyectos de adecuación de tierras de pequeña escala y Autorización de comisión de desplazamiento al interior”, confirmando de esta forma el incumplimiento a lo establecido dentro del procedimiento.
</t>
    </r>
    <r>
      <rPr>
        <b/>
        <i/>
        <sz val="12"/>
        <color theme="1"/>
        <rFont val="Arial"/>
        <family val="2"/>
      </rPr>
      <t xml:space="preserve">b. Falta de soportes de acta de reunión, listados de asistencia y formato de visita de identificación F-ADT-004 del proyecto de MONTECILLO. </t>
    </r>
    <r>
      <rPr>
        <sz val="12"/>
        <color theme="1"/>
        <rFont val="Arial"/>
        <family val="2"/>
      </rPr>
      <t xml:space="preserve">Para la afirmación mencionada por la unidad auditada en la que mencionan, “Como se indicó en las reuniones de socialización de las observaciones realizadas, el formato FADT-004 corresponde a un documento que se debe diligenciar directamente en campo, el cual debido al entorno en el cual se maneja no permite su conservación en el tiempo, razón por la cual debe ser reemplazado por una matriz Excel que contiene la información relacionada con la caracterización socioeconómica de los potenciales beneficiarios de manera tabulada para facilitar su revisión y análisis. De otra parte, con relación a la demás información que hace parte del formato F-ADT-004 (capítulos 1 a 4), esta información es procesada y plasmada directamente en el formato F-ADT-005 que corresponde al informe de identificación del proyecto en estudio”, si bien se dan estos argumentos, no se entregaron soportes y/o evidencias de las actividades referidas como se establece en el procedimiento, y se reitera que dentro de la información revisada en el documento de Excel que indican, no se identificaron todos los campos que hacen parte del formato F-ADT-004 “Visita de identificación de proyectos de adecuación de tierras”,  tal como se señala en la descripción del hallazgo, razón por la cual no se desvirtúa esta
situación. 
</t>
    </r>
    <r>
      <rPr>
        <b/>
        <i/>
        <sz val="12"/>
        <color theme="1"/>
        <rFont val="Arial"/>
        <family val="2"/>
      </rPr>
      <t xml:space="preserve">c. Inexistencia del formato de revisión de informe de identificación para proyectos de adecuación de tierras F-ADT-006 para el proyecto MONTECILLO. </t>
    </r>
    <r>
      <rPr>
        <sz val="12"/>
        <color theme="1"/>
        <rFont val="Arial"/>
        <family val="2"/>
      </rPr>
      <t xml:space="preserve">Para la afirmación mencionada por la unidad auditada en lo que respecta, “De acuerdo con la información presentada al equipo auditor, se reitera que para el caso de los estudios de identificación que realice el grupo interdisciplinario de la Agencia, no es coherente realizar revisión al mismo, toda vez que la responsabilidad de la información consignada en estos informes obedece a los criterios establecidos en el documento MOADT-001: Manual de Normas Técnicas Básicas para Adelantar la Identificación de Proyectos de Adecuación de Tierras, construido por los profesionales de la misma dependencia. Se concluye así, que al ser la Agencia de Desarrollo Rural en cabeza de la Dirección de Adecuación de Tierras la dependencia encargada de la elaboración de la totalidad del informe, se sobre entiende que la información allí consignada ya cuenta con el aval de la misma dependencia, haciendo innecesario el tema de la revisión de los mismos componentes y, por ende, el diligenciamiento del formato F-ADT-006.” Teniendo en cuenta lo mencionado, la Oficina de Control Interno mantiene la observación respectiva de acuerdo al incumplimiento presentado al procedimiento de Estudios de pre inversión de proyectos de adecuación de tierras PR-ADT-001 Versión 3, indica en su Numeral 6. Desarrollo, Actividad 10. “Revisar el informe de identificación (…) Verificar el cumplimiento del alcance establecido en el Manual de normas técnicas básicas para adelantar la identificación de proyectos de adecuación de tierras, y el cumplimiento de los requisitos y solicita ajustes, en caso de requerirse”, cuyo responsable es el Vicepresidente de Integración Productiva y no el equipo conformado para la identificación del proyecto, razón por la cual las justificaciones trasmitidas, no desvirtúan la falta del informes de revisión para el proyecto MONTECILLO.
</t>
    </r>
    <r>
      <rPr>
        <b/>
        <i/>
        <sz val="12"/>
        <color theme="1"/>
        <rFont val="Arial"/>
        <family val="2"/>
      </rPr>
      <t xml:space="preserve">d. Debilidades en el manejo y repositorio de la documentación en el sistema de la ADR. </t>
    </r>
    <r>
      <rPr>
        <sz val="12"/>
        <color theme="1"/>
        <rFont val="Arial"/>
        <family val="2"/>
      </rPr>
      <t xml:space="preserve">Para la afirmación mencionada por la unidad auditada en lo que respecta, “Es preciso aclarar que para la fecha de construcción del informe de identificación del proyecto Montecillo (2018), aún no se encontraba en funcionamiento el aplicativo SharePoint, por eso el cargue de la información en tiempo real no es posible para el caso particular Ahora bien, se encuentra en proceso el almacenamiento actual de la información relacionada con el mismo proyecto.”, se analizó por parte del equipo auditor, que con estos argumentos se reafirma la falta de oportunidad en el cargue de la información dado que a la fecha de la auditoría, dicha documentación no se encontraba cargada en el repositorio destinado para tal fin, por lo cual no se desvirtúa la situación identificada. 
</t>
    </r>
    <r>
      <rPr>
        <b/>
        <i/>
        <sz val="12"/>
        <color theme="1"/>
        <rFont val="Arial"/>
        <family val="2"/>
      </rPr>
      <t xml:space="preserve">e. Inconsistencias en la firma de acta de compromiso sub etapa factibilidad proyecto ASOLLANO. </t>
    </r>
    <r>
      <rPr>
        <sz val="12"/>
        <color theme="1"/>
        <rFont val="Arial"/>
        <family val="2"/>
      </rPr>
      <t xml:space="preserve">Con respecto a la justificación dada por el área encargada que señaló, “Teniendo en cuenta los cambios en los profesionales responsables de atender los requerimientos en calidad de Directores de UTT en los últimos meses, se encuentra en proceso de ajuste respecto a las firmas”, se está reiterando la inexistencia de las firmas dentro del acta de compromiso, incumpliendo así con lo establecido en el manual de la UPRA 2018, como se indica en la descripción del hallazgo. </t>
    </r>
    <r>
      <rPr>
        <b/>
        <i/>
        <sz val="12"/>
        <color theme="1"/>
        <rFont val="Arial"/>
        <family val="2"/>
      </rPr>
      <t xml:space="preserve">
f. Incumplimiento en las actividades establecidas para el manejo de solicitudes de terceros de creación de Distritos de Adecuación de Tierras. </t>
    </r>
    <r>
      <rPr>
        <sz val="12"/>
        <color theme="1"/>
        <rFont val="Arial"/>
        <family val="2"/>
      </rPr>
      <t>Respecto a lo establecido por la unidad auditada para la Actividad 1, donde mencionan, “De acuerdo con la descripción realizada, se evidencia una confusión en la información revisada por el equipo auditor, toda vez que se refiere a dos proyectos en dos etapas completamente diferentes, como lo son el Distrito de Riego Oriental del Atlántico (DROA), el cual remitió estudios de factibilidad para revisión y el proyecto de la comunidad El Salado (Municipio de Carmen de Bolívar, Bolívar), el cual optaba por la identificación de un proyecto de adecuación de tierras.” No se presentó una confusión por el equipo auditor, dado que se estableció que se está generando un incumplimiento al Procedimiento de Estudios de Pre Inversión de Proyectos de Adecuación de Tierras PR-ADT-001 Versión 3, numeral 6. Desarrollo. Actividad 1. “Solicitar a la ADR la ejecución de un distrito de adecuación de tierras.”, mediante el respectivo registro “Oficio de Solicitud o Formato F-ADT-001 Solicitud de ejecución de Proyecto de Adecuación de Tierras”, en razón a que no se remitió el formato ni oficio de solicitud de Distrito de Riego
Oriental del departamento del Atlántico (DROA), por tanto, se mantiene la observación realizada por esta oficina. 
Teniendo en cuenta la respuesta remitida por la unidad auditada para la actividad 3 y actividad 6 donde establecieron: “No se considera que haya una inexistencia de esta designación, toda vez que, de acuerdo con la organización interna de la Dirección de Adecuación de Tierras, esta actividad se encuentra asociada a los profesionales responsables del grupo de preinversión”, la oficina de control interno mantiene la observación realizada, debido a que se está obviando lo establecido en el procedimiento de Estudios de pre inversión de proyectos de adecuación de tierras PR-ADT-001 Versión 3, 6 DESARROLLO, actividad 3.” Asignar y revisar las solicitudes de acuerdo al tamaño y naturaleza de los distritos de adecuación de tierras y que forme parte del Plan Operativo de intervención de la agencia.”, cuyo registro corresponde a un memorando de designación de responsable, el cual no se identificó pese a la solicitud realizada. Con respecto a las justificaciones dadas por la Unidad Auditada sobre las observaciones presentadas en cada uno de los literales mencionados en la descripción del hallazgo (excepto el literal f), esta oficina no encuentra argumentos, evidencias y/o soportes que desvirtúen tales situaciones presentadas, más en algunas solo se reafirma el incumplimiento. Por la razón expuesta esta Oficina NO acoge dichas justificaciones y recomienda se suscriba el plan de mejoramiento correspondiente para cada situación presentada.</t>
    </r>
  </si>
  <si>
    <r>
      <t xml:space="preserve">De acuerdo con el memorando 20243000098473 del 28 de noviembre de 2024 se solicita: 
</t>
    </r>
    <r>
      <rPr>
        <i/>
        <sz val="12"/>
        <color theme="1"/>
        <rFont val="Arial"/>
        <family val="2"/>
      </rPr>
      <t xml:space="preserve">Se solicita que este hallazgo sea cerrado teniendo en cuenta que este proyecto adelantó estudios y diseños detallados en el marco del Contrato 225 de 2016 suscrito con FINDETER, para esto se ejecutó el contrato PAF-ADR-C-008-2020 de Consultoría para el Grupo 3 que incluye el proyecto de pequeña escala MONTECILLO. Se elaboraron comunicaciones a FINDETER solicitando el ajuste de los productos contratados y se anexó las observaciones para el proceso de liquidación del contrato macro, para la entrega final de los productos ajustados. </t>
    </r>
  </si>
  <si>
    <t>Debilidades y/o deficiencias en el seguimiento de las obligaciones contractuales, para la ejecución de obras para los proyectos y distritos de adecuación de tierras</t>
  </si>
  <si>
    <t>Desconocimiento u omisión del supervisor y equipo de apoyo de las  cláusulas contractuales establecidas en el convenio/contrato, para las actividades a cargo de la supervisión y de la ADR</t>
  </si>
  <si>
    <t>Reunión de socialización de obligaciones específicas con los contratistas de obra e interventoría de los contratos vigentes, con el fin de propender por el cumplimiento de las obligaciones específicas de los mismos.</t>
  </si>
  <si>
    <t>Una reunión de socialización (1)</t>
  </si>
  <si>
    <r>
      <rPr>
        <b/>
        <sz val="12"/>
        <color theme="1"/>
        <rFont val="Arial"/>
        <family val="2"/>
      </rPr>
      <t>Seguimiento diciembre 2024</t>
    </r>
    <r>
      <rPr>
        <sz val="12"/>
        <color theme="1"/>
        <rFont val="Arial"/>
        <family val="2"/>
      </rPr>
      <t>: Para validación al cumplimiento de la acción propuesta el proceso remitio:
· Se remitió el contrato de interventoria 7932023, 8012023, 8022023 y 8032023.
· Listado de asisntencia y acta de reunión como constancia de la socialización de obligaciones contractuales realizada a los representantes legales.
· Correo electonico del 8 de junio del 2024 con el asunto de revisión procedimiento PR-ADT-003 Inversión Distritos.
Teniendo en cuenta que la reunion fue socializada se otorga un avance cuantitativo del 100%</t>
    </r>
  </si>
  <si>
    <r>
      <rPr>
        <b/>
        <sz val="12"/>
        <color theme="1"/>
        <rFont val="Arial"/>
        <family val="2"/>
      </rPr>
      <t>Seguimiento diciembre 2024:</t>
    </r>
    <r>
      <rPr>
        <sz val="12"/>
        <color theme="1"/>
        <rFont val="Arial"/>
        <family val="2"/>
      </rPr>
      <t xml:space="preserve"> Teniendo en cuenta que la causa raiz del hallazgo fue generada por el desconocimiento de las obligaciones contractuales en lo que respecta al contrato de obra 673 de 2021 con el Consorcio San Patricio y con ello a la interventoria DCO Ingenieria &amp; servicios S.A.S., en la cual se evidencia la recepción de las obras de la Doctrina respecto a observaciones realizadas por parte de la Oficina de Control Interno en el acta de cierre se evidencia la subsanación de las mimas firmada el 28 de septiembre del 2023 por contratistas e interventoria, sin embargo se resalta que el ejercicio de socialización de obligaciones fue contemplado para los contratos vigentes por lo cual esta Oficina considera pertinente realizar el cierre del hallazgo.</t>
    </r>
  </si>
  <si>
    <t xml:space="preserve">Reunión de socialización de cumplimento de obligaciones específicas con los contratistas de obra e interventoría de los contratos vigentes, con el fin de propender por el cumplimiento de las obligaciones específicas de los mismos.
</t>
  </si>
  <si>
    <t xml:space="preserve">17/10/202
3
</t>
  </si>
  <si>
    <r>
      <rPr>
        <b/>
        <sz val="12"/>
        <color theme="1"/>
        <rFont val="Arial"/>
        <family val="2"/>
      </rPr>
      <t>Seguimiento diciembre 2024</t>
    </r>
    <r>
      <rPr>
        <sz val="12"/>
        <color theme="1"/>
        <rFont val="Arial"/>
        <family val="2"/>
      </rPr>
      <t>: Para validación al cumplimiento de la acción propuesta el proceso remitio:
· Acta de cierre y verificación con la interventoria DCO Ingenieria &amp; Servicios S.A.S.
Si bien el la meta establecia una reunion de socialización, el acta de cierre y verificación manifiesta la conformidad por parte de la ADR al cumplimiento de las obligaciones, por lo anterior se otorga un cumplimiento cuantitativo del 100%</t>
    </r>
  </si>
  <si>
    <t>ACCIONES  INFORME OCI-2023-027</t>
  </si>
  <si>
    <t>OCI-2023-031-Gestión de la Cartera generada con ocasión de la Prestación del Servicio Público de Adecuación de Tierras</t>
  </si>
  <si>
    <t>OCI-2023-031</t>
  </si>
  <si>
    <t>Facturación y Cartera con ocasión a la Prestación del Servicio Público de Adecuación de Tierras</t>
  </si>
  <si>
    <t>Inadecuado seguimiento a la gestión de cobro persuasivo</t>
  </si>
  <si>
    <t>• Falta de orientación por parte de la Agencia en los procedimientos aplicables sobre el cobro persuasivo y conformación de evidencias tanto para los Distritos administrados por la ADR y los administrados pos las asociaciones.
• Ausencia de seguimiento y retroalimentación por parte del Nivel Central a los informes que se deben entregar por parte de las Unidades Técnicas Teritoriales con respecto a la gestión de cobros persuasivos</t>
  </si>
  <si>
    <t>Capacitación  sobre el proceso de cartera misional, la gestión de cobros persuasivos y gestión de cobros coactivos, Así:
1 dirigida a UTT con Distritos administrados por la ADR
1 Dirigida a UTT con Distritos Administrados por Asociaciones
1 Dirigida a Asociaciones de usuarios</t>
  </si>
  <si>
    <t>Dirección de Adecuación de Tierras - Cartera</t>
  </si>
  <si>
    <t>Por parte del Nivel Central, generar alertas bimestrales mediante correo electrónico sobre la entrega de la información oportuna de los informes de cobros persuasivos y realizar la retroalimentación de la gestión según corresponda.</t>
  </si>
  <si>
    <t>Ineficiencia en la entrega de la facturación en los Distritos de Adecuación de Tierras Administrados por la ADR y Asociaciones; Deficiencias en la actualización de los RGU.</t>
  </si>
  <si>
    <t>• Ausencia en la implementación de actividades seguimiento y control para la entrega de la facturación en los DAT en el tiempo establecido normativamente.
• Falta de actualización en el detalle de la información por usuarios de los Distritos de Adecuación de Tierras administrados por la Agencia</t>
  </si>
  <si>
    <t>Realizar seguimiento en el Nivel Central mediante la generación de un reporte mensual realizado por las Unidades Técnicas Territoriales con DAT administrados por la ADR o DAT administrados por las Asociaciones, en el cual se registre el avance de la entrega de facturación o se describan las causas para la no entrega de las mismas con la evidencia documental correspondiente</t>
  </si>
  <si>
    <t xml:space="preserve">Reporte mensual de avance de entrega de facturación
</t>
  </si>
  <si>
    <t>Actualizar  en los sistemas de información de gestión de la Cartera Misional, las obligaciones de los predios que sean informados al Nivel Central por las Unidades Técnicas Territoriales o el equipo de RGU en el marco de la estrategia de actualización del RGU.</t>
  </si>
  <si>
    <t>Formato F-ADT-065 y reporte del sistema de información Dynamics actualizado conforme  las notificaciones que se surtan por parte de las UTT's  y/o el  equipo de RGU de la DAT</t>
  </si>
  <si>
    <t>MEJORA</t>
  </si>
  <si>
    <t>Dirección de Adecuación de Tierras - RGU - AOC - Cartera</t>
  </si>
  <si>
    <t>Incumplimiento de la responsabilidad 52 – FACTURADOR ELECTRÓNICO, determinado en las Responsabilidades, Calidades y Atributos del Registro Único Tributario - RUT de la Agencia de Desarrollo Rural.</t>
  </si>
  <si>
    <t>• Cambio y actualización de la normatividad referente a la facturación electrónica por parte de la DIAN y su posible impacto en el cobro del Servicio Público de Adecuación de Tierras</t>
  </si>
  <si>
    <t xml:space="preserve">Solicitar mediante comunicación oficial dirigida a la DIAN, concepto normativo y tributario con relación a la responsabilidad de facturación por la prestación del Servicio Público de Adecuación de Tierras </t>
  </si>
  <si>
    <t>1 Oficio dirigido a la DIAN</t>
  </si>
  <si>
    <t>Vicepresidencia de Integración Productiva</t>
  </si>
  <si>
    <t>Inconsistencias con los procesos de cobro coactivo, correspondiente a usuarios no reportados en el Boletín de Deudores Morosos del Estado (BDME) de acuerdo con Resolución 037 de 05 de febrero de 2018 de la Unidad Administrativa Especial Contaduría General de la Nación.</t>
  </si>
  <si>
    <t xml:space="preserve">
• Ausencia de actividades de seguimiento y control, para la confrontación de las bases de datos de cobro coactivo y lo reportado en el Boletín de Deudores Morosos del Estado.</t>
  </si>
  <si>
    <t>Realizar el Manual / Guía para el Reporte del Boletín de Deudores Morosos en el cual se den los lineamientos para la preparación de la información, validaciones y cruces correspondientes con las áreas intervinientes y hasta su reporte ante la UAE Contaduría General de la Nación</t>
  </si>
  <si>
    <t>1 Manual</t>
  </si>
  <si>
    <t>Dirección de Adecuación de Tierras - Cartera - Oficina Jurídica - Dirección Administrativa y Financiera</t>
  </si>
  <si>
    <t>ACCIONES  INFORME OCI-2023-031</t>
  </si>
  <si>
    <t>VICEPRESIDENCIA DE INTEGRACIÓN PRODUCTIVA - DIRECCIÓN DE ACCESO A ACTIVOS PRODUCTIVOS</t>
  </si>
  <si>
    <t>OCI-2021-025 Auditoría Interna Especial a la Actividad de Supervisión de Convenios de Cooperación Internacional</t>
  </si>
  <si>
    <t>OCI-2021-025</t>
  </si>
  <si>
    <t>Supervisión de Convenios de Cooperación Internacional.</t>
  </si>
  <si>
    <t>Expedientes contractuales de los Convenios de Cooperación Internacional incompletos.</t>
  </si>
  <si>
    <r>
      <t xml:space="preserve">No se propone Plan de Mejoramiento por parte del área responsable del proceso.
Sin embargo, de acuerdo con el concepto emitido por la Oficina de Control Interno respecto al Hallazgo N° 1 </t>
    </r>
    <r>
      <rPr>
        <i/>
        <sz val="12"/>
        <color theme="1"/>
        <rFont val="Arial"/>
        <family val="2"/>
      </rPr>
      <t>"Una vez revisada la información recibida por los responsables del proceso auditado, la Oficina de Control Interno considera lo siguiente:
a) Los soportes emitidos por los responsables del proceso auditado, no desvirtúan las situaciones identificadas y descritas en este hallazgo, se consultó nuevamente la información allegada y no se observó la evidencia de entrega de los informes completos del periodo auditado. Por lo anterior se considera que no se está cumpliendo con lo señalado en el numeral 5.4.1 “Funciones de contenido administrativo a cargo del supervisor” del Manual de Contratación, Supervisión e Interventoría (MO-GCO-001), el cual indica: "Organizar el archivo de la supervisión del contrato que como mínimo deberá contener los siguientes documentos: (…). -Copia de los informes de la supervisión. -Demás documentos relacionados con la ejecución del contrato".  
b) Con respecto a la justificación del literal b. "En el caso de: Del Convenio 684 de 2017, se evidenció que durante el período auditado se aprobó la cofinanciación de diez (10) Proyectos Integrales de Desarrollo Agropecuario y Rural - PIDAR; no obstante, en el expediente digital compartido por la Vicepresidencia de Integración Productiva no se observó el Acta de compromiso y corresponsabilidad de los PIDAR con Resolución 358, 359 y 376 de 2020, y del PIDAR con Resolución 359 de 2020 tampoco se observó el Plan de Inversión. (…), se remiten los expedientes correspondientes a las tres resoluciones observadas"
La Oficina de Control Interno precisa que la evidencia allegada es la misma que se entregó tras la solicitud de información en el desarrollo de las pruebas, los cuales son los expedientes de las Resoluciones 358, 359 y 379 de 2020, no obstante, en estos archivos no se encuentran los documentos de Acta de compromiso y corresponsabilidad de los PIDAR de las Resoluciones 358, 359 y 376 de 2020, ni el Plan de Inversión del PIDAR con Resolución 359 de 2020, de acuerdo con lo anterior no desvirtúan el hallazgo por parte de esta Oficina. 
Aunque en su justificación los responsables del proceso auditado buscan desvirtuar este hallazgo, consideramos pertinente aclarar que en los archivos de la Oficina de Control Interno (virtuales y/o físicos) reposan los registros, papeles de trabajo y demás evidencias que soportan las afirmaciones contenidas en este informe, las cuales se encuentran disponibles para consulta de las partes interesadas, previa solicitud formal de las mismas. Así mismo, respecto de los soportes remitidos con la respuesta de los hallazgos. 
Por lo anterior, la Oficina de Control Interno recomienda que se establezcan acciones de mejoramiento para mitigar las situaciones de este hallazgo que no fueron aceptados por el responsable del proceso auditado, y que gestionen el riesgo identificado para evitar que estas situaciones se vuelvan a presentar en el futuro."</t>
    </r>
  </si>
  <si>
    <t>Falta de seguimiento a las peticiones y/o requerimientos de información sobre la ejecución de los Convenios.</t>
  </si>
  <si>
    <r>
      <t xml:space="preserve">No se propone Plan de Mejoramiento por parte del área responsable del proceso.
Sin embargo, de acuerdo con el concepto emitido por la Oficina de Control Interno respecto al Hallazgo N° 2 </t>
    </r>
    <r>
      <rPr>
        <i/>
        <sz val="12"/>
        <color theme="1"/>
        <rFont val="Arial"/>
        <family val="2"/>
      </rPr>
      <t>"Una vez analizada las evidencias allegadas, la oficina de control interno concluyo lo siguiente:
Con respecto al convenio 684 de 2017, se observaron las evidencias para verificar los términos a las respuestas, motivo por el cual esta observación se retira del reporte de hallazgos y se ajustara en el informe de auditoría.
En el caso del convenio 517 de 2017, se revisaron los soportes de las acciones realizadas en relación a los radicados seleccionados en la muestra, es importante señalar que no se recibieron los soportes para verificar si las respuestas u observaciones a estas solicitudes llegaron al destinatario dentro del término fijado en la Ley, por lo anterior la oficina de control interno no las acepta y reafirma sus observaciones,  sobre el  incumpliendo con lo establecido en la Ley 1437 de 2011 Artículo 14, en el que se establece que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 ...] 2. Las peticiones mediante las cuales se eleva una consulta a las autoridades en relación con las materias a su cargo deberán resolverse dentro de los treinta (30) días siguientes a su recepción"."</t>
    </r>
  </si>
  <si>
    <t>Incumplimiento de lineamientos procedimentales en modificaciones realizadas a los Convenios</t>
  </si>
  <si>
    <r>
      <t>Desconocimiento de las normas establecidas desde la Agencia para el trámite de las solicitudes de modificaciones contractuales a los convenios</t>
    </r>
    <r>
      <rPr>
        <sz val="12"/>
        <color theme="1"/>
        <rFont val="Arial"/>
        <family val="2"/>
      </rPr>
      <t xml:space="preserve"> </t>
    </r>
  </si>
  <si>
    <t>1. Realizar seguimiento a las modificaciones contractuales que el supervisor pretenda adelantar, con el fin de cumplir los términos establecidos en los procedimientos, para el trámite oportuno ante la Vicepresidencia de Gestión Contractual.</t>
  </si>
  <si>
    <t xml:space="preserve">Apoyo a la Supervisión </t>
  </si>
  <si>
    <t>Inobservancia de las funciones del supervisor respecto al seguimiento administrativo y técnico a la ejecución de los convenios.</t>
  </si>
  <si>
    <r>
      <t xml:space="preserve">No se propone Plan de Mejoramiento por parte del área responsable del proceso.
Sin embargo, de acuerdo con el concepto emitido por la Oficina de Control Interno respecto al Hallazgo N° 4 </t>
    </r>
    <r>
      <rPr>
        <i/>
        <sz val="12"/>
        <color theme="1"/>
        <rFont val="Arial"/>
        <family val="2"/>
      </rPr>
      <t>"Una vez revisada las respuestas entregadas por los responsables del proceso auditado, esta Oficina de Control Interno considera que:
Con respecto a los informes narrativo y de progreso mensual correspondiente a los periodos de abril y septiembre de 2020 del Convenio N° 197 de 2016, que fueron enviados junto a este reporte de hallazgos,   es de aclarar que en el momento de la ejecución de la auditoria no se encontraban en los expedientes físicos ni en la carpeta compartida en el aplicativo SharePoint,   Esta situación evidencia incumplimiento de las funciones del Supervisor del Convenio, debido a que, el numeral 7 del Anexo A del Convenio 197 de 2016 indica: “(…). El Supervisor de la ADR tendrá además de las funciones que por índole y naturaleza del convenio le son propias, las consagradas en la Ley 1471 del 2011 y las siguientes: (…). b) Compilar los informes de actividades que deba rendir el cooperante;
Frente a la respuesta dada sobre la situación del cambio de supervisor de acuerdo al “Manual de contratación, supervisión e interventoría” (MO-GCO-001) en su numeral 5.3.3 establece que: "En el evento que se requiera el cambio de supervisor por razones de fuerza mayor o caso fortuito, ausencia temporal o definitiva; (…). El supervisor saliente y el designado en su reemplazo, deberán suscribir un acta conjuntamente en la cual constará el estado de ejecución del contrato o convenio y la relación de los documentos que entrega y las observaciones que se consideren pertinentes. Si no es posible la suscripción conjunta del acta, el supervisor saliente dejará constancia mediante un informe del estado en que se encuentra el contrato o convenio del cual ejercía la vigilancia y control, y del mismo se hará entrega al supervisor que asume el ejercicio de esas funciones." (Negrilla fuera de texto); se observa que los informes entregados por el Supervisor saliente EDUARDO CARLOS GUTIERREZ de los convenios 517 de 2017, 684 de 2017 y 197 de 2016, denominados “OTROS INFORMES “, no cumplen con lo establecido en el manual anteriormente mencionado, el tipo de informe debería seleccionar “PARCIAL POR SUSTITUCIÓN O CAMBIO DE SUPERVISOR”. Por lo tanto, la justificación dada, no desvirtúa la situación identificada por el equipo auditor, teniendo en cuenta que el proceso de verificación adelantado por esta Oficina de Control Interno se realiza frente a un criterio, que en la presente situación corresponde a un lineamiento establecido en el manual anteriormente mencionado."</t>
    </r>
  </si>
  <si>
    <t>Documentos generados en las etapas del proceso contractual no publicados en SECOP.</t>
  </si>
  <si>
    <t>Seguimiento a la documentación radicada a la VCG inherente a la ejecución de los convenios para que obre en el expediente físico y/ virtual</t>
  </si>
  <si>
    <t>1. Mesa de verificación documental SECOP 1 entre la Vicepresidencia de Integración Productiva y Vicepresidencia de Gestión Contractual , en el cual se generen compromisos  para que la información quede actualizada en el SECOP 1</t>
  </si>
  <si>
    <t xml:space="preserve">Apoyos a la Supervisión por Convenio </t>
  </si>
  <si>
    <t xml:space="preserve">Desconocimiento del marco normativos y metodológico relacionado a la publicación en el SECOP 1 </t>
  </si>
  <si>
    <t>1. Proyectar memorando a la Vicepresidencia de Gestión Contractual, solicitando la metodología establecida para la publicación en el SECOP 1 , con el fin de implementar acciones necesarias para el seguimiento y verificación a la información radicada a esta vicepresidencia .</t>
  </si>
  <si>
    <t xml:space="preserve">Supervisor </t>
  </si>
  <si>
    <t>Implementación de Proyectos Integrales (IMP)</t>
  </si>
  <si>
    <t>Auditoría Interna -  Supervisión de Convenios de Cooperación Internacional (Superv Conv. Coop)</t>
  </si>
  <si>
    <t>VICEPRESIDENCIA DE INTEGRACIÓN PRODUCTIVA - DIRECCIÓN DE ASISTENCIA TÉCNICA</t>
  </si>
  <si>
    <t>Prestación y Apoyo al Servicio Público de Asistencia Técnica</t>
  </si>
  <si>
    <t>OCI-2018-032</t>
  </si>
  <si>
    <t>Fortalecimiento a la Prestación del Servicio Público de Extensión Agropecuaria</t>
  </si>
  <si>
    <t>OCI-2019-036</t>
  </si>
  <si>
    <t>OCI-2022-029</t>
  </si>
  <si>
    <t>Modificado de acuerd ocon memorando 20243200093503:
1. Fortalecimiento  de conocimiento y mejoramiento de herramientas de ejecución y control por parte de todos los integrantes de los procesos en la ejecución
de PIDAR.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</si>
</sst>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yyyy"/>
    <numFmt numFmtId="165" formatCode="dd\-mmm\-yyyy"/>
    <numFmt numFmtId="166" formatCode="dd/mm/yyyy;@"/>
  </numFmts>
  <fonts count="102">
    <font>
      <sz val="11"/>
      <color theme="1"/>
      <name val="Calibri"/>
      <family val="2"/>
      <scheme val="minor"/>
    </font>
    <font>
      <sz val="10"/>
      <color theme="1"/>
      <name val="Arial"/>
      <family val="2"/>
    </font>
    <font>
      <sz val="10"/>
      <name val="Arial"/>
      <family val="2"/>
    </font>
    <font>
      <b/>
      <sz val="10"/>
      <name val="Arial"/>
      <family val="2"/>
    </font>
    <font>
      <sz val="10"/>
      <color rgb="FF000000"/>
      <name val="Arial"/>
      <family val="2"/>
    </font>
    <font>
      <b/>
      <sz val="12"/>
      <name val="Calibri  "/>
    </font>
    <font>
      <b/>
      <sz val="11"/>
      <name val="Calibri"/>
      <family val="2"/>
      <scheme val="minor"/>
    </font>
    <font>
      <b/>
      <sz val="9"/>
      <color indexed="81"/>
      <name val="Tahoma"/>
      <family val="2"/>
    </font>
    <font>
      <sz val="9"/>
      <color indexed="81"/>
      <name val="Tahoma"/>
      <family val="2"/>
    </font>
    <font>
      <b/>
      <sz val="10"/>
      <color theme="1"/>
      <name val="Arial"/>
      <family val="2"/>
    </font>
    <font>
      <u/>
      <sz val="10"/>
      <name val="Arial"/>
      <family val="2"/>
    </font>
    <font>
      <b/>
      <sz val="11"/>
      <color theme="1"/>
      <name val="Calibri"/>
      <family val="2"/>
      <scheme val="minor"/>
    </font>
    <font>
      <sz val="11"/>
      <color theme="1"/>
      <name val="Arial"/>
      <family val="2"/>
    </font>
    <font>
      <sz val="12"/>
      <color theme="1"/>
      <name val="Arial"/>
      <family val="2"/>
    </font>
    <font>
      <sz val="11"/>
      <color rgb="FF000000"/>
      <name val="Arial"/>
      <family val="2"/>
    </font>
    <font>
      <sz val="11"/>
      <name val="Arial"/>
      <family val="2"/>
    </font>
    <font>
      <b/>
      <sz val="11"/>
      <color theme="1"/>
      <name val="Arial"/>
      <family val="2"/>
    </font>
    <font>
      <b/>
      <sz val="12"/>
      <name val="Arial"/>
      <family val="2"/>
    </font>
    <font>
      <b/>
      <i/>
      <sz val="12"/>
      <name val="Arial"/>
      <family val="2"/>
    </font>
    <font>
      <b/>
      <sz val="20"/>
      <color theme="1"/>
      <name val="Calibri"/>
      <family val="2"/>
      <scheme val="minor"/>
    </font>
    <font>
      <b/>
      <sz val="11"/>
      <color rgb="FF000000"/>
      <name val="Calibri"/>
      <family val="2"/>
      <scheme val="minor"/>
    </font>
    <font>
      <sz val="11"/>
      <name val="Calibri"/>
      <family val="2"/>
      <scheme val="minor"/>
    </font>
    <font>
      <u/>
      <sz val="11"/>
      <color theme="10"/>
      <name val="Calibri"/>
      <family val="2"/>
      <scheme val="minor"/>
    </font>
    <font>
      <b/>
      <sz val="10"/>
      <color rgb="FF000000"/>
      <name val="Arial"/>
      <family val="2"/>
    </font>
    <font>
      <i/>
      <sz val="10"/>
      <name val="Arial"/>
      <family val="2"/>
    </font>
    <font>
      <b/>
      <i/>
      <sz val="10"/>
      <name val="Arial"/>
      <family val="2"/>
    </font>
    <font>
      <b/>
      <sz val="14"/>
      <name val="Arial"/>
      <family val="2"/>
    </font>
    <font>
      <sz val="14"/>
      <name val="Arial"/>
      <family val="2"/>
    </font>
    <font>
      <b/>
      <sz val="20"/>
      <name val="Arial"/>
      <family val="2"/>
    </font>
    <font>
      <sz val="11"/>
      <color theme="1"/>
      <name val="Calibri"/>
      <family val="2"/>
      <scheme val="minor"/>
    </font>
    <font>
      <sz val="12"/>
      <color theme="1"/>
      <name val="Calibri"/>
      <family val="2"/>
      <scheme val="minor"/>
    </font>
    <font>
      <i/>
      <sz val="10"/>
      <color theme="1"/>
      <name val="Arial"/>
      <family val="2"/>
    </font>
    <font>
      <sz val="10"/>
      <color theme="1"/>
      <name val="Verdana"/>
      <family val="2"/>
    </font>
    <font>
      <b/>
      <i/>
      <u/>
      <sz val="10"/>
      <name val="Arial"/>
      <family val="2"/>
    </font>
    <font>
      <b/>
      <u/>
      <sz val="10"/>
      <name val="Arial"/>
      <family val="2"/>
    </font>
    <font>
      <b/>
      <sz val="14"/>
      <color theme="1"/>
      <name val="Calibri"/>
      <family val="2"/>
      <scheme val="minor"/>
    </font>
    <font>
      <b/>
      <sz val="12"/>
      <color theme="1"/>
      <name val="Calibri"/>
      <family val="2"/>
      <scheme val="minor"/>
    </font>
    <font>
      <sz val="14"/>
      <color theme="1"/>
      <name val="Calibri"/>
      <family val="2"/>
      <scheme val="minor"/>
    </font>
    <font>
      <sz val="11"/>
      <color rgb="FFFF0000"/>
      <name val="Calibri"/>
      <family val="2"/>
      <scheme val="minor"/>
    </font>
    <font>
      <sz val="14"/>
      <color theme="1"/>
      <name val="Arial"/>
      <family val="2"/>
    </font>
    <font>
      <b/>
      <sz val="12"/>
      <name val="Calibri"/>
      <family val="2"/>
      <scheme val="minor"/>
    </font>
    <font>
      <b/>
      <i/>
      <sz val="12"/>
      <name val="Calibri"/>
      <family val="2"/>
      <scheme val="minor"/>
    </font>
    <font>
      <b/>
      <sz val="18"/>
      <name val="Arial"/>
      <family val="2"/>
    </font>
    <font>
      <sz val="12"/>
      <name val="Arial"/>
      <family val="2"/>
    </font>
    <font>
      <sz val="12"/>
      <color rgb="FF000000"/>
      <name val="Arial"/>
      <family val="2"/>
    </font>
    <font>
      <b/>
      <u/>
      <sz val="12"/>
      <name val="Arial"/>
      <family val="2"/>
    </font>
    <font>
      <i/>
      <sz val="12"/>
      <name val="Arial"/>
      <family val="2"/>
    </font>
    <font>
      <i/>
      <sz val="12"/>
      <color theme="1"/>
      <name val="Arial"/>
      <family val="2"/>
    </font>
    <font>
      <b/>
      <sz val="12"/>
      <color theme="1"/>
      <name val="Arial"/>
      <family val="2"/>
    </font>
    <font>
      <b/>
      <u/>
      <sz val="12"/>
      <color theme="1"/>
      <name val="Arial"/>
      <family val="2"/>
    </font>
    <font>
      <sz val="10"/>
      <name val="Verdana"/>
      <family val="2"/>
    </font>
    <font>
      <b/>
      <i/>
      <sz val="14"/>
      <name val="Arial"/>
      <family val="2"/>
    </font>
    <font>
      <b/>
      <sz val="16"/>
      <name val="Arial"/>
      <family val="2"/>
    </font>
    <font>
      <u/>
      <sz val="12"/>
      <color theme="1"/>
      <name val="Arial"/>
      <family val="2"/>
    </font>
    <font>
      <i/>
      <u/>
      <sz val="12"/>
      <color theme="1"/>
      <name val="Arial"/>
      <family val="2"/>
    </font>
    <font>
      <u/>
      <sz val="12"/>
      <name val="Arial"/>
      <family val="2"/>
    </font>
    <font>
      <sz val="12"/>
      <color rgb="FF4472C4"/>
      <name val="Arial"/>
      <family val="2"/>
    </font>
    <font>
      <i/>
      <sz val="14"/>
      <color theme="1"/>
      <name val="Arial"/>
      <family val="2"/>
    </font>
    <font>
      <b/>
      <sz val="14"/>
      <color theme="1"/>
      <name val="Arial"/>
      <family val="2"/>
    </font>
    <font>
      <sz val="12"/>
      <color rgb="FFFF0000"/>
      <name val="Arial"/>
      <family val="2"/>
    </font>
    <font>
      <b/>
      <sz val="12"/>
      <color rgb="FF000000"/>
      <name val="Arial"/>
      <family val="2"/>
    </font>
    <font>
      <b/>
      <sz val="9"/>
      <color rgb="FF000000"/>
      <name val="Arial"/>
      <family val="2"/>
    </font>
    <font>
      <b/>
      <sz val="9"/>
      <color theme="1"/>
      <name val="Arial"/>
      <family val="2"/>
    </font>
    <font>
      <sz val="9"/>
      <color rgb="FF000000"/>
      <name val="Arial"/>
      <family val="2"/>
    </font>
    <font>
      <sz val="9"/>
      <color rgb="FFFF0000"/>
      <name val="Arial"/>
      <family val="2"/>
    </font>
    <font>
      <i/>
      <sz val="9"/>
      <color rgb="FF000000"/>
      <name val="Arial"/>
      <family val="2"/>
    </font>
    <font>
      <sz val="7"/>
      <color rgb="FF000000"/>
      <name val="Times New Roman"/>
      <family val="1"/>
    </font>
    <font>
      <sz val="9"/>
      <color theme="1"/>
      <name val="Arial"/>
      <family val="2"/>
    </font>
    <font>
      <b/>
      <sz val="11"/>
      <color rgb="FFFF0000"/>
      <name val="Calibri"/>
      <family val="2"/>
      <scheme val="minor"/>
    </font>
    <font>
      <sz val="11"/>
      <color rgb="FFC00000"/>
      <name val="Calibri"/>
      <family val="2"/>
      <scheme val="minor"/>
    </font>
    <font>
      <sz val="9"/>
      <color theme="1"/>
      <name val="Symbol"/>
      <family val="1"/>
      <charset val="2"/>
    </font>
    <font>
      <sz val="7"/>
      <color theme="1"/>
      <name val="Times New Roman"/>
      <family val="1"/>
    </font>
    <font>
      <i/>
      <sz val="9"/>
      <color theme="1"/>
      <name val="Arial"/>
      <family val="2"/>
    </font>
    <font>
      <sz val="1"/>
      <color theme="1"/>
      <name val="Arial"/>
      <family val="2"/>
    </font>
    <font>
      <i/>
      <sz val="7"/>
      <color theme="1"/>
      <name val="Arial"/>
      <family val="2"/>
    </font>
    <font>
      <sz val="9"/>
      <color rgb="FF000000"/>
      <name val="Symbol"/>
      <family val="1"/>
      <charset val="2"/>
    </font>
    <font>
      <b/>
      <i/>
      <u/>
      <sz val="9"/>
      <color theme="1"/>
      <name val="Arial"/>
      <family val="2"/>
    </font>
    <font>
      <b/>
      <i/>
      <u/>
      <sz val="9"/>
      <color rgb="FF000000"/>
      <name val="Arial"/>
      <family val="2"/>
    </font>
    <font>
      <sz val="4"/>
      <color theme="1"/>
      <name val="Arial"/>
      <family val="2"/>
    </font>
    <font>
      <b/>
      <sz val="11"/>
      <color rgb="FF000000"/>
      <name val="Arial"/>
      <family val="2"/>
    </font>
    <font>
      <b/>
      <sz val="10"/>
      <color rgb="FF1F3864"/>
      <name val="Arial"/>
      <family val="2"/>
    </font>
    <font>
      <sz val="10"/>
      <color rgb="FF1F3864"/>
      <name val="Arial"/>
      <family val="2"/>
    </font>
    <font>
      <sz val="10"/>
      <color rgb="FFFF0000"/>
      <name val="Arial"/>
      <family val="2"/>
    </font>
    <font>
      <sz val="10"/>
      <color rgb="FF1F3864"/>
      <name val="Symbol"/>
      <family val="1"/>
      <charset val="2"/>
    </font>
    <font>
      <sz val="7"/>
      <color rgb="FF1F3864"/>
      <name val="Times New Roman"/>
      <family val="1"/>
    </font>
    <font>
      <b/>
      <i/>
      <sz val="9"/>
      <color theme="1"/>
      <name val="Arial"/>
      <family val="2"/>
    </font>
    <font>
      <i/>
      <sz val="10"/>
      <color rgb="FF1F3864"/>
      <name val="Arial"/>
      <family val="2"/>
    </font>
    <font>
      <b/>
      <i/>
      <sz val="10"/>
      <color rgb="FF1F3864"/>
      <name val="Arial"/>
      <family val="2"/>
    </font>
    <font>
      <b/>
      <sz val="9"/>
      <color rgb="FF1F3864"/>
      <name val="Arial"/>
      <family val="2"/>
    </font>
    <font>
      <sz val="12"/>
      <name val="Calibri"/>
      <family val="2"/>
      <scheme val="minor"/>
    </font>
    <font>
      <i/>
      <sz val="12"/>
      <name val="Calibri"/>
      <family val="2"/>
      <scheme val="minor"/>
    </font>
    <font>
      <i/>
      <sz val="12"/>
      <color theme="1"/>
      <name val="Calibri"/>
      <family val="2"/>
      <scheme val="minor"/>
    </font>
    <font>
      <sz val="10"/>
      <color theme="1"/>
      <name val="Calibri"/>
      <family val="2"/>
      <scheme val="minor"/>
    </font>
    <font>
      <u/>
      <sz val="11"/>
      <color theme="10"/>
      <name val="Arial"/>
      <family val="2"/>
    </font>
    <font>
      <sz val="9"/>
      <color theme="1"/>
      <name val="Calibri"/>
      <family val="2"/>
      <scheme val="minor"/>
    </font>
    <font>
      <b/>
      <i/>
      <sz val="12"/>
      <color theme="1"/>
      <name val="Arial"/>
      <family val="2"/>
    </font>
    <font>
      <b/>
      <sz val="14"/>
      <color indexed="81"/>
      <name val="Tahoma"/>
      <family val="2"/>
    </font>
    <font>
      <sz val="14"/>
      <color indexed="81"/>
      <name val="Tahoma"/>
      <family val="2"/>
    </font>
    <font>
      <sz val="12"/>
      <color rgb="FF201F1E"/>
      <name val="Arial"/>
      <family val="2"/>
    </font>
    <font>
      <sz val="12"/>
      <name val="Verdana"/>
      <family val="2"/>
    </font>
    <font>
      <b/>
      <sz val="11"/>
      <color rgb="FFFF0000"/>
      <name val="Arial"/>
      <family val="2"/>
    </font>
    <font>
      <sz val="8"/>
      <color theme="1"/>
      <name val="Arial"/>
      <family val="2"/>
    </font>
  </fonts>
  <fills count="3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indexed="65"/>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BFBFBF"/>
        <bgColor indexed="64"/>
      </patternFill>
    </fill>
    <fill>
      <patternFill patternType="solid">
        <fgColor rgb="FFC9C9C9"/>
        <bgColor indexed="64"/>
      </patternFill>
    </fill>
    <fill>
      <patternFill patternType="solid">
        <fgColor theme="9" tint="0.39997558519241921"/>
        <bgColor indexed="64"/>
      </patternFill>
    </fill>
    <fill>
      <patternFill patternType="solid">
        <fgColor rgb="FFD9D9D9"/>
        <bgColor indexed="64"/>
      </patternFill>
    </fill>
    <fill>
      <patternFill patternType="solid">
        <fgColor rgb="FFFFFFFF"/>
        <bgColor indexed="64"/>
      </patternFill>
    </fill>
    <fill>
      <patternFill patternType="solid">
        <fgColor rgb="FFC4BD97"/>
        <bgColor indexed="64"/>
      </patternFill>
    </fill>
    <fill>
      <patternFill patternType="solid">
        <fgColor theme="8" tint="0.79998168889431442"/>
        <bgColor indexed="64"/>
      </patternFill>
    </fill>
    <fill>
      <patternFill patternType="solid">
        <fgColor rgb="FFB9A845"/>
        <bgColor indexed="64"/>
      </patternFill>
    </fill>
    <fill>
      <patternFill patternType="solid">
        <fgColor rgb="FFB7AA47"/>
        <bgColor indexed="64"/>
      </patternFill>
    </fill>
    <fill>
      <patternFill patternType="solid">
        <fgColor theme="1" tint="0.499984740745262"/>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8">
    <xf numFmtId="0" fontId="0" fillId="0" borderId="0"/>
    <xf numFmtId="0" fontId="2" fillId="0" borderId="0"/>
    <xf numFmtId="0" fontId="22" fillId="0" borderId="0" applyNumberFormat="0" applyFill="0" applyBorder="0" applyAlignment="0" applyProtection="0"/>
    <xf numFmtId="9" fontId="29" fillId="0" borderId="0" applyFont="0" applyFill="0" applyBorder="0" applyAlignment="0" applyProtection="0"/>
    <xf numFmtId="0" fontId="30" fillId="0" borderId="0"/>
    <xf numFmtId="9" fontId="30" fillId="0" borderId="0" applyFont="0" applyFill="0" applyBorder="0" applyAlignment="0" applyProtection="0"/>
    <xf numFmtId="0" fontId="29" fillId="0" borderId="0"/>
    <xf numFmtId="9" fontId="29" fillId="0" borderId="0" applyFont="0" applyFill="0" applyBorder="0" applyAlignment="0" applyProtection="0"/>
  </cellStyleXfs>
  <cellXfs count="1453">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4" borderId="1" xfId="0" applyFont="1" applyFill="1" applyBorder="1" applyAlignment="1">
      <alignment vertical="center"/>
    </xf>
    <xf numFmtId="15" fontId="1" fillId="4" borderId="1" xfId="0" applyNumberFormat="1" applyFont="1" applyFill="1" applyBorder="1" applyAlignment="1">
      <alignment horizontal="center" vertical="center"/>
    </xf>
    <xf numFmtId="0" fontId="2" fillId="0" borderId="1" xfId="0" applyFont="1" applyBorder="1" applyAlignment="1">
      <alignment horizontal="justify" vertical="center" wrapText="1"/>
    </xf>
    <xf numFmtId="15" fontId="1"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justify" vertical="center"/>
    </xf>
    <xf numFmtId="0" fontId="1" fillId="0" borderId="1" xfId="0" applyFont="1" applyBorder="1" applyAlignment="1">
      <alignment horizontal="justify" vertical="center" wrapText="1"/>
    </xf>
    <xf numFmtId="0" fontId="1" fillId="0" borderId="1" xfId="0" applyFont="1" applyBorder="1" applyAlignment="1">
      <alignment vertical="center"/>
    </xf>
    <xf numFmtId="0" fontId="0" fillId="0" borderId="1" xfId="0" applyBorder="1" applyAlignment="1">
      <alignment horizontal="center" vertical="center"/>
    </xf>
    <xf numFmtId="0" fontId="1" fillId="4" borderId="1" xfId="0" applyFont="1" applyFill="1" applyBorder="1" applyAlignment="1">
      <alignment horizontal="justify"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0" borderId="6" xfId="0" applyFont="1" applyBorder="1" applyAlignment="1">
      <alignment horizontal="center" vertical="center" wrapText="1"/>
    </xf>
    <xf numFmtId="0" fontId="13" fillId="0" borderId="0" xfId="0" applyFont="1"/>
    <xf numFmtId="0" fontId="12" fillId="0" borderId="0" xfId="0" applyFont="1" applyAlignment="1">
      <alignment vertical="center"/>
    </xf>
    <xf numFmtId="0" fontId="12" fillId="0" borderId="0" xfId="0" applyFont="1"/>
    <xf numFmtId="0" fontId="12" fillId="0" borderId="1" xfId="0" applyFont="1" applyBorder="1" applyAlignment="1">
      <alignment horizontal="justify" vertical="center" wrapText="1"/>
    </xf>
    <xf numFmtId="0" fontId="12" fillId="0" borderId="1" xfId="0" applyFont="1" applyBorder="1" applyAlignment="1">
      <alignment vertical="center"/>
    </xf>
    <xf numFmtId="0" fontId="12" fillId="0" borderId="1" xfId="0" applyFont="1" applyBorder="1" applyAlignment="1">
      <alignment horizontal="center" vertical="center" wrapText="1"/>
    </xf>
    <xf numFmtId="0" fontId="17" fillId="3" borderId="1" xfId="1" applyFont="1" applyFill="1" applyBorder="1" applyAlignment="1">
      <alignment horizontal="center" vertical="center" wrapText="1"/>
    </xf>
    <xf numFmtId="0" fontId="12" fillId="0" borderId="2" xfId="0" applyFont="1" applyBorder="1" applyAlignment="1">
      <alignment horizontal="center" vertical="center"/>
    </xf>
    <xf numFmtId="15" fontId="12" fillId="0" borderId="1" xfId="0" applyNumberFormat="1" applyFont="1" applyBorder="1" applyAlignment="1">
      <alignment horizontal="center" vertical="center"/>
    </xf>
    <xf numFmtId="15" fontId="12"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5"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12" fillId="0" borderId="0" xfId="0" applyFont="1" applyAlignment="1">
      <alignment horizontal="justify" vertical="center"/>
    </xf>
    <xf numFmtId="0" fontId="12" fillId="0" borderId="1" xfId="0" applyFont="1" applyBorder="1" applyAlignment="1">
      <alignment horizontal="center"/>
    </xf>
    <xf numFmtId="0" fontId="6" fillId="2" borderId="34" xfId="0" applyFont="1" applyFill="1" applyBorder="1" applyAlignment="1">
      <alignment horizontal="center" vertical="center" wrapText="1"/>
    </xf>
    <xf numFmtId="0" fontId="20" fillId="2" borderId="34" xfId="0" applyFont="1" applyFill="1" applyBorder="1" applyAlignment="1">
      <alignment horizontal="center" vertical="center" wrapText="1"/>
    </xf>
    <xf numFmtId="15" fontId="1" fillId="4" borderId="4" xfId="0" applyNumberFormat="1" applyFont="1" applyFill="1" applyBorder="1" applyAlignment="1">
      <alignment horizontal="center" vertical="center"/>
    </xf>
    <xf numFmtId="0" fontId="2" fillId="0" borderId="1" xfId="0" applyFont="1" applyBorder="1" applyAlignment="1">
      <alignment horizontal="center" vertical="center"/>
    </xf>
    <xf numFmtId="15" fontId="2" fillId="0" borderId="1" xfId="0" applyNumberFormat="1" applyFont="1" applyBorder="1" applyAlignment="1">
      <alignment horizontal="center" vertical="center" wrapText="1"/>
    </xf>
    <xf numFmtId="9" fontId="1" fillId="4" borderId="1" xfId="0" applyNumberFormat="1" applyFont="1" applyFill="1" applyBorder="1" applyAlignment="1">
      <alignment horizontal="center" vertical="center"/>
    </xf>
    <xf numFmtId="0" fontId="1" fillId="4" borderId="6" xfId="0" applyFont="1" applyFill="1" applyBorder="1" applyAlignment="1">
      <alignment horizontal="justify" vertical="center" wrapText="1"/>
    </xf>
    <xf numFmtId="0" fontId="1" fillId="4" borderId="6" xfId="0" applyFont="1" applyFill="1" applyBorder="1" applyAlignment="1">
      <alignment vertical="center"/>
    </xf>
    <xf numFmtId="0" fontId="1" fillId="4" borderId="6" xfId="0" applyFont="1" applyFill="1" applyBorder="1" applyAlignment="1">
      <alignment horizontal="center" vertical="center"/>
    </xf>
    <xf numFmtId="0" fontId="1" fillId="4" borderId="6" xfId="0" applyFont="1" applyFill="1" applyBorder="1" applyAlignment="1">
      <alignment horizontal="center" vertical="center" wrapText="1"/>
    </xf>
    <xf numFmtId="15" fontId="1" fillId="4" borderId="6" xfId="0" applyNumberFormat="1" applyFont="1" applyFill="1" applyBorder="1" applyAlignment="1">
      <alignment horizontal="center" vertical="center" wrapText="1"/>
    </xf>
    <xf numFmtId="15" fontId="1" fillId="4"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5" fontId="1"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1" fillId="0" borderId="1" xfId="0" applyFont="1" applyBorder="1"/>
    <xf numFmtId="0" fontId="17" fillId="3" borderId="6" xfId="1" applyFont="1" applyFill="1" applyBorder="1" applyAlignment="1">
      <alignment horizontal="center" vertical="center" wrapText="1"/>
    </xf>
    <xf numFmtId="0" fontId="17" fillId="5" borderId="6" xfId="1"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9" fontId="1" fillId="0" borderId="1" xfId="0" applyNumberFormat="1" applyFont="1" applyBorder="1" applyAlignment="1">
      <alignment horizontal="center" vertical="center"/>
    </xf>
    <xf numFmtId="0" fontId="2" fillId="0" borderId="5"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6" xfId="0" applyFont="1" applyBorder="1" applyAlignment="1">
      <alignment horizontal="justify" vertical="top" wrapText="1"/>
    </xf>
    <xf numFmtId="0" fontId="1" fillId="0" borderId="5" xfId="0" applyFont="1" applyBorder="1" applyAlignment="1">
      <alignment horizontal="justify" vertical="center" wrapText="1"/>
    </xf>
    <xf numFmtId="14" fontId="1" fillId="0" borderId="1" xfId="0" applyNumberFormat="1" applyFont="1" applyBorder="1" applyAlignment="1">
      <alignment horizontal="center" vertical="center" wrapText="1"/>
    </xf>
    <xf numFmtId="0" fontId="26" fillId="13" borderId="1" xfId="1" applyFont="1" applyFill="1" applyBorder="1" applyAlignment="1">
      <alignment vertical="center" wrapText="1"/>
    </xf>
    <xf numFmtId="0" fontId="27" fillId="0" borderId="1" xfId="1" applyFont="1" applyBorder="1" applyAlignment="1">
      <alignment horizontal="center" vertical="center" wrapText="1"/>
    </xf>
    <xf numFmtId="0" fontId="30" fillId="0" borderId="0" xfId="0" applyFont="1"/>
    <xf numFmtId="0" fontId="3" fillId="14" borderId="1" xfId="1" applyFont="1" applyFill="1" applyBorder="1" applyAlignment="1">
      <alignment horizontal="center" vertical="center" wrapText="1"/>
    </xf>
    <xf numFmtId="0" fontId="29" fillId="0" borderId="0" xfId="0" applyFont="1"/>
    <xf numFmtId="0" fontId="3" fillId="3" borderId="1"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1" fillId="0" borderId="6" xfId="0" applyFont="1" applyBorder="1" applyAlignment="1">
      <alignment horizontal="justify" vertical="top" wrapText="1"/>
    </xf>
    <xf numFmtId="0" fontId="2" fillId="0" borderId="6"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164" fontId="2" fillId="0" borderId="2"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14"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xf>
    <xf numFmtId="0" fontId="29" fillId="0" borderId="0" xfId="0" applyFont="1" applyAlignment="1">
      <alignment vertical="center"/>
    </xf>
    <xf numFmtId="0" fontId="2" fillId="0" borderId="6" xfId="0" applyFont="1" applyBorder="1" applyAlignment="1" applyProtection="1">
      <alignment horizontal="justify" vertical="top" wrapText="1"/>
      <protection locked="0"/>
    </xf>
    <xf numFmtId="15" fontId="2" fillId="0" borderId="1" xfId="0" applyNumberFormat="1" applyFont="1" applyBorder="1" applyAlignment="1" applyProtection="1">
      <alignment horizontal="center" vertical="center" wrapText="1"/>
      <protection locked="0"/>
    </xf>
    <xf numFmtId="15" fontId="2" fillId="14" borderId="1" xfId="0" applyNumberFormat="1" applyFont="1" applyFill="1" applyBorder="1" applyAlignment="1" applyProtection="1">
      <alignment horizontal="center" vertical="center" wrapText="1"/>
      <protection locked="0"/>
    </xf>
    <xf numFmtId="0" fontId="9" fillId="0" borderId="5" xfId="0" applyFont="1" applyBorder="1" applyAlignment="1">
      <alignment horizontal="center" vertical="center" wrapText="1"/>
    </xf>
    <xf numFmtId="9"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pplyProtection="1">
      <alignment horizontal="justify" vertical="center" wrapText="1"/>
      <protection locked="0"/>
    </xf>
    <xf numFmtId="0" fontId="2" fillId="0" borderId="5" xfId="0" applyFont="1" applyBorder="1" applyAlignment="1">
      <alignment horizontal="center" vertical="center"/>
    </xf>
    <xf numFmtId="0" fontId="1" fillId="0" borderId="5" xfId="0" applyFont="1" applyBorder="1" applyAlignment="1">
      <alignment horizontal="center" vertical="center" wrapText="1"/>
    </xf>
    <xf numFmtId="15" fontId="2" fillId="0" borderId="5" xfId="0" applyNumberFormat="1" applyFont="1" applyBorder="1" applyAlignment="1" applyProtection="1">
      <alignment horizontal="center" vertical="center" wrapText="1"/>
      <protection locked="0"/>
    </xf>
    <xf numFmtId="15" fontId="2" fillId="14" borderId="5" xfId="0" applyNumberFormat="1" applyFont="1" applyFill="1" applyBorder="1" applyAlignment="1" applyProtection="1">
      <alignment horizontal="center" vertical="center" wrapText="1"/>
      <protection locked="0"/>
    </xf>
    <xf numFmtId="164" fontId="1" fillId="0" borderId="5" xfId="0" applyNumberFormat="1" applyFont="1" applyBorder="1" applyAlignment="1">
      <alignment horizontal="center" vertical="center"/>
    </xf>
    <xf numFmtId="15" fontId="1" fillId="0" borderId="5"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6" xfId="0" applyFont="1" applyBorder="1" applyAlignment="1">
      <alignment horizontal="center" vertical="center"/>
    </xf>
    <xf numFmtId="164" fontId="2" fillId="0" borderId="6" xfId="0" applyNumberFormat="1" applyFont="1" applyBorder="1" applyAlignment="1">
      <alignment horizontal="center" vertical="center"/>
    </xf>
    <xf numFmtId="164" fontId="2" fillId="14" borderId="6" xfId="0" applyNumberFormat="1" applyFont="1" applyFill="1" applyBorder="1" applyAlignment="1">
      <alignment horizontal="center" vertical="center"/>
    </xf>
    <xf numFmtId="164" fontId="2" fillId="14" borderId="5" xfId="0" applyNumberFormat="1" applyFont="1" applyFill="1" applyBorder="1" applyAlignment="1">
      <alignment horizontal="center" vertical="center"/>
    </xf>
    <xf numFmtId="15" fontId="2" fillId="14" borderId="5" xfId="0" applyNumberFormat="1" applyFont="1" applyFill="1" applyBorder="1" applyAlignment="1">
      <alignment horizontal="center" vertical="center" wrapText="1"/>
    </xf>
    <xf numFmtId="0" fontId="29" fillId="0" borderId="0" xfId="0" applyFont="1" applyAlignment="1">
      <alignment horizontal="center" vertical="center"/>
    </xf>
    <xf numFmtId="0" fontId="1" fillId="0" borderId="0" xfId="0" applyFont="1" applyAlignment="1">
      <alignment horizontal="justify" vertical="center" wrapText="1"/>
    </xf>
    <xf numFmtId="164" fontId="1" fillId="14" borderId="1" xfId="0" applyNumberFormat="1" applyFont="1" applyFill="1" applyBorder="1" applyAlignment="1">
      <alignment horizontal="center" vertical="center"/>
    </xf>
    <xf numFmtId="0" fontId="9" fillId="0" borderId="5" xfId="0" applyFont="1" applyBorder="1" applyAlignment="1">
      <alignment horizontal="justify" vertical="center" wrapText="1"/>
    </xf>
    <xf numFmtId="0" fontId="29" fillId="0" borderId="0" xfId="0" applyFont="1" applyAlignment="1">
      <alignment horizontal="center" vertical="center" wrapText="1"/>
    </xf>
    <xf numFmtId="0" fontId="2" fillId="0" borderId="1" xfId="0" applyFont="1" applyBorder="1" applyAlignment="1" applyProtection="1">
      <alignment vertical="center" wrapText="1"/>
      <protection locked="0"/>
    </xf>
    <xf numFmtId="164" fontId="2" fillId="0" borderId="5" xfId="0" applyNumberFormat="1" applyFont="1" applyBorder="1" applyAlignment="1">
      <alignment horizontal="center" vertical="center"/>
    </xf>
    <xf numFmtId="0" fontId="2" fillId="0" borderId="6" xfId="0" applyFont="1" applyBorder="1" applyAlignment="1" applyProtection="1">
      <alignment vertical="center" wrapText="1"/>
      <protection locked="0"/>
    </xf>
    <xf numFmtId="164" fontId="2" fillId="0" borderId="14" xfId="0" applyNumberFormat="1" applyFont="1" applyBorder="1" applyAlignment="1">
      <alignment horizontal="center" vertical="center"/>
    </xf>
    <xf numFmtId="164" fontId="2" fillId="14" borderId="14" xfId="0" applyNumberFormat="1" applyFont="1" applyFill="1" applyBorder="1" applyAlignment="1">
      <alignment horizontal="center" vertical="center"/>
    </xf>
    <xf numFmtId="9" fontId="1" fillId="0" borderId="14" xfId="0" applyNumberFormat="1" applyFont="1" applyBorder="1" applyAlignment="1">
      <alignment horizontal="center" vertical="center"/>
    </xf>
    <xf numFmtId="0" fontId="9" fillId="0" borderId="14" xfId="0" applyFont="1" applyBorder="1" applyAlignment="1">
      <alignment horizontal="center" vertical="center" wrapText="1"/>
    </xf>
    <xf numFmtId="0" fontId="2" fillId="0" borderId="1" xfId="0" applyFont="1" applyBorder="1" applyAlignment="1">
      <alignment vertical="center" wrapText="1"/>
    </xf>
    <xf numFmtId="15" fontId="2" fillId="14"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30" fillId="0" borderId="0" xfId="0" applyFont="1" applyAlignment="1">
      <alignment wrapText="1"/>
    </xf>
    <xf numFmtId="15" fontId="2" fillId="0" borderId="43" xfId="0" applyNumberFormat="1" applyFont="1" applyBorder="1" applyAlignment="1">
      <alignment horizontal="center" vertical="center"/>
    </xf>
    <xf numFmtId="15" fontId="2" fillId="0" borderId="5" xfId="0" applyNumberFormat="1" applyFont="1" applyBorder="1" applyAlignment="1">
      <alignment horizontal="center" vertical="center"/>
    </xf>
    <xf numFmtId="15" fontId="2" fillId="14" borderId="14" xfId="0" applyNumberFormat="1" applyFont="1" applyFill="1" applyBorder="1" applyAlignment="1">
      <alignment horizontal="center" vertical="center"/>
    </xf>
    <xf numFmtId="164" fontId="2" fillId="0" borderId="43" xfId="0" applyNumberFormat="1" applyFont="1" applyBorder="1" applyAlignment="1">
      <alignment horizontal="center" vertical="center"/>
    </xf>
    <xf numFmtId="0" fontId="30" fillId="0" borderId="0" xfId="0" applyFont="1" applyAlignment="1">
      <alignment vertical="center" wrapText="1"/>
    </xf>
    <xf numFmtId="164" fontId="2" fillId="14" borderId="36" xfId="0" applyNumberFormat="1" applyFont="1" applyFill="1" applyBorder="1" applyAlignment="1">
      <alignment horizontal="center" vertical="center"/>
    </xf>
    <xf numFmtId="164" fontId="1" fillId="0" borderId="6" xfId="0" applyNumberFormat="1" applyFont="1" applyBorder="1" applyAlignment="1">
      <alignment horizontal="center" vertical="center"/>
    </xf>
    <xf numFmtId="15" fontId="1" fillId="0" borderId="6" xfId="0" applyNumberFormat="1" applyFont="1" applyBorder="1" applyAlignment="1">
      <alignment horizontal="center" vertical="center" wrapText="1"/>
    </xf>
    <xf numFmtId="0" fontId="2" fillId="0" borderId="14" xfId="0" applyFont="1" applyBorder="1" applyAlignment="1" applyProtection="1">
      <alignment horizontal="justify" vertical="center" wrapText="1"/>
      <protection locked="0"/>
    </xf>
    <xf numFmtId="0" fontId="1" fillId="0" borderId="14" xfId="0" applyFont="1" applyBorder="1" applyAlignment="1">
      <alignment horizontal="justify" vertical="center" wrapText="1"/>
    </xf>
    <xf numFmtId="0" fontId="2" fillId="0" borderId="5" xfId="0" applyFont="1" applyBorder="1" applyAlignment="1">
      <alignment vertical="center" wrapText="1"/>
    </xf>
    <xf numFmtId="15" fontId="2" fillId="0" borderId="43" xfId="0" applyNumberFormat="1" applyFont="1" applyBorder="1" applyAlignment="1">
      <alignment horizontal="center" vertical="center" wrapText="1"/>
    </xf>
    <xf numFmtId="15" fontId="2" fillId="0" borderId="5" xfId="0" applyNumberFormat="1" applyFont="1" applyBorder="1" applyAlignment="1">
      <alignment horizontal="center" vertical="center" wrapText="1"/>
    </xf>
    <xf numFmtId="15" fontId="2" fillId="14" borderId="14"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1" fillId="14" borderId="0" xfId="0" applyFont="1" applyFill="1"/>
    <xf numFmtId="0" fontId="9" fillId="0" borderId="0" xfId="0" applyFont="1" applyAlignment="1">
      <alignment horizontal="center" vertical="center"/>
    </xf>
    <xf numFmtId="0" fontId="9" fillId="0" borderId="0" xfId="0" applyFont="1" applyAlignment="1">
      <alignment horizontal="center" wrapText="1"/>
    </xf>
    <xf numFmtId="0" fontId="9" fillId="0" borderId="0" xfId="0" applyFont="1"/>
    <xf numFmtId="0" fontId="35" fillId="15" borderId="0" xfId="0" applyFont="1" applyFill="1" applyAlignment="1">
      <alignment horizontal="center" vertical="center" wrapText="1"/>
    </xf>
    <xf numFmtId="0" fontId="30" fillId="0" borderId="0" xfId="0" applyFont="1" applyAlignment="1">
      <alignment vertical="center"/>
    </xf>
    <xf numFmtId="0" fontId="30" fillId="14" borderId="0" xfId="0" applyFont="1" applyFill="1"/>
    <xf numFmtId="0" fontId="36" fillId="0" borderId="0" xfId="0" applyFont="1" applyAlignment="1">
      <alignment horizontal="center" wrapText="1"/>
    </xf>
    <xf numFmtId="0" fontId="36" fillId="0" borderId="0" xfId="0" applyFont="1"/>
    <xf numFmtId="0" fontId="37" fillId="0" borderId="1" xfId="0" applyFont="1" applyBorder="1" applyAlignment="1">
      <alignment horizontal="center" vertical="center"/>
    </xf>
    <xf numFmtId="0" fontId="35" fillId="0" borderId="1"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xf>
    <xf numFmtId="0" fontId="35" fillId="15" borderId="1" xfId="0" applyFont="1" applyFill="1" applyBorder="1" applyAlignment="1">
      <alignment horizontal="center" vertical="center" wrapText="1"/>
    </xf>
    <xf numFmtId="0" fontId="36" fillId="0" borderId="0" xfId="0" applyFont="1" applyAlignment="1">
      <alignment vertical="center"/>
    </xf>
    <xf numFmtId="0" fontId="19" fillId="4" borderId="40"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39" fillId="0" borderId="0" xfId="0" applyFont="1"/>
    <xf numFmtId="0" fontId="40" fillId="3" borderId="1" xfId="1" applyFont="1" applyFill="1" applyBorder="1" applyAlignment="1">
      <alignment horizontal="center" vertical="center" wrapText="1"/>
    </xf>
    <xf numFmtId="0" fontId="40" fillId="5" borderId="1" xfId="1" applyFont="1" applyFill="1" applyBorder="1" applyAlignment="1">
      <alignment horizontal="center" vertical="center" wrapText="1"/>
    </xf>
    <xf numFmtId="0" fontId="13" fillId="0" borderId="10" xfId="0" applyFont="1" applyBorder="1" applyAlignment="1">
      <alignment horizontal="center" vertical="center"/>
    </xf>
    <xf numFmtId="0" fontId="13" fillId="0" borderId="1" xfId="0" applyFont="1" applyBorder="1" applyAlignment="1">
      <alignment horizontal="justify" vertical="center" wrapText="1"/>
    </xf>
    <xf numFmtId="0" fontId="13" fillId="0" borderId="1" xfId="0" applyFont="1" applyBorder="1" applyAlignment="1">
      <alignment vertical="center"/>
    </xf>
    <xf numFmtId="164" fontId="43"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0" fontId="44" fillId="0" borderId="1" xfId="0" applyFont="1" applyBorder="1" applyAlignment="1">
      <alignment horizontal="justify" vertical="center" wrapText="1"/>
    </xf>
    <xf numFmtId="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6" xfId="0" applyFont="1" applyBorder="1" applyAlignment="1">
      <alignment horizontal="center" vertical="center"/>
    </xf>
    <xf numFmtId="164" fontId="43" fillId="0" borderId="6" xfId="0" applyNumberFormat="1" applyFont="1" applyBorder="1" applyAlignment="1">
      <alignment horizontal="center" vertical="center"/>
    </xf>
    <xf numFmtId="9" fontId="13" fillId="0" borderId="6"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center" vertical="center"/>
    </xf>
    <xf numFmtId="164" fontId="43" fillId="0" borderId="5" xfId="0" applyNumberFormat="1" applyFont="1" applyBorder="1" applyAlignment="1">
      <alignment horizontal="center" vertical="center"/>
    </xf>
    <xf numFmtId="164" fontId="43" fillId="4" borderId="5" xfId="0" applyNumberFormat="1" applyFont="1" applyFill="1" applyBorder="1" applyAlignment="1">
      <alignment horizontal="center" vertical="center" wrapText="1"/>
    </xf>
    <xf numFmtId="9" fontId="13" fillId="0" borderId="5" xfId="0" applyNumberFormat="1" applyFont="1" applyBorder="1" applyAlignment="1">
      <alignment horizontal="center" vertical="center"/>
    </xf>
    <xf numFmtId="0" fontId="13" fillId="0" borderId="5" xfId="0" applyFont="1" applyBorder="1" applyAlignment="1">
      <alignment horizontal="center" vertical="center" wrapText="1"/>
    </xf>
    <xf numFmtId="164" fontId="43" fillId="4" borderId="1" xfId="0" applyNumberFormat="1" applyFont="1" applyFill="1" applyBorder="1" applyAlignment="1">
      <alignment horizontal="center" vertical="center"/>
    </xf>
    <xf numFmtId="0" fontId="43" fillId="4" borderId="1" xfId="0" applyFont="1" applyFill="1" applyBorder="1" applyAlignment="1">
      <alignment horizontal="justify" vertical="center"/>
    </xf>
    <xf numFmtId="0" fontId="43" fillId="4" borderId="1" xfId="0" applyFont="1" applyFill="1" applyBorder="1" applyAlignment="1">
      <alignment horizontal="justify" vertical="center" wrapText="1"/>
    </xf>
    <xf numFmtId="0" fontId="13" fillId="0" borderId="6" xfId="0" applyFont="1" applyBorder="1" applyAlignment="1">
      <alignment vertical="center"/>
    </xf>
    <xf numFmtId="164" fontId="13" fillId="0" borderId="6" xfId="0" applyNumberFormat="1" applyFont="1" applyBorder="1" applyAlignment="1">
      <alignment horizontal="center" vertical="center"/>
    </xf>
    <xf numFmtId="0" fontId="29" fillId="17" borderId="0" xfId="0" applyFont="1" applyFill="1" applyAlignment="1">
      <alignment vertical="center"/>
    </xf>
    <xf numFmtId="0" fontId="13" fillId="0" borderId="5" xfId="0" applyFont="1" applyBorder="1" applyAlignment="1">
      <alignment vertical="center"/>
    </xf>
    <xf numFmtId="164" fontId="43" fillId="0" borderId="43" xfId="0" applyNumberFormat="1" applyFont="1" applyBorder="1" applyAlignment="1">
      <alignment horizontal="center" vertical="center"/>
    </xf>
    <xf numFmtId="164" fontId="13" fillId="0" borderId="5" xfId="0" applyNumberFormat="1" applyFont="1" applyBorder="1" applyAlignment="1">
      <alignment horizontal="center" vertical="center"/>
    </xf>
    <xf numFmtId="164" fontId="43" fillId="0" borderId="2" xfId="0" applyNumberFormat="1" applyFont="1" applyBorder="1" applyAlignment="1">
      <alignment horizontal="center" vertical="center"/>
    </xf>
    <xf numFmtId="0" fontId="13" fillId="0" borderId="1" xfId="0" applyFont="1" applyBorder="1" applyAlignment="1">
      <alignment vertical="center" wrapText="1"/>
    </xf>
    <xf numFmtId="0" fontId="43" fillId="0" borderId="1" xfId="0" applyFont="1" applyBorder="1" applyAlignment="1">
      <alignment horizontal="justify" vertical="center" wrapText="1"/>
    </xf>
    <xf numFmtId="0" fontId="13" fillId="0" borderId="1" xfId="0" applyFont="1" applyBorder="1" applyAlignment="1">
      <alignment horizontal="justify" vertical="center"/>
    </xf>
    <xf numFmtId="0" fontId="43" fillId="0" borderId="1" xfId="0" applyFont="1" applyBorder="1" applyAlignment="1" applyProtection="1">
      <alignment horizontal="justify" vertical="center" wrapText="1"/>
      <protection locked="0"/>
    </xf>
    <xf numFmtId="164" fontId="13" fillId="4" borderId="1" xfId="0" applyNumberFormat="1" applyFont="1" applyFill="1" applyBorder="1" applyAlignment="1">
      <alignment horizontal="center" vertical="center"/>
    </xf>
    <xf numFmtId="0" fontId="13" fillId="4" borderId="1" xfId="0" applyFont="1" applyFill="1" applyBorder="1" applyAlignment="1">
      <alignment horizontal="justify" vertical="center"/>
    </xf>
    <xf numFmtId="0" fontId="13" fillId="4" borderId="1" xfId="0" applyFont="1" applyFill="1" applyBorder="1" applyAlignment="1">
      <alignment horizontal="justify" vertical="center" wrapText="1"/>
    </xf>
    <xf numFmtId="0" fontId="13" fillId="0" borderId="1" xfId="0" quotePrefix="1" applyFont="1" applyBorder="1" applyAlignment="1">
      <alignment horizontal="justify" vertical="center" wrapText="1"/>
    </xf>
    <xf numFmtId="0" fontId="13" fillId="0" borderId="1" xfId="0" applyFont="1" applyBorder="1" applyAlignment="1">
      <alignment horizontal="center" vertical="center" wrapText="1"/>
    </xf>
    <xf numFmtId="0" fontId="43" fillId="0" borderId="1" xfId="0" applyFont="1" applyBorder="1" applyAlignment="1">
      <alignment horizontal="center" vertical="center"/>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xf>
    <xf numFmtId="0" fontId="48" fillId="0" borderId="1" xfId="0" applyFont="1" applyBorder="1" applyAlignment="1">
      <alignment vertical="center" wrapText="1"/>
    </xf>
    <xf numFmtId="0" fontId="13" fillId="0" borderId="1" xfId="0" applyFont="1" applyBorder="1" applyAlignment="1">
      <alignment wrapText="1"/>
    </xf>
    <xf numFmtId="0" fontId="48" fillId="0" borderId="1" xfId="0" applyFont="1" applyBorder="1" applyAlignment="1">
      <alignment wrapText="1"/>
    </xf>
    <xf numFmtId="0" fontId="12" fillId="0" borderId="0" xfId="0" applyFont="1" applyAlignment="1">
      <alignment horizontal="center"/>
    </xf>
    <xf numFmtId="0" fontId="12" fillId="0" borderId="1" xfId="0" applyFont="1" applyBorder="1"/>
    <xf numFmtId="0" fontId="16" fillId="0" borderId="1" xfId="0" applyFont="1" applyBorder="1" applyAlignment="1">
      <alignment horizontal="center"/>
    </xf>
    <xf numFmtId="0" fontId="16" fillId="0" borderId="1" xfId="0" applyFont="1" applyBorder="1" applyAlignment="1">
      <alignment horizontal="center" vertical="center"/>
    </xf>
    <xf numFmtId="0" fontId="26" fillId="3" borderId="1"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19" borderId="6" xfId="1" applyFont="1" applyFill="1" applyBorder="1" applyAlignment="1">
      <alignment horizontal="center" vertical="center" wrapText="1"/>
    </xf>
    <xf numFmtId="0" fontId="13" fillId="0" borderId="6" xfId="0" applyFont="1" applyBorder="1" applyAlignment="1">
      <alignment horizontal="left" vertical="center" wrapText="1"/>
    </xf>
    <xf numFmtId="165" fontId="13" fillId="0" borderId="6" xfId="0" applyNumberFormat="1" applyFont="1" applyBorder="1" applyAlignment="1">
      <alignment horizontal="center" vertical="center"/>
    </xf>
    <xf numFmtId="14" fontId="13" fillId="0" borderId="6" xfId="0" applyNumberFormat="1" applyFont="1" applyBorder="1" applyAlignment="1">
      <alignment horizontal="center" vertical="center"/>
    </xf>
    <xf numFmtId="9" fontId="13" fillId="0" borderId="6" xfId="3" applyFont="1" applyBorder="1" applyAlignment="1">
      <alignment horizontal="center" vertical="center"/>
    </xf>
    <xf numFmtId="0" fontId="43" fillId="11" borderId="1" xfId="0" applyFont="1" applyFill="1" applyBorder="1" applyAlignment="1">
      <alignment horizontal="center" vertical="center"/>
    </xf>
    <xf numFmtId="0" fontId="43" fillId="0" borderId="5" xfId="0" applyFont="1" applyBorder="1" applyAlignment="1">
      <alignment horizontal="center" vertical="center" wrapText="1"/>
    </xf>
    <xf numFmtId="0" fontId="13" fillId="0" borderId="14" xfId="0" applyFont="1" applyBorder="1" applyAlignment="1">
      <alignment vertical="center" wrapText="1"/>
    </xf>
    <xf numFmtId="165" fontId="13" fillId="0" borderId="14" xfId="0" applyNumberFormat="1" applyFont="1" applyBorder="1" applyAlignment="1">
      <alignment horizontal="center" vertical="center"/>
    </xf>
    <xf numFmtId="14" fontId="13" fillId="0" borderId="14" xfId="0" applyNumberFormat="1" applyFont="1" applyBorder="1" applyAlignment="1">
      <alignment horizontal="center" vertical="center" wrapText="1"/>
    </xf>
    <xf numFmtId="9" fontId="13" fillId="0" borderId="14" xfId="3" applyFont="1" applyBorder="1" applyAlignment="1">
      <alignment horizontal="center" vertical="center"/>
    </xf>
    <xf numFmtId="0" fontId="43" fillId="11" borderId="14" xfId="0" applyFont="1" applyFill="1" applyBorder="1" applyAlignment="1">
      <alignment horizontal="center" vertical="center"/>
    </xf>
    <xf numFmtId="0" fontId="43" fillId="0" borderId="14" xfId="0" applyFont="1" applyBorder="1" applyAlignment="1">
      <alignment horizontal="center" vertical="center" wrapText="1"/>
    </xf>
    <xf numFmtId="165" fontId="13" fillId="0" borderId="5" xfId="0" applyNumberFormat="1" applyFont="1" applyBorder="1" applyAlignment="1">
      <alignment horizontal="center" vertical="center"/>
    </xf>
    <xf numFmtId="14" fontId="13" fillId="0" borderId="5" xfId="0" applyNumberFormat="1" applyFont="1" applyBorder="1" applyAlignment="1">
      <alignment horizontal="center" vertical="center"/>
    </xf>
    <xf numFmtId="9" fontId="13" fillId="0" borderId="5" xfId="3" applyFont="1" applyBorder="1" applyAlignment="1">
      <alignment horizontal="center" vertical="center"/>
    </xf>
    <xf numFmtId="0" fontId="43" fillId="11" borderId="5" xfId="0" applyFont="1" applyFill="1" applyBorder="1" applyAlignment="1">
      <alignment horizontal="center" vertical="center"/>
    </xf>
    <xf numFmtId="0" fontId="43" fillId="11" borderId="6" xfId="0" applyFont="1" applyFill="1" applyBorder="1" applyAlignment="1">
      <alignment horizontal="center" vertical="center"/>
    </xf>
    <xf numFmtId="15" fontId="13" fillId="0" borderId="5" xfId="0" applyNumberFormat="1" applyFont="1" applyBorder="1" applyAlignment="1">
      <alignment horizontal="center" vertical="center"/>
    </xf>
    <xf numFmtId="15" fontId="13" fillId="0" borderId="1" xfId="0" applyNumberFormat="1" applyFont="1" applyBorder="1" applyAlignment="1">
      <alignment horizontal="center" vertical="center"/>
    </xf>
    <xf numFmtId="15" fontId="13" fillId="0" borderId="6" xfId="0" applyNumberFormat="1" applyFont="1" applyBorder="1" applyAlignment="1">
      <alignment horizontal="center" vertical="center"/>
    </xf>
    <xf numFmtId="0" fontId="43" fillId="0" borderId="1" xfId="0" applyFont="1" applyBorder="1" applyAlignment="1">
      <alignment vertical="center" wrapText="1"/>
    </xf>
    <xf numFmtId="0" fontId="17" fillId="0" borderId="1" xfId="0" applyFont="1" applyBorder="1" applyAlignment="1">
      <alignment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43" fillId="0" borderId="0" xfId="0" applyFont="1" applyAlignment="1">
      <alignment horizontal="justify" vertical="center"/>
    </xf>
    <xf numFmtId="0" fontId="13" fillId="4" borderId="0" xfId="0" applyFont="1" applyFill="1"/>
    <xf numFmtId="0" fontId="13" fillId="0" borderId="0" xfId="0" applyFont="1" applyAlignment="1">
      <alignment horizontal="center"/>
    </xf>
    <xf numFmtId="0" fontId="17" fillId="3" borderId="2" xfId="1" applyFont="1" applyFill="1" applyBorder="1" applyAlignment="1">
      <alignment horizontal="center" vertical="center" wrapText="1"/>
    </xf>
    <xf numFmtId="0" fontId="17" fillId="20" borderId="1" xfId="1" applyFont="1" applyFill="1" applyBorder="1" applyAlignment="1">
      <alignment horizontal="center" vertical="center" wrapText="1"/>
    </xf>
    <xf numFmtId="0" fontId="13" fillId="4" borderId="0" xfId="0" applyFont="1" applyFill="1" applyAlignment="1">
      <alignment vertical="center"/>
    </xf>
    <xf numFmtId="0" fontId="13" fillId="0" borderId="0" xfId="0" applyFont="1" applyAlignment="1">
      <alignment vertical="center"/>
    </xf>
    <xf numFmtId="0" fontId="43" fillId="0" borderId="6" xfId="0" applyFont="1" applyBorder="1" applyAlignment="1">
      <alignment horizontal="justify" vertical="center" wrapText="1"/>
    </xf>
    <xf numFmtId="0" fontId="13" fillId="0" borderId="1" xfId="0" applyFont="1" applyBorder="1" applyAlignment="1">
      <alignment horizontal="left" vertical="center" wrapText="1"/>
    </xf>
    <xf numFmtId="0" fontId="43" fillId="0" borderId="1" xfId="0" applyFont="1" applyBorder="1" applyAlignment="1">
      <alignment horizontal="center" vertical="center" wrapText="1"/>
    </xf>
    <xf numFmtId="0" fontId="17" fillId="0" borderId="1" xfId="0" applyFont="1" applyBorder="1" applyAlignment="1">
      <alignment horizontal="justify" vertical="center" wrapText="1"/>
    </xf>
    <xf numFmtId="9" fontId="43" fillId="0" borderId="1" xfId="3" applyFont="1" applyFill="1" applyBorder="1" applyAlignment="1">
      <alignment horizontal="center" vertical="center"/>
    </xf>
    <xf numFmtId="0" fontId="43" fillId="9" borderId="6" xfId="0" applyFont="1" applyFill="1" applyBorder="1" applyAlignment="1">
      <alignment horizontal="center" vertical="center" wrapText="1"/>
    </xf>
    <xf numFmtId="0" fontId="43" fillId="0" borderId="14" xfId="0" applyFont="1" applyBorder="1" applyAlignment="1">
      <alignment horizontal="justify" vertical="center" wrapText="1"/>
    </xf>
    <xf numFmtId="0" fontId="43" fillId="0" borderId="6" xfId="0" applyFont="1" applyBorder="1" applyAlignment="1">
      <alignment horizontal="center" vertical="center" wrapText="1"/>
    </xf>
    <xf numFmtId="9" fontId="43" fillId="0" borderId="6" xfId="3" applyFont="1" applyFill="1" applyBorder="1" applyAlignment="1">
      <alignment horizontal="center" vertical="center"/>
    </xf>
    <xf numFmtId="0" fontId="43" fillId="0" borderId="5" xfId="0" applyFont="1" applyBorder="1" applyAlignment="1">
      <alignment horizontal="justify" vertical="center" wrapText="1"/>
    </xf>
    <xf numFmtId="0" fontId="43" fillId="9" borderId="5" xfId="0" applyFont="1" applyFill="1" applyBorder="1" applyAlignment="1">
      <alignment horizontal="center" vertical="center" wrapText="1"/>
    </xf>
    <xf numFmtId="9" fontId="43" fillId="0" borderId="1" xfId="0" applyNumberFormat="1" applyFont="1" applyBorder="1" applyAlignment="1">
      <alignment horizontal="center" vertical="center"/>
    </xf>
    <xf numFmtId="0" fontId="13" fillId="21" borderId="0" xfId="0" applyFont="1" applyFill="1" applyAlignment="1">
      <alignment vertical="center"/>
    </xf>
    <xf numFmtId="0" fontId="13" fillId="17" borderId="0" xfId="0" applyFont="1" applyFill="1" applyAlignment="1">
      <alignment vertical="center"/>
    </xf>
    <xf numFmtId="0" fontId="13" fillId="16" borderId="26" xfId="0" applyFont="1" applyFill="1" applyBorder="1" applyAlignment="1">
      <alignment vertical="center" wrapText="1"/>
    </xf>
    <xf numFmtId="0" fontId="13" fillId="16" borderId="25" xfId="0" applyFont="1" applyFill="1" applyBorder="1" applyAlignment="1">
      <alignment vertical="center" wrapText="1"/>
    </xf>
    <xf numFmtId="0" fontId="13" fillId="16" borderId="22" xfId="0" applyFont="1" applyFill="1" applyBorder="1" applyAlignment="1">
      <alignment vertical="center" wrapText="1"/>
    </xf>
    <xf numFmtId="0" fontId="13" fillId="16" borderId="17" xfId="0" applyFont="1" applyFill="1" applyBorder="1" applyAlignment="1">
      <alignment vertical="center" wrapText="1"/>
    </xf>
    <xf numFmtId="0" fontId="13" fillId="0" borderId="5" xfId="0" applyFont="1" applyBorder="1" applyAlignment="1">
      <alignment horizontal="justify" vertical="center"/>
    </xf>
    <xf numFmtId="9" fontId="43" fillId="0" borderId="5" xfId="3" applyFont="1" applyBorder="1" applyAlignment="1">
      <alignment horizontal="center" vertical="center"/>
    </xf>
    <xf numFmtId="0" fontId="43" fillId="9" borderId="14" xfId="0" applyFont="1" applyFill="1" applyBorder="1" applyAlignment="1">
      <alignment horizontal="center" vertical="center" wrapText="1"/>
    </xf>
    <xf numFmtId="0" fontId="13" fillId="2" borderId="0" xfId="0" applyFont="1" applyFill="1" applyAlignment="1">
      <alignment vertical="center"/>
    </xf>
    <xf numFmtId="14" fontId="13" fillId="0" borderId="6" xfId="0" applyNumberFormat="1"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left" vertical="center" wrapText="1"/>
    </xf>
    <xf numFmtId="9" fontId="43" fillId="0" borderId="1" xfId="3" applyFont="1" applyBorder="1" applyAlignment="1">
      <alignment horizontal="center" vertical="center"/>
    </xf>
    <xf numFmtId="164" fontId="13" fillId="4" borderId="1" xfId="0" applyNumberFormat="1" applyFont="1" applyFill="1" applyBorder="1" applyAlignment="1">
      <alignment horizontal="center" vertical="center" wrapText="1"/>
    </xf>
    <xf numFmtId="0" fontId="43" fillId="0" borderId="2" xfId="0" applyFont="1" applyBorder="1" applyAlignment="1">
      <alignment horizontal="justify" vertical="center" wrapText="1"/>
    </xf>
    <xf numFmtId="0" fontId="13" fillId="16" borderId="39" xfId="0" applyFont="1" applyFill="1" applyBorder="1" applyAlignment="1">
      <alignment vertical="center" wrapText="1"/>
    </xf>
    <xf numFmtId="0" fontId="13" fillId="16" borderId="0" xfId="0" applyFont="1" applyFill="1" applyAlignment="1">
      <alignment vertical="center" wrapText="1"/>
    </xf>
    <xf numFmtId="0" fontId="13" fillId="0" borderId="0" xfId="0" applyFont="1" applyAlignment="1">
      <alignment vertical="center" wrapText="1"/>
    </xf>
    <xf numFmtId="0" fontId="43" fillId="0" borderId="1" xfId="0" applyFont="1" applyBorder="1" applyAlignment="1">
      <alignment horizontal="justify" vertical="center"/>
    </xf>
    <xf numFmtId="0" fontId="43" fillId="0" borderId="2" xfId="0" applyFont="1" applyBorder="1" applyAlignment="1">
      <alignment horizontal="justify" vertical="center"/>
    </xf>
    <xf numFmtId="164" fontId="43" fillId="0" borderId="1" xfId="0" applyNumberFormat="1" applyFont="1" applyBorder="1" applyAlignment="1">
      <alignment horizontal="left" vertical="center" wrapText="1"/>
    </xf>
    <xf numFmtId="164" fontId="43" fillId="0" borderId="1" xfId="0" applyNumberFormat="1" applyFont="1" applyBorder="1" applyAlignment="1">
      <alignment horizontal="center" vertical="center" wrapText="1"/>
    </xf>
    <xf numFmtId="9" fontId="43" fillId="0" borderId="1" xfId="3" applyFont="1" applyBorder="1" applyAlignment="1">
      <alignment horizontal="center" vertical="center" wrapText="1"/>
    </xf>
    <xf numFmtId="9" fontId="43" fillId="0" borderId="1" xfId="3" applyFont="1" applyFill="1" applyBorder="1" applyAlignment="1">
      <alignment horizontal="center" vertical="center" wrapText="1"/>
    </xf>
    <xf numFmtId="0" fontId="43" fillId="5" borderId="6" xfId="0" applyFont="1" applyFill="1" applyBorder="1" applyAlignment="1">
      <alignment horizontal="center" vertical="center" wrapText="1"/>
    </xf>
    <xf numFmtId="0" fontId="43" fillId="4" borderId="2" xfId="0" applyFont="1" applyFill="1" applyBorder="1" applyAlignment="1">
      <alignment horizontal="justify" vertical="center" wrapText="1"/>
    </xf>
    <xf numFmtId="0" fontId="43" fillId="0" borderId="1" xfId="0" applyFont="1" applyBorder="1" applyAlignment="1">
      <alignment vertical="center"/>
    </xf>
    <xf numFmtId="0" fontId="17" fillId="3" borderId="1" xfId="1" applyFont="1" applyFill="1" applyBorder="1" applyAlignment="1">
      <alignment horizontal="justify" vertical="center" wrapText="1"/>
    </xf>
    <xf numFmtId="0" fontId="13" fillId="4" borderId="0" xfId="0" applyFont="1" applyFill="1" applyAlignment="1">
      <alignment wrapText="1"/>
    </xf>
    <xf numFmtId="0" fontId="13" fillId="22" borderId="1" xfId="0" applyFont="1" applyFill="1" applyBorder="1" applyAlignment="1">
      <alignment horizontal="justify" vertical="center" wrapText="1"/>
    </xf>
    <xf numFmtId="0" fontId="45" fillId="0" borderId="1" xfId="0" applyFont="1" applyBorder="1" applyAlignment="1">
      <alignment vertical="center" wrapText="1"/>
    </xf>
    <xf numFmtId="14" fontId="43" fillId="0" borderId="6" xfId="0" applyNumberFormat="1" applyFont="1" applyBorder="1" applyAlignment="1">
      <alignment horizontal="center" vertical="center" wrapText="1"/>
    </xf>
    <xf numFmtId="9" fontId="43" fillId="0" borderId="6" xfId="0" applyNumberFormat="1" applyFont="1" applyBorder="1" applyAlignment="1">
      <alignment horizontal="center" vertical="center"/>
    </xf>
    <xf numFmtId="14" fontId="43" fillId="0" borderId="5" xfId="0" applyNumberFormat="1" applyFont="1" applyBorder="1" applyAlignment="1">
      <alignment horizontal="center" vertical="center" wrapText="1"/>
    </xf>
    <xf numFmtId="9" fontId="43" fillId="0" borderId="5" xfId="0" applyNumberFormat="1" applyFont="1" applyBorder="1" applyAlignment="1">
      <alignment horizontal="center" vertical="center"/>
    </xf>
    <xf numFmtId="0" fontId="43" fillId="0" borderId="46" xfId="0" applyFont="1" applyBorder="1" applyAlignment="1">
      <alignment horizontal="center" vertical="center" wrapText="1"/>
    </xf>
    <xf numFmtId="0" fontId="43" fillId="0" borderId="6" xfId="0" applyFont="1" applyBorder="1" applyAlignment="1">
      <alignment horizontal="left" vertical="center" wrapText="1"/>
    </xf>
    <xf numFmtId="0" fontId="13" fillId="22" borderId="5" xfId="0" applyFont="1" applyFill="1" applyBorder="1" applyAlignment="1">
      <alignment horizontal="justify" vertical="center" wrapText="1"/>
    </xf>
    <xf numFmtId="14" fontId="13" fillId="0" borderId="5" xfId="0" applyNumberFormat="1" applyFont="1" applyBorder="1" applyAlignment="1">
      <alignment horizontal="center" vertical="center" wrapText="1"/>
    </xf>
    <xf numFmtId="0" fontId="43" fillId="0" borderId="5" xfId="0" applyFont="1" applyBorder="1" applyAlignment="1">
      <alignment horizontal="left" vertical="center" wrapText="1"/>
    </xf>
    <xf numFmtId="0" fontId="43" fillId="9" borderId="1" xfId="0" applyFont="1" applyFill="1" applyBorder="1" applyAlignment="1">
      <alignment horizontal="center" vertical="center" wrapText="1"/>
    </xf>
    <xf numFmtId="0" fontId="13" fillId="16" borderId="64" xfId="0" applyFont="1" applyFill="1" applyBorder="1" applyAlignment="1">
      <alignment vertical="center" wrapText="1"/>
    </xf>
    <xf numFmtId="0" fontId="13" fillId="16" borderId="14" xfId="0" applyFont="1" applyFill="1" applyBorder="1" applyAlignment="1">
      <alignment vertical="center" wrapText="1"/>
    </xf>
    <xf numFmtId="0" fontId="13" fillId="16" borderId="65" xfId="0" applyFont="1" applyFill="1" applyBorder="1" applyAlignment="1">
      <alignment vertical="center" wrapText="1"/>
    </xf>
    <xf numFmtId="0" fontId="13" fillId="16" borderId="66" xfId="0" applyFont="1" applyFill="1" applyBorder="1" applyAlignment="1">
      <alignment vertical="center" wrapText="1"/>
    </xf>
    <xf numFmtId="0" fontId="13" fillId="16" borderId="46" xfId="0" applyFont="1" applyFill="1" applyBorder="1" applyAlignment="1">
      <alignment vertical="center" wrapText="1"/>
    </xf>
    <xf numFmtId="0" fontId="13" fillId="16" borderId="47" xfId="0" applyFont="1" applyFill="1" applyBorder="1" applyAlignment="1">
      <alignment vertical="center" wrapText="1"/>
    </xf>
    <xf numFmtId="9" fontId="13" fillId="0" borderId="0" xfId="3" applyFont="1"/>
    <xf numFmtId="0" fontId="11" fillId="7" borderId="1" xfId="0" applyFont="1" applyFill="1" applyBorder="1" applyAlignment="1">
      <alignment horizontal="center"/>
    </xf>
    <xf numFmtId="0" fontId="16" fillId="8" borderId="18" xfId="0" applyFont="1" applyFill="1" applyBorder="1"/>
    <xf numFmtId="0" fontId="26" fillId="5" borderId="1" xfId="1" applyFont="1" applyFill="1" applyBorder="1" applyAlignment="1">
      <alignment horizontal="center" vertical="center" wrapText="1"/>
    </xf>
    <xf numFmtId="0" fontId="39" fillId="0" borderId="6" xfId="0" applyFont="1" applyBorder="1" applyAlignment="1">
      <alignment horizontal="center" vertical="center"/>
    </xf>
    <xf numFmtId="0" fontId="39" fillId="0" borderId="1" xfId="0" applyFont="1" applyBorder="1" applyAlignment="1">
      <alignment horizontal="justify" vertical="center" wrapText="1"/>
    </xf>
    <xf numFmtId="0" fontId="39" fillId="0" borderId="1" xfId="0" applyFont="1" applyBorder="1" applyAlignment="1">
      <alignment horizontal="justify" vertical="center"/>
    </xf>
    <xf numFmtId="0" fontId="27" fillId="0" borderId="1" xfId="0" applyFont="1" applyBorder="1" applyAlignment="1">
      <alignment horizontal="left" vertical="center"/>
    </xf>
    <xf numFmtId="0" fontId="39" fillId="0" borderId="1" xfId="0" applyFont="1" applyBorder="1" applyAlignment="1">
      <alignment vertical="center"/>
    </xf>
    <xf numFmtId="15" fontId="39" fillId="0" borderId="1" xfId="0" applyNumberFormat="1" applyFont="1" applyBorder="1" applyAlignment="1">
      <alignment horizontal="center" vertical="center"/>
    </xf>
    <xf numFmtId="15" fontId="39" fillId="0" borderId="1" xfId="0" applyNumberFormat="1" applyFont="1" applyBorder="1" applyAlignment="1">
      <alignment horizontal="left" vertical="center"/>
    </xf>
    <xf numFmtId="15" fontId="39" fillId="4" borderId="1" xfId="0" applyNumberFormat="1" applyFont="1" applyFill="1" applyBorder="1" applyAlignment="1">
      <alignment horizontal="justify" vertical="center" wrapText="1"/>
    </xf>
    <xf numFmtId="9" fontId="39" fillId="0" borderId="1" xfId="0" applyNumberFormat="1" applyFont="1" applyBorder="1" applyAlignment="1">
      <alignment horizontal="center" vertical="center"/>
    </xf>
    <xf numFmtId="0" fontId="39" fillId="0" borderId="0" xfId="0" applyFont="1" applyAlignment="1">
      <alignment vertical="center"/>
    </xf>
    <xf numFmtId="0" fontId="39" fillId="4" borderId="1" xfId="0" applyFont="1" applyFill="1" applyBorder="1" applyAlignment="1">
      <alignment horizontal="justify" vertical="center"/>
    </xf>
    <xf numFmtId="0" fontId="39" fillId="0" borderId="0" xfId="0" applyFont="1" applyAlignment="1">
      <alignment horizontal="justify" vertical="center" wrapText="1"/>
    </xf>
    <xf numFmtId="15" fontId="39" fillId="0" borderId="1" xfId="0" applyNumberFormat="1" applyFont="1" applyBorder="1" applyAlignment="1">
      <alignment horizontal="justify" vertical="center" wrapText="1"/>
    </xf>
    <xf numFmtId="0" fontId="39" fillId="0" borderId="1" xfId="0" applyFont="1" applyBorder="1" applyAlignment="1">
      <alignment horizontal="center" vertical="center"/>
    </xf>
    <xf numFmtId="0" fontId="39" fillId="0" borderId="1" xfId="0" applyFont="1" applyBorder="1" applyAlignment="1">
      <alignment vertical="center" wrapText="1"/>
    </xf>
    <xf numFmtId="0" fontId="58" fillId="0" borderId="2" xfId="0" applyFont="1" applyBorder="1" applyAlignment="1">
      <alignment vertical="center" wrapText="1"/>
    </xf>
    <xf numFmtId="0" fontId="58" fillId="0" borderId="1" xfId="0" applyFont="1" applyBorder="1" applyAlignment="1">
      <alignment vertical="center"/>
    </xf>
    <xf numFmtId="14" fontId="39" fillId="0" borderId="1" xfId="0" applyNumberFormat="1" applyFont="1" applyBorder="1" applyAlignment="1">
      <alignment vertical="center"/>
    </xf>
    <xf numFmtId="9" fontId="58" fillId="0" borderId="1" xfId="0" applyNumberFormat="1" applyFont="1" applyBorder="1" applyAlignment="1">
      <alignment horizontal="center" vertical="center"/>
    </xf>
    <xf numFmtId="0" fontId="59" fillId="0" borderId="0" xfId="0" applyFont="1"/>
    <xf numFmtId="0" fontId="0" fillId="21" borderId="0" xfId="0" applyFill="1"/>
    <xf numFmtId="0" fontId="0" fillId="4" borderId="0" xfId="0" applyFill="1" applyAlignment="1">
      <alignment horizontal="center" vertical="center"/>
    </xf>
    <xf numFmtId="0" fontId="62" fillId="25" borderId="56" xfId="0" applyFont="1" applyFill="1" applyBorder="1" applyAlignment="1">
      <alignment vertical="center" wrapText="1"/>
    </xf>
    <xf numFmtId="0" fontId="62" fillId="25" borderId="40" xfId="0" applyFont="1" applyFill="1" applyBorder="1" applyAlignment="1">
      <alignment horizontal="center" vertical="center" wrapText="1"/>
    </xf>
    <xf numFmtId="0" fontId="62" fillId="21" borderId="56" xfId="0" applyFont="1" applyFill="1" applyBorder="1" applyAlignment="1">
      <alignment horizontal="center" vertical="center" wrapText="1"/>
    </xf>
    <xf numFmtId="0" fontId="62" fillId="21" borderId="40" xfId="0" applyFont="1" applyFill="1" applyBorder="1" applyAlignment="1">
      <alignment horizontal="center" vertical="center" wrapText="1"/>
    </xf>
    <xf numFmtId="0" fontId="62" fillId="26" borderId="40" xfId="0" applyFont="1" applyFill="1" applyBorder="1" applyAlignment="1">
      <alignment horizontal="center" vertical="center" wrapText="1"/>
    </xf>
    <xf numFmtId="0" fontId="63" fillId="0" borderId="1" xfId="0" applyFont="1" applyBorder="1" applyAlignment="1">
      <alignment horizontal="justify" vertical="center" wrapText="1"/>
    </xf>
    <xf numFmtId="0" fontId="63" fillId="4" borderId="1" xfId="0" applyFont="1" applyFill="1" applyBorder="1" applyAlignment="1">
      <alignment horizontal="justify" vertical="center" wrapText="1"/>
    </xf>
    <xf numFmtId="0" fontId="63" fillId="4" borderId="1" xfId="0" applyFont="1" applyFill="1" applyBorder="1" applyAlignment="1">
      <alignment horizontal="center" vertical="center" wrapText="1"/>
    </xf>
    <xf numFmtId="14" fontId="63" fillId="4"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64" fillId="4" borderId="1" xfId="0" applyFont="1" applyFill="1" applyBorder="1" applyAlignment="1">
      <alignment horizontal="left" wrapText="1"/>
    </xf>
    <xf numFmtId="0" fontId="0" fillId="4" borderId="1" xfId="0" applyFill="1" applyBorder="1"/>
    <xf numFmtId="0" fontId="64" fillId="4" borderId="1" xfId="0" applyFont="1" applyFill="1" applyBorder="1" applyAlignment="1">
      <alignment horizontal="left" vertical="center" wrapText="1"/>
    </xf>
    <xf numFmtId="0" fontId="63" fillId="0" borderId="1" xfId="0" applyFont="1" applyBorder="1" applyAlignment="1">
      <alignment vertical="center" wrapText="1"/>
    </xf>
    <xf numFmtId="0" fontId="63" fillId="0" borderId="1" xfId="0" applyFont="1" applyBorder="1" applyAlignment="1">
      <alignment horizontal="left" wrapText="1"/>
    </xf>
    <xf numFmtId="0" fontId="0" fillId="4" borderId="1" xfId="0" applyFill="1" applyBorder="1" applyAlignment="1">
      <alignment horizontal="left" vertical="center" wrapText="1"/>
    </xf>
    <xf numFmtId="0" fontId="0" fillId="4" borderId="1" xfId="0" applyFill="1" applyBorder="1" applyAlignment="1">
      <alignment horizontal="left" wrapText="1"/>
    </xf>
    <xf numFmtId="0" fontId="0" fillId="4" borderId="1" xfId="0" applyFill="1" applyBorder="1" applyAlignment="1">
      <alignment vertical="center"/>
    </xf>
    <xf numFmtId="0" fontId="61" fillId="4" borderId="1" xfId="0" applyFont="1" applyFill="1" applyBorder="1" applyAlignment="1">
      <alignment horizontal="justify" vertical="center" wrapText="1"/>
    </xf>
    <xf numFmtId="0" fontId="0" fillId="0" borderId="1" xfId="0" applyBorder="1" applyAlignment="1">
      <alignment vertical="center" wrapText="1"/>
    </xf>
    <xf numFmtId="0" fontId="0" fillId="4" borderId="1" xfId="0" applyFill="1" applyBorder="1" applyAlignment="1">
      <alignment horizontal="left" vertical="top" wrapText="1"/>
    </xf>
    <xf numFmtId="0" fontId="0" fillId="4" borderId="1" xfId="0" applyFill="1" applyBorder="1" applyAlignment="1">
      <alignment vertical="center" wrapText="1"/>
    </xf>
    <xf numFmtId="14" fontId="0" fillId="4" borderId="1" xfId="0" applyNumberFormat="1" applyFill="1" applyBorder="1" applyAlignment="1">
      <alignment vertical="center" wrapText="1"/>
    </xf>
    <xf numFmtId="0" fontId="0" fillId="0" borderId="1" xfId="0" applyBorder="1" applyAlignment="1">
      <alignment horizontal="left" vertical="center" wrapText="1"/>
    </xf>
    <xf numFmtId="0" fontId="0" fillId="4" borderId="1" xfId="0" applyFill="1" applyBorder="1" applyAlignment="1">
      <alignment horizontal="center" vertical="center" wrapText="1"/>
    </xf>
    <xf numFmtId="0" fontId="67" fillId="0" borderId="1" xfId="0" applyFont="1" applyBorder="1" applyAlignment="1">
      <alignment horizontal="justify" vertical="center" wrapText="1"/>
    </xf>
    <xf numFmtId="14" fontId="0" fillId="4" borderId="1" xfId="0" applyNumberFormat="1" applyFill="1" applyBorder="1"/>
    <xf numFmtId="0" fontId="38" fillId="4" borderId="1" xfId="0" applyFont="1" applyFill="1" applyBorder="1" applyAlignment="1">
      <alignment vertical="center" wrapText="1"/>
    </xf>
    <xf numFmtId="0" fontId="68" fillId="4" borderId="1" xfId="0" applyFont="1" applyFill="1" applyBorder="1" applyAlignment="1">
      <alignment vertical="center" wrapText="1"/>
    </xf>
    <xf numFmtId="0" fontId="21" fillId="4" borderId="1" xfId="0" applyFont="1" applyFill="1" applyBorder="1" applyAlignment="1">
      <alignment vertical="center" wrapText="1"/>
    </xf>
    <xf numFmtId="0" fontId="0" fillId="4" borderId="1" xfId="0" applyFill="1" applyBorder="1" applyAlignment="1">
      <alignment vertical="top" wrapText="1"/>
    </xf>
    <xf numFmtId="0" fontId="0" fillId="4" borderId="1" xfId="0" applyFill="1" applyBorder="1" applyAlignment="1">
      <alignment horizontal="center" wrapText="1"/>
    </xf>
    <xf numFmtId="0" fontId="62" fillId="25" borderId="1" xfId="0" applyFont="1" applyFill="1" applyBorder="1" applyAlignment="1">
      <alignment horizontal="center" vertical="center" wrapText="1"/>
    </xf>
    <xf numFmtId="0" fontId="63" fillId="5" borderId="1" xfId="0" applyFont="1" applyFill="1" applyBorder="1" applyAlignment="1">
      <alignment horizontal="justify" vertical="center" wrapText="1"/>
    </xf>
    <xf numFmtId="0" fontId="63" fillId="19" borderId="1" xfId="0" applyFont="1" applyFill="1" applyBorder="1" applyAlignment="1">
      <alignment horizontal="justify" vertical="center" wrapText="1"/>
    </xf>
    <xf numFmtId="14" fontId="0" fillId="4" borderId="1" xfId="0" applyNumberFormat="1" applyFill="1" applyBorder="1" applyAlignment="1">
      <alignment vertical="center"/>
    </xf>
    <xf numFmtId="0" fontId="63" fillId="0" borderId="1" xfId="0" applyFont="1" applyBorder="1" applyAlignment="1">
      <alignment horizontal="justify" vertical="center"/>
    </xf>
    <xf numFmtId="0" fontId="62" fillId="25" borderId="1" xfId="0" applyFont="1" applyFill="1" applyBorder="1" applyAlignment="1">
      <alignment vertical="center" wrapText="1"/>
    </xf>
    <xf numFmtId="0" fontId="0" fillId="0" borderId="1" xfId="0" applyBorder="1" applyAlignment="1">
      <alignment horizontal="justify" vertical="center" wrapText="1"/>
    </xf>
    <xf numFmtId="0" fontId="73" fillId="0" borderId="1" xfId="0" applyFont="1" applyBorder="1" applyAlignment="1">
      <alignment vertical="center"/>
    </xf>
    <xf numFmtId="0" fontId="0" fillId="0" borderId="1" xfId="0" applyBorder="1"/>
    <xf numFmtId="0" fontId="62" fillId="27" borderId="1" xfId="0" applyFont="1" applyFill="1" applyBorder="1" applyAlignment="1">
      <alignment horizontal="center" vertical="center"/>
    </xf>
    <xf numFmtId="0" fontId="74" fillId="27" borderId="1" xfId="0" applyFont="1" applyFill="1" applyBorder="1" applyAlignment="1">
      <alignment horizontal="center" vertical="center"/>
    </xf>
    <xf numFmtId="0" fontId="0" fillId="4" borderId="0" xfId="0" applyFill="1"/>
    <xf numFmtId="0" fontId="73" fillId="0" borderId="0" xfId="0" applyFont="1" applyAlignment="1">
      <alignment vertical="center"/>
    </xf>
    <xf numFmtId="0" fontId="62" fillId="27" borderId="55" xfId="0" applyFont="1" applyFill="1" applyBorder="1" applyAlignment="1">
      <alignment horizontal="center" vertical="center"/>
    </xf>
    <xf numFmtId="0" fontId="62" fillId="27" borderId="17" xfId="0" applyFont="1" applyFill="1" applyBorder="1" applyAlignment="1">
      <alignment horizontal="center" vertical="center" wrapText="1"/>
    </xf>
    <xf numFmtId="0" fontId="70" fillId="0" borderId="56" xfId="0" applyFont="1" applyBorder="1" applyAlignment="1">
      <alignment horizontal="justify" vertical="center" wrapText="1"/>
    </xf>
    <xf numFmtId="0" fontId="22" fillId="0" borderId="40" xfId="2" applyBorder="1" applyAlignment="1">
      <alignment horizontal="justify" vertical="center" wrapText="1"/>
    </xf>
    <xf numFmtId="0" fontId="67" fillId="0" borderId="56" xfId="0" applyFont="1" applyBorder="1" applyAlignment="1">
      <alignment horizontal="justify" vertical="center" wrapText="1"/>
    </xf>
    <xf numFmtId="0" fontId="0" fillId="0" borderId="40" xfId="0" applyBorder="1" applyAlignment="1">
      <alignment vertical="top" wrapText="1"/>
    </xf>
    <xf numFmtId="0" fontId="72" fillId="0" borderId="40" xfId="0" applyFont="1" applyBorder="1" applyAlignment="1">
      <alignment horizontal="justify" vertical="center" wrapText="1"/>
    </xf>
    <xf numFmtId="0" fontId="0" fillId="0" borderId="56" xfId="0" applyBorder="1" applyAlignment="1">
      <alignment vertical="top" wrapText="1"/>
    </xf>
    <xf numFmtId="0" fontId="70" fillId="0" borderId="40" xfId="0" applyFont="1" applyBorder="1" applyAlignment="1">
      <alignment horizontal="justify" vertical="center" wrapText="1"/>
    </xf>
    <xf numFmtId="0" fontId="67" fillId="0" borderId="40" xfId="0" applyFont="1" applyBorder="1" applyAlignment="1">
      <alignment horizontal="justify" vertical="center" wrapText="1"/>
    </xf>
    <xf numFmtId="0" fontId="0" fillId="0" borderId="37" xfId="0" applyBorder="1" applyAlignment="1">
      <alignment vertical="top" wrapText="1"/>
    </xf>
    <xf numFmtId="0" fontId="67" fillId="0" borderId="37" xfId="0" applyFont="1" applyBorder="1" applyAlignment="1">
      <alignment horizontal="justify" vertical="center" wrapText="1"/>
    </xf>
    <xf numFmtId="0" fontId="70" fillId="0" borderId="41" xfId="0" applyFont="1" applyBorder="1" applyAlignment="1">
      <alignment horizontal="justify" vertical="center" wrapText="1"/>
    </xf>
    <xf numFmtId="0" fontId="61" fillId="27" borderId="55" xfId="0" applyFont="1" applyFill="1" applyBorder="1" applyAlignment="1">
      <alignment horizontal="center" vertical="center" wrapText="1"/>
    </xf>
    <xf numFmtId="0" fontId="75" fillId="0" borderId="56" xfId="0" applyFont="1" applyBorder="1" applyAlignment="1">
      <alignment horizontal="justify" vertical="center" wrapText="1"/>
    </xf>
    <xf numFmtId="0" fontId="62" fillId="29" borderId="37" xfId="0" applyFont="1" applyFill="1" applyBorder="1" applyAlignment="1">
      <alignment horizontal="center" vertical="center" wrapText="1"/>
    </xf>
    <xf numFmtId="0" fontId="62" fillId="0" borderId="41" xfId="0" applyFont="1" applyBorder="1" applyAlignment="1">
      <alignment horizontal="center" vertical="center" wrapText="1"/>
    </xf>
    <xf numFmtId="0" fontId="72" fillId="4" borderId="41" xfId="0" applyFont="1" applyFill="1" applyBorder="1" applyAlignment="1">
      <alignment horizontal="justify" vertical="center" wrapText="1"/>
    </xf>
    <xf numFmtId="0" fontId="0" fillId="0" borderId="0" xfId="0" applyAlignment="1">
      <alignment vertical="center" wrapText="1"/>
    </xf>
    <xf numFmtId="0" fontId="0" fillId="4" borderId="0" xfId="0" applyFill="1" applyAlignment="1">
      <alignment vertical="center" wrapText="1"/>
    </xf>
    <xf numFmtId="0" fontId="62" fillId="29" borderId="34" xfId="0" applyFont="1" applyFill="1" applyBorder="1" applyAlignment="1">
      <alignment horizontal="center" vertical="center" wrapText="1"/>
    </xf>
    <xf numFmtId="0" fontId="74" fillId="29" borderId="37" xfId="0" applyFont="1" applyFill="1" applyBorder="1" applyAlignment="1">
      <alignment horizontal="center" vertical="center" wrapText="1"/>
    </xf>
    <xf numFmtId="0" fontId="62" fillId="29" borderId="55" xfId="0" applyFont="1" applyFill="1" applyBorder="1" applyAlignment="1">
      <alignment horizontal="center" vertical="center" wrapText="1"/>
    </xf>
    <xf numFmtId="0" fontId="62" fillId="29" borderId="17" xfId="0" applyFont="1" applyFill="1" applyBorder="1" applyAlignment="1">
      <alignment horizontal="center" vertical="center" wrapText="1"/>
    </xf>
    <xf numFmtId="0" fontId="62" fillId="4" borderId="17" xfId="0" applyFont="1" applyFill="1" applyBorder="1" applyAlignment="1">
      <alignment horizontal="center" vertical="center" wrapText="1"/>
    </xf>
    <xf numFmtId="0" fontId="0" fillId="0" borderId="37" xfId="0" applyBorder="1" applyAlignment="1">
      <alignment vertical="center" wrapText="1"/>
    </xf>
    <xf numFmtId="0" fontId="0" fillId="0" borderId="41" xfId="0" applyBorder="1" applyAlignment="1">
      <alignment vertical="center" wrapText="1"/>
    </xf>
    <xf numFmtId="0" fontId="67" fillId="4" borderId="41" xfId="0" applyFont="1" applyFill="1" applyBorder="1" applyAlignment="1">
      <alignment horizontal="center" vertical="center" wrapText="1"/>
    </xf>
    <xf numFmtId="0" fontId="63" fillId="0" borderId="37" xfId="0" applyFont="1" applyBorder="1" applyAlignment="1">
      <alignment horizontal="justify" vertical="center" wrapText="1"/>
    </xf>
    <xf numFmtId="0" fontId="67" fillId="0" borderId="41" xfId="0" applyFont="1" applyBorder="1" applyAlignment="1">
      <alignment horizontal="justify" vertical="center" wrapText="1"/>
    </xf>
    <xf numFmtId="0" fontId="67" fillId="0" borderId="41" xfId="0" applyFont="1" applyBorder="1" applyAlignment="1">
      <alignment horizontal="center" vertical="center" wrapText="1"/>
    </xf>
    <xf numFmtId="0" fontId="62" fillId="28" borderId="39" xfId="0" applyFont="1" applyFill="1" applyBorder="1" applyAlignment="1">
      <alignment vertical="center" wrapText="1"/>
    </xf>
    <xf numFmtId="0" fontId="62" fillId="28" borderId="40" xfId="0" applyFont="1" applyFill="1" applyBorder="1" applyAlignment="1">
      <alignment vertical="center" wrapText="1"/>
    </xf>
    <xf numFmtId="0" fontId="62" fillId="28" borderId="0" xfId="0" applyFont="1" applyFill="1" applyAlignment="1">
      <alignment vertical="center" wrapText="1"/>
    </xf>
    <xf numFmtId="0" fontId="62" fillId="4" borderId="40" xfId="0" applyFont="1" applyFill="1" applyBorder="1" applyAlignment="1">
      <alignment vertical="center" wrapText="1"/>
    </xf>
    <xf numFmtId="0" fontId="67" fillId="28" borderId="40" xfId="0" applyFont="1" applyFill="1" applyBorder="1" applyAlignment="1">
      <alignment vertical="center" wrapText="1"/>
    </xf>
    <xf numFmtId="0" fontId="67" fillId="4" borderId="40" xfId="0" applyFont="1" applyFill="1" applyBorder="1" applyAlignment="1">
      <alignment vertical="center" wrapText="1"/>
    </xf>
    <xf numFmtId="0" fontId="62" fillId="28" borderId="58" xfId="0" applyFont="1" applyFill="1" applyBorder="1" applyAlignment="1">
      <alignment vertical="center" wrapText="1"/>
    </xf>
    <xf numFmtId="0" fontId="67" fillId="28" borderId="41" xfId="0" applyFont="1" applyFill="1" applyBorder="1" applyAlignment="1">
      <alignment vertical="center" wrapText="1"/>
    </xf>
    <xf numFmtId="0" fontId="62" fillId="28" borderId="22" xfId="0" applyFont="1" applyFill="1" applyBorder="1" applyAlignment="1">
      <alignment vertical="center" wrapText="1"/>
    </xf>
    <xf numFmtId="0" fontId="62" fillId="4" borderId="41" xfId="0" applyFont="1" applyFill="1" applyBorder="1" applyAlignment="1">
      <alignment horizontal="justify" vertical="center" wrapText="1"/>
    </xf>
    <xf numFmtId="0" fontId="78" fillId="0" borderId="0" xfId="0" applyFont="1" applyAlignment="1">
      <alignment vertical="center"/>
    </xf>
    <xf numFmtId="0" fontId="9" fillId="0" borderId="0" xfId="0" applyFont="1" applyAlignment="1">
      <alignment vertical="center"/>
    </xf>
    <xf numFmtId="0" fontId="23" fillId="27" borderId="55" xfId="0" applyFont="1" applyFill="1" applyBorder="1" applyAlignment="1">
      <alignment horizontal="center" vertical="center" wrapText="1"/>
    </xf>
    <xf numFmtId="0" fontId="79" fillId="0" borderId="0" xfId="0" applyFont="1" applyAlignment="1">
      <alignment vertical="center"/>
    </xf>
    <xf numFmtId="0" fontId="80" fillId="0" borderId="0" xfId="0" applyFont="1" applyAlignment="1">
      <alignment horizontal="justify" vertical="center"/>
    </xf>
    <xf numFmtId="0" fontId="81" fillId="0" borderId="0" xfId="0" applyFont="1" applyAlignment="1">
      <alignment horizontal="justify" vertical="center"/>
    </xf>
    <xf numFmtId="0" fontId="82" fillId="0" borderId="0" xfId="0" applyFont="1" applyAlignment="1">
      <alignment horizontal="justify" vertical="center"/>
    </xf>
    <xf numFmtId="0" fontId="83" fillId="0" borderId="0" xfId="0" applyFont="1" applyAlignment="1">
      <alignment horizontal="justify" vertical="center"/>
    </xf>
    <xf numFmtId="0" fontId="61" fillId="0" borderId="0" xfId="0" applyFont="1" applyAlignment="1">
      <alignment vertical="center"/>
    </xf>
    <xf numFmtId="0" fontId="9" fillId="29" borderId="55" xfId="0" applyFont="1" applyFill="1" applyBorder="1" applyAlignment="1">
      <alignment horizontal="center" vertical="center" wrapText="1"/>
    </xf>
    <xf numFmtId="0" fontId="85" fillId="0" borderId="0" xfId="0" applyFont="1" applyAlignment="1">
      <alignment vertical="center"/>
    </xf>
    <xf numFmtId="0" fontId="62" fillId="0" borderId="0" xfId="0" applyFont="1" applyAlignment="1">
      <alignment vertical="center"/>
    </xf>
    <xf numFmtId="0" fontId="88" fillId="0" borderId="0" xfId="0" applyFont="1" applyAlignment="1">
      <alignment vertical="center"/>
    </xf>
    <xf numFmtId="0" fontId="13" fillId="0" borderId="10" xfId="0" applyFont="1" applyBorder="1" applyAlignment="1">
      <alignment horizontal="left" vertical="center" wrapText="1"/>
    </xf>
    <xf numFmtId="0" fontId="13" fillId="0" borderId="46" xfId="0" applyFont="1" applyBorder="1" applyAlignment="1">
      <alignment horizontal="left" vertical="center" wrapText="1"/>
    </xf>
    <xf numFmtId="0" fontId="13" fillId="0" borderId="10" xfId="0" applyFont="1" applyBorder="1" applyAlignment="1">
      <alignment horizontal="center" vertical="center" wrapText="1"/>
    </xf>
    <xf numFmtId="0" fontId="43" fillId="0" borderId="1" xfId="0" applyFont="1" applyBorder="1" applyAlignment="1" applyProtection="1">
      <alignment horizontal="center" vertical="center" wrapText="1"/>
      <protection locked="0"/>
    </xf>
    <xf numFmtId="165" fontId="43" fillId="0" borderId="1" xfId="0" applyNumberFormat="1" applyFont="1" applyBorder="1" applyAlignment="1">
      <alignment horizontal="center" vertical="center" wrapText="1"/>
    </xf>
    <xf numFmtId="165" fontId="1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9" fontId="13" fillId="4" borderId="1" xfId="0" applyNumberFormat="1" applyFont="1" applyFill="1" applyBorder="1" applyAlignment="1">
      <alignment horizontal="center" vertical="center"/>
    </xf>
    <xf numFmtId="0" fontId="43" fillId="0" borderId="6" xfId="0" applyFont="1" applyBorder="1" applyAlignment="1" applyProtection="1">
      <alignment horizontal="justify" vertical="center" wrapText="1"/>
      <protection locked="0"/>
    </xf>
    <xf numFmtId="0" fontId="43" fillId="0" borderId="6" xfId="0" applyFont="1" applyBorder="1" applyAlignment="1" applyProtection="1">
      <alignment horizontal="center" vertical="center" wrapText="1"/>
      <protection locked="0"/>
    </xf>
    <xf numFmtId="165" fontId="43" fillId="0" borderId="6" xfId="0" applyNumberFormat="1" applyFont="1" applyBorder="1" applyAlignment="1">
      <alignment horizontal="center" vertical="center" wrapText="1"/>
    </xf>
    <xf numFmtId="165" fontId="13" fillId="4" borderId="6" xfId="0" applyNumberFormat="1" applyFont="1" applyFill="1" applyBorder="1" applyAlignment="1">
      <alignment horizontal="center" vertical="center"/>
    </xf>
    <xf numFmtId="0" fontId="13" fillId="4" borderId="6" xfId="0" applyFont="1" applyFill="1" applyBorder="1" applyAlignment="1">
      <alignment horizontal="justify" vertical="center" wrapText="1"/>
    </xf>
    <xf numFmtId="9" fontId="13" fillId="4" borderId="6" xfId="0" applyNumberFormat="1" applyFont="1" applyFill="1" applyBorder="1" applyAlignment="1">
      <alignment horizontal="center" vertical="center"/>
    </xf>
    <xf numFmtId="0" fontId="43" fillId="0" borderId="5" xfId="0" applyFont="1" applyBorder="1" applyAlignment="1" applyProtection="1">
      <alignment horizontal="justify" vertical="center" wrapText="1"/>
      <protection locked="0"/>
    </xf>
    <xf numFmtId="0" fontId="43" fillId="0" borderId="5" xfId="0" applyFont="1" applyBorder="1" applyAlignment="1" applyProtection="1">
      <alignment horizontal="center" vertical="center" wrapText="1"/>
      <protection locked="0"/>
    </xf>
    <xf numFmtId="165" fontId="43" fillId="0" borderId="5" xfId="0" applyNumberFormat="1" applyFont="1" applyBorder="1" applyAlignment="1">
      <alignment horizontal="center" vertical="center" wrapText="1"/>
    </xf>
    <xf numFmtId="165" fontId="13" fillId="0" borderId="1" xfId="0" applyNumberFormat="1" applyFont="1" applyBorder="1" applyAlignment="1">
      <alignment horizontal="center" vertical="center"/>
    </xf>
    <xf numFmtId="0" fontId="39" fillId="0" borderId="1" xfId="0" applyFont="1" applyBorder="1" applyAlignment="1">
      <alignment horizontal="center" vertical="center" wrapText="1"/>
    </xf>
    <xf numFmtId="0" fontId="13" fillId="4" borderId="1" xfId="0" applyFont="1" applyFill="1" applyBorder="1" applyAlignment="1">
      <alignment vertical="center" wrapText="1"/>
    </xf>
    <xf numFmtId="0" fontId="13" fillId="4" borderId="5" xfId="0" applyFont="1" applyFill="1" applyBorder="1" applyAlignment="1">
      <alignment horizontal="justify" vertical="center" wrapText="1"/>
    </xf>
    <xf numFmtId="165" fontId="43" fillId="0" borderId="1" xfId="0" applyNumberFormat="1" applyFont="1" applyBorder="1" applyAlignment="1" applyProtection="1">
      <alignment horizontal="center" vertical="center" wrapText="1"/>
      <protection locked="0"/>
    </xf>
    <xf numFmtId="0" fontId="43" fillId="0" borderId="6" xfId="0" applyFont="1" applyBorder="1" applyAlignment="1" applyProtection="1">
      <alignment vertical="center" wrapText="1"/>
      <protection locked="0"/>
    </xf>
    <xf numFmtId="165" fontId="43" fillId="0" borderId="6" xfId="0" applyNumberFormat="1" applyFont="1" applyBorder="1" applyAlignment="1">
      <alignment vertical="center" wrapText="1"/>
    </xf>
    <xf numFmtId="165" fontId="43" fillId="4" borderId="1" xfId="0" applyNumberFormat="1" applyFont="1" applyFill="1" applyBorder="1" applyAlignment="1">
      <alignment horizontal="center" vertical="center"/>
    </xf>
    <xf numFmtId="0" fontId="43" fillId="4" borderId="1" xfId="0" applyFont="1" applyFill="1" applyBorder="1" applyAlignment="1" applyProtection="1">
      <alignment horizontal="justify" vertical="center" wrapText="1"/>
      <protection locked="0"/>
    </xf>
    <xf numFmtId="0" fontId="43" fillId="0" borderId="4" xfId="0" applyFont="1" applyBorder="1" applyAlignment="1" applyProtection="1">
      <alignment horizontal="justify" vertical="center" wrapText="1"/>
      <protection locked="0"/>
    </xf>
    <xf numFmtId="0" fontId="89" fillId="4" borderId="1" xfId="0" applyFont="1" applyFill="1" applyBorder="1" applyAlignment="1" applyProtection="1">
      <alignment horizontal="justify" vertical="center" wrapText="1"/>
      <protection locked="0"/>
    </xf>
    <xf numFmtId="0" fontId="89" fillId="0" borderId="1" xfId="0" applyFont="1" applyBorder="1" applyAlignment="1" applyProtection="1">
      <alignment horizontal="justify" vertical="top" wrapText="1"/>
      <protection locked="0"/>
    </xf>
    <xf numFmtId="9" fontId="30" fillId="4" borderId="1" xfId="0" applyNumberFormat="1" applyFont="1" applyFill="1" applyBorder="1" applyAlignment="1">
      <alignment horizontal="center" vertical="center"/>
    </xf>
    <xf numFmtId="0" fontId="39" fillId="30" borderId="1" xfId="0" applyFont="1" applyFill="1" applyBorder="1" applyAlignment="1">
      <alignment horizontal="center" vertical="center" wrapText="1"/>
    </xf>
    <xf numFmtId="0" fontId="13" fillId="0" borderId="6" xfId="0" applyFont="1" applyBorder="1" applyAlignment="1">
      <alignment vertical="center" wrapText="1"/>
    </xf>
    <xf numFmtId="165" fontId="89" fillId="4" borderId="6" xfId="0" applyNumberFormat="1" applyFont="1" applyFill="1" applyBorder="1" applyAlignment="1">
      <alignment horizontal="center" vertical="center"/>
    </xf>
    <xf numFmtId="0" fontId="89" fillId="4" borderId="6" xfId="0" applyFont="1" applyFill="1" applyBorder="1" applyAlignment="1" applyProtection="1">
      <alignment horizontal="justify" vertical="center" wrapText="1"/>
      <protection locked="0"/>
    </xf>
    <xf numFmtId="0" fontId="89" fillId="0" borderId="6" xfId="0" applyFont="1" applyBorder="1" applyAlignment="1">
      <alignment horizontal="justify" vertical="top" wrapText="1"/>
    </xf>
    <xf numFmtId="9" fontId="30" fillId="4" borderId="6" xfId="0" applyNumberFormat="1" applyFont="1" applyFill="1" applyBorder="1" applyAlignment="1">
      <alignment horizontal="center" vertical="center"/>
    </xf>
    <xf numFmtId="0" fontId="39" fillId="30" borderId="6" xfId="0" applyFont="1" applyFill="1" applyBorder="1" applyAlignment="1">
      <alignment horizontal="center" vertical="center" wrapText="1"/>
    </xf>
    <xf numFmtId="0" fontId="13" fillId="0" borderId="5" xfId="0" applyFont="1" applyBorder="1" applyAlignment="1">
      <alignment vertical="center" wrapText="1"/>
    </xf>
    <xf numFmtId="165" fontId="89" fillId="4" borderId="5" xfId="0" applyNumberFormat="1" applyFont="1" applyFill="1" applyBorder="1" applyAlignment="1">
      <alignment horizontal="center" vertical="center"/>
    </xf>
    <xf numFmtId="0" fontId="89" fillId="4" borderId="5" xfId="0" applyFont="1" applyFill="1" applyBorder="1" applyAlignment="1" applyProtection="1">
      <alignment horizontal="justify" vertical="center" wrapText="1"/>
      <protection locked="0"/>
    </xf>
    <xf numFmtId="0" fontId="30" fillId="0" borderId="5" xfId="0" applyFont="1" applyBorder="1" applyAlignment="1">
      <alignment horizontal="justify" vertical="center" wrapText="1"/>
    </xf>
    <xf numFmtId="9" fontId="30" fillId="4" borderId="5" xfId="0" applyNumberFormat="1" applyFont="1" applyFill="1" applyBorder="1" applyAlignment="1">
      <alignment horizontal="center" vertical="center"/>
    </xf>
    <xf numFmtId="0" fontId="39" fillId="30" borderId="5" xfId="0" applyFont="1" applyFill="1" applyBorder="1" applyAlignment="1">
      <alignment horizontal="center" vertical="center" wrapText="1"/>
    </xf>
    <xf numFmtId="0" fontId="30" fillId="0" borderId="5" xfId="0" applyFont="1" applyBorder="1" applyAlignment="1">
      <alignment vertical="center" wrapText="1"/>
    </xf>
    <xf numFmtId="165" fontId="89" fillId="4" borderId="1" xfId="0" applyNumberFormat="1" applyFont="1" applyFill="1" applyBorder="1" applyAlignment="1">
      <alignment horizontal="center" vertical="center"/>
    </xf>
    <xf numFmtId="0" fontId="30" fillId="0" borderId="1" xfId="0" applyFont="1" applyBorder="1" applyAlignment="1">
      <alignment horizontal="justify" vertical="center" wrapText="1"/>
    </xf>
    <xf numFmtId="0" fontId="39" fillId="11" borderId="1" xfId="0" applyFont="1" applyFill="1" applyBorder="1" applyAlignment="1">
      <alignment horizontal="center" vertical="center" wrapText="1"/>
    </xf>
    <xf numFmtId="165" fontId="89" fillId="4" borderId="6" xfId="0" applyNumberFormat="1" applyFont="1" applyFill="1" applyBorder="1" applyAlignment="1">
      <alignment horizontal="center" vertical="center" wrapText="1"/>
    </xf>
    <xf numFmtId="0" fontId="30" fillId="0" borderId="6" xfId="0" applyFont="1" applyBorder="1" applyAlignment="1">
      <alignment horizontal="justify" vertical="center" wrapText="1"/>
    </xf>
    <xf numFmtId="0" fontId="39" fillId="11" borderId="6" xfId="0" applyFont="1" applyFill="1" applyBorder="1" applyAlignment="1">
      <alignment horizontal="center" vertical="center" wrapText="1"/>
    </xf>
    <xf numFmtId="0" fontId="30" fillId="0" borderId="6" xfId="0" applyFont="1" applyBorder="1" applyAlignment="1">
      <alignment vertical="center" wrapText="1"/>
    </xf>
    <xf numFmtId="0" fontId="13" fillId="0" borderId="44" xfId="0" applyFont="1" applyBorder="1" applyAlignment="1">
      <alignment vertical="center"/>
    </xf>
    <xf numFmtId="165" fontId="89" fillId="4" borderId="1" xfId="0" applyNumberFormat="1" applyFont="1" applyFill="1" applyBorder="1" applyAlignment="1">
      <alignment horizontal="center" vertical="center" wrapText="1"/>
    </xf>
    <xf numFmtId="0" fontId="89" fillId="0" borderId="1" xfId="0" applyFont="1" applyBorder="1" applyAlignment="1">
      <alignment horizontal="justify" vertical="center" wrapText="1"/>
    </xf>
    <xf numFmtId="0" fontId="37" fillId="0" borderId="0" xfId="0" applyFont="1"/>
    <xf numFmtId="0" fontId="0" fillId="0" borderId="1" xfId="0" applyBorder="1" applyAlignment="1">
      <alignment vertical="center"/>
    </xf>
    <xf numFmtId="0" fontId="30" fillId="0" borderId="1" xfId="0" applyFont="1" applyBorder="1"/>
    <xf numFmtId="0" fontId="13" fillId="0" borderId="0" xfId="0" applyFont="1" applyAlignment="1">
      <alignment horizontal="justify" vertical="center"/>
    </xf>
    <xf numFmtId="0" fontId="13" fillId="0" borderId="1" xfId="0" applyFont="1" applyBorder="1"/>
    <xf numFmtId="0" fontId="13" fillId="0" borderId="15" xfId="0" applyFont="1" applyBorder="1" applyAlignment="1">
      <alignment horizontal="justify" vertical="center" wrapText="1"/>
    </xf>
    <xf numFmtId="0" fontId="43" fillId="11" borderId="6" xfId="0" applyFont="1" applyFill="1" applyBorder="1" applyAlignment="1">
      <alignment horizontal="center" vertical="center" wrapText="1"/>
    </xf>
    <xf numFmtId="0" fontId="0" fillId="0" borderId="0" xfId="0" applyAlignment="1">
      <alignment vertical="center"/>
    </xf>
    <xf numFmtId="0" fontId="13" fillId="4" borderId="14" xfId="0" applyFont="1" applyFill="1" applyBorder="1" applyAlignment="1">
      <alignment horizontal="center" vertical="center"/>
    </xf>
    <xf numFmtId="0" fontId="13" fillId="0" borderId="16" xfId="0" applyFont="1" applyBorder="1" applyAlignment="1">
      <alignment horizontal="justify" vertical="center" wrapText="1"/>
    </xf>
    <xf numFmtId="0" fontId="43" fillId="11" borderId="5" xfId="0" applyFont="1" applyFill="1" applyBorder="1" applyAlignment="1">
      <alignment horizontal="center" vertical="center" wrapText="1"/>
    </xf>
    <xf numFmtId="0" fontId="13" fillId="4" borderId="1" xfId="0" applyFont="1" applyFill="1" applyBorder="1" applyAlignment="1">
      <alignment horizontal="center" vertical="center"/>
    </xf>
    <xf numFmtId="9" fontId="13" fillId="4" borderId="6" xfId="0"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43" fillId="0" borderId="14" xfId="0" applyFont="1" applyBorder="1" applyAlignment="1" applyProtection="1">
      <alignment horizontal="justify" vertical="center" wrapText="1"/>
      <protection locked="0"/>
    </xf>
    <xf numFmtId="0" fontId="43" fillId="0" borderId="16" xfId="0" applyFont="1" applyBorder="1" applyAlignment="1" applyProtection="1">
      <alignment horizontal="justify" vertical="center" wrapText="1"/>
      <protection locked="0"/>
    </xf>
    <xf numFmtId="0" fontId="43" fillId="11" borderId="1" xfId="0" applyFont="1" applyFill="1" applyBorder="1" applyAlignment="1">
      <alignment horizontal="center" vertical="center" wrapText="1"/>
    </xf>
    <xf numFmtId="0" fontId="43" fillId="0" borderId="14" xfId="0" applyFont="1" applyBorder="1" applyAlignment="1" applyProtection="1">
      <alignment horizontal="center" vertical="center" wrapText="1"/>
      <protection locked="0"/>
    </xf>
    <xf numFmtId="0" fontId="13"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wrapText="1"/>
    </xf>
    <xf numFmtId="0" fontId="26" fillId="5" borderId="6" xfId="1" applyFont="1" applyFill="1" applyBorder="1" applyAlignment="1">
      <alignment horizontal="center" vertical="center" wrapText="1"/>
    </xf>
    <xf numFmtId="15" fontId="13" fillId="0" borderId="5" xfId="0" applyNumberFormat="1" applyFont="1" applyBorder="1" applyAlignment="1">
      <alignment horizontal="center" vertical="center" wrapText="1"/>
    </xf>
    <xf numFmtId="0" fontId="43" fillId="0" borderId="5" xfId="1" applyFont="1" applyBorder="1" applyAlignment="1">
      <alignment horizontal="justify" vertical="center" wrapText="1"/>
    </xf>
    <xf numFmtId="9" fontId="13" fillId="0" borderId="5" xfId="3" applyFont="1" applyFill="1" applyBorder="1" applyAlignment="1">
      <alignment horizontal="center" vertical="center"/>
    </xf>
    <xf numFmtId="0" fontId="94" fillId="0" borderId="0" xfId="0" applyFont="1" applyAlignment="1">
      <alignment vertical="center"/>
    </xf>
    <xf numFmtId="0" fontId="43" fillId="0" borderId="1" xfId="1" applyFont="1" applyBorder="1" applyAlignment="1">
      <alignment horizontal="justify" vertical="center" wrapText="1"/>
    </xf>
    <xf numFmtId="9" fontId="13" fillId="0" borderId="1" xfId="3" applyFont="1" applyFill="1" applyBorder="1" applyAlignment="1">
      <alignment horizontal="center" vertical="center"/>
    </xf>
    <xf numFmtId="0" fontId="43" fillId="0" borderId="6" xfId="1" applyFont="1" applyBorder="1" applyAlignment="1">
      <alignment horizontal="justify" vertical="center" wrapText="1"/>
    </xf>
    <xf numFmtId="164" fontId="43" fillId="0" borderId="15" xfId="0" applyNumberFormat="1" applyFont="1" applyBorder="1" applyAlignment="1">
      <alignment horizontal="center" vertical="center"/>
    </xf>
    <xf numFmtId="9" fontId="13" fillId="0" borderId="6" xfId="3" applyFont="1" applyFill="1" applyBorder="1" applyAlignment="1">
      <alignment horizontal="center" vertical="center"/>
    </xf>
    <xf numFmtId="0" fontId="94" fillId="4" borderId="0" xfId="0" applyFont="1" applyFill="1" applyAlignment="1">
      <alignment vertical="center"/>
    </xf>
    <xf numFmtId="0" fontId="94" fillId="2" borderId="0" xfId="0" applyFont="1" applyFill="1" applyAlignment="1">
      <alignment vertical="center"/>
    </xf>
    <xf numFmtId="15" fontId="13" fillId="0" borderId="1" xfId="0" applyNumberFormat="1" applyFont="1" applyBorder="1" applyAlignment="1">
      <alignment horizontal="center" vertical="center" wrapText="1"/>
    </xf>
    <xf numFmtId="15" fontId="13" fillId="0" borderId="1" xfId="0" applyNumberFormat="1" applyFont="1" applyBorder="1" applyAlignment="1">
      <alignment horizontal="justify" vertical="center" wrapText="1"/>
    </xf>
    <xf numFmtId="0" fontId="43" fillId="0" borderId="14" xfId="1" applyFont="1" applyBorder="1" applyAlignment="1">
      <alignment horizontal="justify" vertical="center" wrapText="1"/>
    </xf>
    <xf numFmtId="164" fontId="43" fillId="0" borderId="14" xfId="0" applyNumberFormat="1" applyFont="1" applyBorder="1" applyAlignment="1">
      <alignment horizontal="center" vertical="center"/>
    </xf>
    <xf numFmtId="164" fontId="13" fillId="0" borderId="14" xfId="0" applyNumberFormat="1" applyFont="1" applyBorder="1" applyAlignment="1">
      <alignment horizontal="center" vertical="center"/>
    </xf>
    <xf numFmtId="164" fontId="13" fillId="0" borderId="6"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1" xfId="0" applyNumberFormat="1" applyFont="1" applyBorder="1" applyAlignment="1">
      <alignment vertical="center" wrapText="1"/>
    </xf>
    <xf numFmtId="9" fontId="13" fillId="0" borderId="14" xfId="3" applyFont="1" applyFill="1" applyBorder="1" applyAlignment="1">
      <alignment horizontal="center" vertical="center"/>
    </xf>
    <xf numFmtId="0" fontId="43" fillId="11" borderId="14" xfId="0" applyFont="1" applyFill="1" applyBorder="1" applyAlignment="1">
      <alignment horizontal="center" vertical="center" wrapText="1"/>
    </xf>
    <xf numFmtId="165" fontId="13" fillId="0" borderId="5" xfId="0" applyNumberFormat="1" applyFont="1" applyBorder="1" applyAlignment="1">
      <alignment horizontal="center" vertical="center" wrapText="1"/>
    </xf>
    <xf numFmtId="165" fontId="13" fillId="0" borderId="6" xfId="0" applyNumberFormat="1" applyFont="1" applyBorder="1" applyAlignment="1">
      <alignment horizontal="center" vertical="center" wrapText="1"/>
    </xf>
    <xf numFmtId="0" fontId="43" fillId="0" borderId="1" xfId="0" applyFont="1" applyBorder="1" applyAlignment="1" applyProtection="1">
      <alignment vertical="center" wrapText="1"/>
      <protection locked="0"/>
    </xf>
    <xf numFmtId="14" fontId="43" fillId="0" borderId="6" xfId="0" applyNumberFormat="1" applyFont="1" applyBorder="1" applyAlignment="1" applyProtection="1">
      <alignment vertical="center" wrapText="1"/>
      <protection locked="0"/>
    </xf>
    <xf numFmtId="0" fontId="0" fillId="4" borderId="0" xfId="0" applyFill="1" applyAlignment="1">
      <alignment vertical="center"/>
    </xf>
    <xf numFmtId="0" fontId="30" fillId="4" borderId="0" xfId="0" applyFont="1" applyFill="1" applyAlignment="1">
      <alignment vertical="center"/>
    </xf>
    <xf numFmtId="0" fontId="39" fillId="0" borderId="0" xfId="0" applyFont="1" applyAlignment="1">
      <alignment horizontal="justify" vertical="center"/>
    </xf>
    <xf numFmtId="0" fontId="39" fillId="0" borderId="0" xfId="0" applyFont="1" applyAlignment="1">
      <alignment horizontal="center"/>
    </xf>
    <xf numFmtId="0" fontId="39" fillId="0" borderId="0" xfId="0" applyFont="1" applyAlignment="1">
      <alignment horizontal="center" wrapText="1"/>
    </xf>
    <xf numFmtId="0" fontId="30" fillId="4" borderId="0" xfId="0" applyFont="1" applyFill="1"/>
    <xf numFmtId="0" fontId="30" fillId="0" borderId="0" xfId="0" applyFont="1" applyAlignment="1">
      <alignment horizontal="justify" vertical="center"/>
    </xf>
    <xf numFmtId="0" fontId="30" fillId="0" borderId="0" xfId="0" applyFont="1" applyAlignment="1">
      <alignment horizontal="center" wrapText="1"/>
    </xf>
    <xf numFmtId="0" fontId="26" fillId="3" borderId="6" xfId="1" applyFont="1" applyFill="1" applyBorder="1" applyAlignment="1">
      <alignment horizontal="justify" vertical="center" wrapText="1"/>
    </xf>
    <xf numFmtId="0" fontId="13" fillId="0" borderId="14" xfId="0" applyFont="1" applyBorder="1" applyAlignment="1">
      <alignment horizontal="justify" vertical="center"/>
    </xf>
    <xf numFmtId="0" fontId="13" fillId="0" borderId="43" xfId="0" applyFont="1" applyBorder="1" applyAlignment="1">
      <alignment horizontal="justify" vertical="center" wrapText="1"/>
    </xf>
    <xf numFmtId="0" fontId="13" fillId="4" borderId="10" xfId="0" applyFont="1" applyFill="1" applyBorder="1" applyAlignment="1">
      <alignment horizontal="center" vertical="center"/>
    </xf>
    <xf numFmtId="0" fontId="13" fillId="0" borderId="2" xfId="0" applyFont="1" applyBorder="1" applyAlignment="1">
      <alignment horizontal="justify" vertical="center" wrapText="1"/>
    </xf>
    <xf numFmtId="0" fontId="13" fillId="0" borderId="6" xfId="0" applyFont="1" applyBorder="1" applyAlignment="1">
      <alignment horizontal="justify" vertical="center"/>
    </xf>
    <xf numFmtId="0" fontId="13" fillId="0" borderId="14" xfId="0" applyFont="1" applyBorder="1" applyAlignment="1">
      <alignment vertical="center"/>
    </xf>
    <xf numFmtId="0" fontId="13" fillId="4" borderId="10" xfId="0" applyFont="1" applyFill="1" applyBorder="1" applyAlignment="1">
      <alignment vertical="center"/>
    </xf>
    <xf numFmtId="15" fontId="13" fillId="0" borderId="14" xfId="0" applyNumberFormat="1" applyFont="1" applyBorder="1" applyAlignment="1">
      <alignment horizontal="center" vertical="center" wrapText="1"/>
    </xf>
    <xf numFmtId="164" fontId="13" fillId="0" borderId="1" xfId="0" applyNumberFormat="1" applyFont="1" applyBorder="1" applyAlignment="1">
      <alignment vertical="center"/>
    </xf>
    <xf numFmtId="164" fontId="13" fillId="0" borderId="44" xfId="0" applyNumberFormat="1" applyFont="1" applyBorder="1" applyAlignment="1">
      <alignment horizontal="center" vertical="center"/>
    </xf>
    <xf numFmtId="9" fontId="13" fillId="0" borderId="5" xfId="0" applyNumberFormat="1" applyFont="1" applyBorder="1" applyAlignment="1">
      <alignment horizontal="justify" vertical="center" wrapText="1"/>
    </xf>
    <xf numFmtId="9" fontId="13" fillId="0" borderId="10" xfId="0" applyNumberFormat="1" applyFont="1" applyBorder="1" applyAlignment="1">
      <alignment horizontal="center" vertical="center"/>
    </xf>
    <xf numFmtId="15" fontId="13" fillId="0" borderId="20" xfId="0" applyNumberFormat="1" applyFont="1" applyBorder="1" applyAlignment="1">
      <alignment horizontal="justify" vertical="center" wrapText="1"/>
    </xf>
    <xf numFmtId="15" fontId="13" fillId="0" borderId="6" xfId="0" applyNumberFormat="1" applyFont="1" applyBorder="1" applyAlignment="1">
      <alignment horizontal="justify" vertical="center" wrapText="1"/>
    </xf>
    <xf numFmtId="9" fontId="13" fillId="0" borderId="14" xfId="0" applyNumberFormat="1" applyFont="1" applyBorder="1" applyAlignment="1">
      <alignment horizontal="center" vertical="center"/>
    </xf>
    <xf numFmtId="15" fontId="13" fillId="0" borderId="5" xfId="0" applyNumberFormat="1" applyFont="1" applyBorder="1" applyAlignment="1">
      <alignment horizontal="justify" vertical="center" wrapText="1"/>
    </xf>
    <xf numFmtId="0" fontId="95" fillId="0" borderId="6" xfId="0" applyFont="1" applyBorder="1" applyAlignment="1">
      <alignment horizontal="justify" vertical="center" wrapText="1"/>
    </xf>
    <xf numFmtId="15" fontId="13" fillId="0" borderId="6" xfId="0" applyNumberFormat="1" applyFont="1" applyBorder="1" applyAlignment="1">
      <alignment horizontal="center" vertical="center" wrapText="1"/>
    </xf>
    <xf numFmtId="164" fontId="13" fillId="0" borderId="6" xfId="0" applyNumberFormat="1" applyFont="1" applyBorder="1" applyAlignment="1">
      <alignment vertical="center"/>
    </xf>
    <xf numFmtId="15" fontId="13" fillId="4" borderId="5" xfId="0" applyNumberFormat="1" applyFont="1" applyFill="1" applyBorder="1" applyAlignment="1">
      <alignment horizontal="center" vertical="center" wrapText="1"/>
    </xf>
    <xf numFmtId="15" fontId="13" fillId="4" borderId="5" xfId="0" applyNumberFormat="1" applyFont="1" applyFill="1" applyBorder="1" applyAlignment="1">
      <alignment horizontal="justify" vertical="center" wrapText="1"/>
    </xf>
    <xf numFmtId="0" fontId="30" fillId="4" borderId="1" xfId="0" applyFont="1" applyFill="1" applyBorder="1" applyAlignment="1">
      <alignment wrapText="1"/>
    </xf>
    <xf numFmtId="15" fontId="13" fillId="4" borderId="1" xfId="0" applyNumberFormat="1" applyFont="1" applyFill="1" applyBorder="1" applyAlignment="1">
      <alignment horizontal="center" vertical="center" wrapText="1"/>
    </xf>
    <xf numFmtId="164" fontId="13" fillId="0" borderId="5" xfId="0" applyNumberFormat="1" applyFont="1" applyBorder="1" applyAlignment="1">
      <alignment vertical="center" wrapText="1"/>
    </xf>
    <xf numFmtId="0" fontId="13" fillId="0" borderId="5" xfId="0" applyFont="1" applyBorder="1" applyAlignment="1" applyProtection="1">
      <alignment horizontal="justify" vertical="center" wrapText="1"/>
      <protection locked="0"/>
    </xf>
    <xf numFmtId="0" fontId="13" fillId="0" borderId="1" xfId="0" applyFont="1" applyBorder="1" applyAlignment="1" applyProtection="1">
      <alignment horizontal="justify" vertical="center" wrapText="1"/>
      <protection locked="0"/>
    </xf>
    <xf numFmtId="0" fontId="13" fillId="0" borderId="6" xfId="0" applyFont="1" applyBorder="1" applyAlignment="1" applyProtection="1">
      <alignment horizontal="justify" vertical="center" wrapText="1"/>
      <protection locked="0"/>
    </xf>
    <xf numFmtId="164" fontId="13" fillId="0" borderId="6" xfId="0" applyNumberFormat="1" applyFont="1" applyBorder="1" applyAlignment="1">
      <alignment vertical="center" wrapText="1"/>
    </xf>
    <xf numFmtId="0" fontId="13" fillId="0" borderId="6" xfId="4" applyFont="1" applyBorder="1" applyAlignment="1">
      <alignment vertical="center" wrapText="1"/>
    </xf>
    <xf numFmtId="0" fontId="0" fillId="0" borderId="0" xfId="0" applyAlignment="1">
      <alignment horizontal="center" vertical="center"/>
    </xf>
    <xf numFmtId="0" fontId="13" fillId="0" borderId="2" xfId="0" applyFont="1" applyBorder="1" applyAlignment="1">
      <alignment horizontal="left" vertical="center" wrapText="1"/>
    </xf>
    <xf numFmtId="0" fontId="98" fillId="0" borderId="1" xfId="0" applyFont="1" applyBorder="1" applyAlignment="1">
      <alignment horizontal="justify" vertical="center" wrapText="1"/>
    </xf>
    <xf numFmtId="9" fontId="13" fillId="0" borderId="1" xfId="3" applyFont="1" applyBorder="1" applyAlignment="1">
      <alignment horizontal="center" vertical="center"/>
    </xf>
    <xf numFmtId="0" fontId="30" fillId="0" borderId="1" xfId="4" applyBorder="1" applyAlignment="1">
      <alignment horizontal="center" vertical="center"/>
    </xf>
    <xf numFmtId="0" fontId="43" fillId="0" borderId="6" xfId="4" applyFont="1" applyBorder="1" applyAlignment="1" applyProtection="1">
      <alignment horizontal="justify" vertical="center" wrapText="1"/>
      <protection locked="0"/>
    </xf>
    <xf numFmtId="0" fontId="13" fillId="0" borderId="6" xfId="4" applyFont="1" applyBorder="1" applyAlignment="1">
      <alignment horizontal="center" vertical="center"/>
    </xf>
    <xf numFmtId="0" fontId="13" fillId="0" borderId="6" xfId="4" applyFont="1" applyBorder="1" applyAlignment="1">
      <alignment horizontal="justify" vertical="center"/>
    </xf>
    <xf numFmtId="164" fontId="43" fillId="0" borderId="6" xfId="4" applyNumberFormat="1" applyFont="1" applyBorder="1" applyAlignment="1">
      <alignment horizontal="center" vertical="center" wrapText="1"/>
    </xf>
    <xf numFmtId="0" fontId="13" fillId="0" borderId="1" xfId="4" applyFont="1" applyBorder="1" applyAlignment="1">
      <alignment vertical="center"/>
    </xf>
    <xf numFmtId="0" fontId="13" fillId="0" borderId="1" xfId="4" applyFont="1" applyBorder="1" applyAlignment="1">
      <alignment horizontal="center" vertical="center" wrapText="1"/>
    </xf>
    <xf numFmtId="0" fontId="13" fillId="0" borderId="2" xfId="4" applyFont="1" applyBorder="1" applyAlignment="1">
      <alignment horizontal="center" vertical="center"/>
    </xf>
    <xf numFmtId="0" fontId="43" fillId="0" borderId="1" xfId="4" applyFont="1" applyBorder="1" applyAlignment="1" applyProtection="1">
      <alignment horizontal="justify" vertical="center" wrapText="1"/>
      <protection locked="0"/>
    </xf>
    <xf numFmtId="0" fontId="13" fillId="0" borderId="1" xfId="4" applyFont="1" applyBorder="1" applyAlignment="1">
      <alignment horizontal="center" vertical="center"/>
    </xf>
    <xf numFmtId="0" fontId="13" fillId="0" borderId="1" xfId="4" applyFont="1" applyBorder="1" applyAlignment="1">
      <alignment horizontal="justify" vertical="center"/>
    </xf>
    <xf numFmtId="164" fontId="43" fillId="0" borderId="1" xfId="4" applyNumberFormat="1" applyFont="1" applyBorder="1" applyAlignment="1">
      <alignment horizontal="center" vertical="center" wrapText="1"/>
    </xf>
    <xf numFmtId="0" fontId="13" fillId="0" borderId="6" xfId="4" applyFont="1" applyBorder="1" applyAlignment="1">
      <alignment horizontal="justify" vertical="center" wrapText="1"/>
    </xf>
    <xf numFmtId="0" fontId="13" fillId="0" borderId="5" xfId="4" applyFont="1" applyBorder="1" applyAlignment="1">
      <alignment horizontal="center" vertical="center"/>
    </xf>
    <xf numFmtId="0" fontId="13" fillId="0" borderId="5" xfId="4" applyFont="1" applyBorder="1" applyAlignment="1">
      <alignment horizontal="justify" vertical="center" wrapText="1"/>
    </xf>
    <xf numFmtId="0" fontId="13" fillId="0" borderId="43" xfId="4" applyFont="1" applyBorder="1" applyAlignment="1">
      <alignment horizontal="center" vertical="center"/>
    </xf>
    <xf numFmtId="0" fontId="13" fillId="0" borderId="6" xfId="4" applyFont="1" applyBorder="1" applyAlignment="1">
      <alignment horizontal="center" vertical="center" wrapText="1"/>
    </xf>
    <xf numFmtId="0" fontId="13" fillId="0" borderId="0" xfId="4" applyFont="1"/>
    <xf numFmtId="164" fontId="13" fillId="4" borderId="1" xfId="4" applyNumberFormat="1" applyFont="1" applyFill="1" applyBorder="1" applyAlignment="1">
      <alignment horizontal="center" vertical="center"/>
    </xf>
    <xf numFmtId="164" fontId="13" fillId="4" borderId="2" xfId="4" applyNumberFormat="1" applyFont="1" applyFill="1" applyBorder="1" applyAlignment="1">
      <alignment horizontal="center" vertical="center"/>
    </xf>
    <xf numFmtId="0" fontId="13" fillId="4" borderId="1" xfId="4" applyFont="1" applyFill="1" applyBorder="1" applyAlignment="1">
      <alignment horizontal="justify" vertical="center" wrapText="1"/>
    </xf>
    <xf numFmtId="165" fontId="13" fillId="0" borderId="1" xfId="4" applyNumberFormat="1" applyFont="1" applyBorder="1" applyAlignment="1">
      <alignment horizontal="center" vertical="center"/>
    </xf>
    <xf numFmtId="165" fontId="13" fillId="0" borderId="2" xfId="4" applyNumberFormat="1" applyFont="1" applyBorder="1" applyAlignment="1">
      <alignment horizontal="center" vertical="center"/>
    </xf>
    <xf numFmtId="0" fontId="13" fillId="4" borderId="1" xfId="4" applyFont="1" applyFill="1" applyBorder="1" applyAlignment="1">
      <alignment horizontal="justify" vertical="center"/>
    </xf>
    <xf numFmtId="0" fontId="13" fillId="4" borderId="1" xfId="4" applyFont="1" applyFill="1" applyBorder="1" applyAlignment="1">
      <alignment horizontal="center" vertical="center"/>
    </xf>
    <xf numFmtId="0" fontId="13" fillId="4" borderId="1" xfId="4" applyFont="1" applyFill="1" applyBorder="1" applyAlignment="1">
      <alignment horizontal="center" vertical="center" wrapText="1"/>
    </xf>
    <xf numFmtId="0" fontId="13" fillId="0" borderId="1" xfId="4" applyFont="1" applyBorder="1"/>
    <xf numFmtId="0" fontId="13" fillId="0" borderId="1" xfId="4" applyFont="1" applyBorder="1" applyAlignment="1">
      <alignment horizontal="justify" vertical="center" wrapText="1"/>
    </xf>
    <xf numFmtId="15" fontId="13" fillId="0" borderId="1" xfId="4" applyNumberFormat="1" applyFont="1" applyBorder="1" applyAlignment="1">
      <alignment horizontal="center" vertical="center" wrapText="1"/>
    </xf>
    <xf numFmtId="0" fontId="44" fillId="0" borderId="1"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 xfId="4" applyFont="1" applyBorder="1" applyAlignment="1">
      <alignment horizontal="left" vertical="center" wrapText="1"/>
    </xf>
    <xf numFmtId="0" fontId="0" fillId="0" borderId="0" xfId="0" applyAlignment="1">
      <alignment horizontal="left" vertical="center" wrapText="1"/>
    </xf>
    <xf numFmtId="0" fontId="43" fillId="0" borderId="1" xfId="4" applyFont="1" applyBorder="1" applyAlignment="1" applyProtection="1">
      <alignment horizontal="center" vertical="center" wrapText="1"/>
      <protection locked="0"/>
    </xf>
    <xf numFmtId="14" fontId="13" fillId="0" borderId="1" xfId="4" applyNumberFormat="1" applyFont="1" applyBorder="1" applyAlignment="1">
      <alignment horizontal="center" vertical="center"/>
    </xf>
    <xf numFmtId="0" fontId="43" fillId="0" borderId="1" xfId="4" applyFont="1" applyBorder="1" applyAlignment="1">
      <alignment horizontal="justify" vertical="center" wrapText="1"/>
    </xf>
    <xf numFmtId="9" fontId="13" fillId="0" borderId="1" xfId="4" applyNumberFormat="1" applyFont="1" applyBorder="1" applyAlignment="1">
      <alignment horizontal="center" vertical="center"/>
    </xf>
    <xf numFmtId="0" fontId="43" fillId="11" borderId="1" xfId="6" applyFont="1" applyFill="1" applyBorder="1" applyAlignment="1">
      <alignment horizontal="center" vertical="center"/>
    </xf>
    <xf numFmtId="9" fontId="13" fillId="0" borderId="1" xfId="5" applyFont="1" applyBorder="1" applyAlignment="1">
      <alignment horizontal="center" vertical="center"/>
    </xf>
    <xf numFmtId="0" fontId="13" fillId="0" borderId="1" xfId="4" applyFont="1" applyBorder="1" applyAlignment="1">
      <alignment vertical="center" wrapText="1"/>
    </xf>
    <xf numFmtId="0" fontId="13" fillId="10" borderId="1" xfId="4" applyFont="1" applyFill="1" applyBorder="1" applyAlignment="1">
      <alignment horizontal="center" vertical="center"/>
    </xf>
    <xf numFmtId="0" fontId="13" fillId="0" borderId="0" xfId="4" applyFont="1" applyAlignment="1">
      <alignment vertical="center"/>
    </xf>
    <xf numFmtId="0" fontId="30" fillId="0" borderId="0" xfId="4" applyAlignment="1">
      <alignment horizontal="center"/>
    </xf>
    <xf numFmtId="0" fontId="30" fillId="0" borderId="1" xfId="4" applyBorder="1" applyAlignment="1">
      <alignment horizontal="center"/>
    </xf>
    <xf numFmtId="0" fontId="11" fillId="0" borderId="1" xfId="4" applyFont="1" applyBorder="1" applyAlignment="1">
      <alignment horizontal="center" vertical="center"/>
    </xf>
    <xf numFmtId="0" fontId="11" fillId="0" borderId="1" xfId="4" applyFont="1" applyBorder="1" applyAlignment="1">
      <alignment horizontal="center"/>
    </xf>
    <xf numFmtId="0" fontId="12" fillId="0" borderId="0" xfId="4" applyFont="1" applyAlignment="1">
      <alignment horizontal="justify" vertical="center"/>
    </xf>
    <xf numFmtId="0" fontId="12" fillId="0" borderId="0" xfId="4" applyFont="1"/>
    <xf numFmtId="0" fontId="12" fillId="0" borderId="1" xfId="4" applyFont="1" applyBorder="1" applyAlignment="1">
      <alignment horizontal="center"/>
    </xf>
    <xf numFmtId="0" fontId="13" fillId="0" borderId="0" xfId="6" applyFont="1"/>
    <xf numFmtId="0" fontId="13" fillId="0" borderId="0" xfId="4" applyFont="1" applyAlignment="1">
      <alignment horizontal="center"/>
    </xf>
    <xf numFmtId="0" fontId="48" fillId="0" borderId="1" xfId="4" applyFont="1" applyBorder="1" applyAlignment="1">
      <alignment horizontal="center" vertical="center"/>
    </xf>
    <xf numFmtId="0" fontId="13" fillId="0" borderId="0" xfId="4" applyFont="1" applyAlignment="1">
      <alignment horizontal="justify" vertical="center"/>
    </xf>
    <xf numFmtId="0" fontId="13" fillId="0" borderId="0" xfId="4" applyFont="1" applyAlignment="1">
      <alignment horizontal="center" vertical="center"/>
    </xf>
    <xf numFmtId="0" fontId="0" fillId="0" borderId="0" xfId="0" applyAlignment="1">
      <alignment horizontal="left" vertical="center"/>
    </xf>
    <xf numFmtId="0" fontId="60" fillId="0" borderId="1" xfId="0" applyFont="1" applyBorder="1" applyAlignment="1">
      <alignment horizontal="justify" vertical="center" wrapText="1"/>
    </xf>
    <xf numFmtId="0" fontId="48" fillId="0" borderId="1" xfId="0" applyFont="1" applyBorder="1" applyAlignment="1">
      <alignment horizontal="justify" vertical="center" wrapText="1"/>
    </xf>
    <xf numFmtId="9" fontId="13" fillId="0" borderId="1" xfId="0" applyNumberFormat="1" applyFont="1" applyBorder="1" applyAlignment="1">
      <alignment horizontal="center" vertical="center" wrapText="1"/>
    </xf>
    <xf numFmtId="0" fontId="60" fillId="0" borderId="6" xfId="0" applyFont="1" applyBorder="1" applyAlignment="1">
      <alignment horizontal="justify" vertical="center" wrapText="1"/>
    </xf>
    <xf numFmtId="0" fontId="44" fillId="0" borderId="1" xfId="0" applyFont="1" applyBorder="1" applyAlignment="1">
      <alignment horizontal="left" vertical="center" wrapText="1"/>
    </xf>
    <xf numFmtId="14" fontId="13" fillId="4" borderId="1" xfId="3" applyNumberFormat="1" applyFont="1" applyFill="1" applyBorder="1" applyAlignment="1">
      <alignment horizontal="center" vertical="center" wrapText="1"/>
    </xf>
    <xf numFmtId="0" fontId="92" fillId="0" borderId="0" xfId="0" applyFont="1" applyAlignment="1">
      <alignment vertical="center"/>
    </xf>
    <xf numFmtId="9" fontId="13" fillId="4" borderId="1" xfId="3" applyFont="1" applyFill="1" applyBorder="1" applyAlignment="1">
      <alignment horizontal="justify" vertical="center" wrapText="1"/>
    </xf>
    <xf numFmtId="0" fontId="0" fillId="0" borderId="16" xfId="0" applyBorder="1" applyAlignment="1">
      <alignment vertical="center" wrapText="1"/>
    </xf>
    <xf numFmtId="0" fontId="43" fillId="11" borderId="36" xfId="0" applyFont="1" applyFill="1" applyBorder="1" applyAlignment="1">
      <alignment horizontal="center" vertical="center" wrapText="1"/>
    </xf>
    <xf numFmtId="0" fontId="0" fillId="0" borderId="0" xfId="0" applyAlignment="1">
      <alignment horizontal="left" vertical="top" wrapText="1"/>
    </xf>
    <xf numFmtId="14" fontId="13" fillId="0" borderId="15" xfId="0" applyNumberFormat="1" applyFont="1" applyBorder="1" applyAlignment="1">
      <alignment horizontal="center" vertical="center" wrapText="1"/>
    </xf>
    <xf numFmtId="0" fontId="38" fillId="0" borderId="0" xfId="0" applyFont="1" applyAlignment="1">
      <alignment horizontal="left" vertical="center" wrapText="1"/>
    </xf>
    <xf numFmtId="0" fontId="13" fillId="4" borderId="1" xfId="0" applyFont="1" applyFill="1" applyBorder="1" applyAlignment="1">
      <alignment vertical="center"/>
    </xf>
    <xf numFmtId="0" fontId="0" fillId="0" borderId="0" xfId="0" applyAlignment="1">
      <alignment horizontal="center" wrapText="1"/>
    </xf>
    <xf numFmtId="164" fontId="43" fillId="0" borderId="1" xfId="0" applyNumberFormat="1" applyFont="1" applyBorder="1" applyAlignment="1">
      <alignment horizontal="justify" vertical="center" wrapText="1"/>
    </xf>
    <xf numFmtId="9" fontId="13" fillId="4" borderId="1" xfId="0" applyNumberFormat="1" applyFont="1" applyFill="1" applyBorder="1" applyAlignment="1">
      <alignment horizontal="center" vertical="center" wrapText="1"/>
    </xf>
    <xf numFmtId="164" fontId="43" fillId="0" borderId="1" xfId="0" applyNumberFormat="1" applyFont="1" applyBorder="1" applyAlignment="1">
      <alignment vertical="center" wrapText="1"/>
    </xf>
    <xf numFmtId="164" fontId="43" fillId="4" borderId="1" xfId="0" applyNumberFormat="1" applyFont="1" applyFill="1" applyBorder="1" applyAlignment="1">
      <alignment horizontal="center" vertical="center" wrapText="1"/>
    </xf>
    <xf numFmtId="0" fontId="13" fillId="11" borderId="1" xfId="0" applyFont="1" applyFill="1" applyBorder="1" applyAlignment="1">
      <alignment horizontal="center" vertical="center"/>
    </xf>
    <xf numFmtId="9" fontId="43" fillId="4" borderId="1" xfId="3" applyFont="1" applyFill="1" applyBorder="1" applyAlignment="1">
      <alignment horizontal="center" vertical="center"/>
    </xf>
    <xf numFmtId="0" fontId="13" fillId="30" borderId="1" xfId="0" applyFont="1" applyFill="1" applyBorder="1" applyAlignment="1">
      <alignment horizontal="center" vertical="center"/>
    </xf>
    <xf numFmtId="14" fontId="13" fillId="0" borderId="1" xfId="0" applyNumberFormat="1" applyFont="1" applyBorder="1" applyAlignment="1">
      <alignment vertical="center"/>
    </xf>
    <xf numFmtId="0" fontId="92" fillId="0" borderId="0" xfId="0" applyFont="1"/>
    <xf numFmtId="0" fontId="43" fillId="11" borderId="6" xfId="6" applyFont="1" applyFill="1" applyBorder="1" applyAlignment="1">
      <alignment horizontal="center" vertical="center"/>
    </xf>
    <xf numFmtId="0" fontId="43" fillId="0" borderId="5" xfId="4" applyFont="1" applyBorder="1" applyAlignment="1" applyProtection="1">
      <alignment horizontal="justify" vertical="center" wrapText="1"/>
      <protection locked="0"/>
    </xf>
    <xf numFmtId="0" fontId="13" fillId="0" borderId="5" xfId="4" applyFont="1" applyBorder="1" applyAlignment="1">
      <alignment horizontal="justify" vertical="center"/>
    </xf>
    <xf numFmtId="164" fontId="43" fillId="0" borderId="5" xfId="4" applyNumberFormat="1" applyFont="1" applyBorder="1" applyAlignment="1">
      <alignment horizontal="center" vertical="center" wrapText="1"/>
    </xf>
    <xf numFmtId="14" fontId="13" fillId="0" borderId="5" xfId="4" applyNumberFormat="1" applyFont="1" applyBorder="1" applyAlignment="1">
      <alignment horizontal="center" vertical="center"/>
    </xf>
    <xf numFmtId="9" fontId="13" fillId="0" borderId="5" xfId="5" applyFont="1" applyBorder="1" applyAlignment="1">
      <alignment horizontal="center" vertical="center"/>
    </xf>
    <xf numFmtId="0" fontId="43" fillId="11" borderId="5" xfId="6" applyFont="1" applyFill="1" applyBorder="1" applyAlignment="1">
      <alignment horizontal="center" vertical="center"/>
    </xf>
    <xf numFmtId="0" fontId="13" fillId="2" borderId="14" xfId="4" applyFont="1" applyFill="1" applyBorder="1" applyAlignment="1">
      <alignment horizontal="center" vertical="center"/>
    </xf>
    <xf numFmtId="0" fontId="13" fillId="18" borderId="0" xfId="4" applyFont="1" applyFill="1"/>
    <xf numFmtId="0" fontId="13" fillId="0" borderId="5" xfId="0" applyFont="1" applyBorder="1" applyAlignment="1">
      <alignment horizontal="left" vertical="center"/>
    </xf>
    <xf numFmtId="0" fontId="13" fillId="0" borderId="5" xfId="0" applyFont="1" applyBorder="1" applyAlignment="1">
      <alignment horizontal="left" vertical="center" wrapText="1"/>
    </xf>
    <xf numFmtId="164" fontId="43" fillId="0" borderId="5" xfId="0" applyNumberFormat="1" applyFont="1" applyBorder="1" applyAlignment="1">
      <alignment horizontal="center" vertical="center" wrapText="1"/>
    </xf>
    <xf numFmtId="9" fontId="13" fillId="4" borderId="5" xfId="0" applyNumberFormat="1" applyFont="1" applyFill="1" applyBorder="1" applyAlignment="1">
      <alignment horizontal="center" vertical="center"/>
    </xf>
    <xf numFmtId="164" fontId="43" fillId="0" borderId="6" xfId="0" applyNumberFormat="1" applyFont="1" applyBorder="1" applyAlignment="1">
      <alignment horizontal="center" vertical="center" wrapText="1"/>
    </xf>
    <xf numFmtId="0" fontId="13" fillId="0" borderId="5" xfId="4" applyFont="1" applyBorder="1" applyAlignment="1">
      <alignment vertical="center" wrapText="1"/>
    </xf>
    <xf numFmtId="0" fontId="13" fillId="0" borderId="14" xfId="4" applyFont="1" applyBorder="1" applyAlignment="1">
      <alignment vertical="center" wrapText="1"/>
    </xf>
    <xf numFmtId="0" fontId="13" fillId="0" borderId="1" xfId="0" applyFont="1" applyBorder="1" applyAlignment="1">
      <alignment horizontal="justify" vertical="top"/>
    </xf>
    <xf numFmtId="9" fontId="13" fillId="4" borderId="6" xfId="3" applyFont="1" applyFill="1" applyBorder="1" applyAlignment="1">
      <alignment horizontal="center" vertical="center" wrapText="1"/>
    </xf>
    <xf numFmtId="0" fontId="43" fillId="0" borderId="10" xfId="0" applyFont="1" applyBorder="1" applyAlignment="1" applyProtection="1">
      <alignment horizontal="justify" vertical="center" wrapText="1"/>
      <protection locked="0"/>
    </xf>
    <xf numFmtId="0" fontId="13" fillId="4" borderId="6" xfId="0" applyFont="1" applyFill="1" applyBorder="1" applyAlignment="1">
      <alignment vertical="center"/>
    </xf>
    <xf numFmtId="0" fontId="13" fillId="4" borderId="6" xfId="0" applyFont="1" applyFill="1" applyBorder="1" applyAlignment="1">
      <alignment vertical="center" wrapText="1"/>
    </xf>
    <xf numFmtId="0" fontId="43" fillId="0" borderId="6" xfId="0" applyFont="1" applyBorder="1" applyAlignment="1" applyProtection="1">
      <alignment horizontal="justify" vertical="top" wrapText="1"/>
      <protection locked="0"/>
    </xf>
    <xf numFmtId="0" fontId="0" fillId="0" borderId="0" xfId="0" applyAlignment="1">
      <alignment horizontal="justify" vertical="top" wrapText="1"/>
    </xf>
    <xf numFmtId="164" fontId="43" fillId="0" borderId="1" xfId="0" applyNumberFormat="1" applyFont="1" applyBorder="1" applyAlignment="1">
      <alignment vertical="center"/>
    </xf>
    <xf numFmtId="0" fontId="43" fillId="0" borderId="1" xfId="0" applyFont="1" applyBorder="1" applyAlignment="1" applyProtection="1">
      <alignment horizontal="justify" vertical="top" wrapText="1"/>
      <protection locked="0"/>
    </xf>
    <xf numFmtId="0" fontId="43" fillId="0" borderId="1" xfId="0" applyFont="1" applyBorder="1" applyAlignment="1" applyProtection="1">
      <alignment vertical="top" wrapText="1"/>
      <protection locked="0"/>
    </xf>
    <xf numFmtId="0" fontId="43" fillId="0" borderId="15" xfId="0" applyFont="1" applyBorder="1" applyAlignment="1" applyProtection="1">
      <alignment vertical="center" wrapText="1"/>
      <protection locked="0"/>
    </xf>
    <xf numFmtId="14" fontId="13" fillId="0" borderId="1" xfId="0" applyNumberFormat="1" applyFont="1" applyBorder="1" applyAlignment="1">
      <alignment vertical="center" wrapText="1"/>
    </xf>
    <xf numFmtId="0" fontId="13" fillId="0" borderId="1" xfId="0" applyFont="1" applyBorder="1" applyAlignment="1">
      <alignment horizontal="justify" vertical="top" wrapText="1"/>
    </xf>
    <xf numFmtId="0" fontId="44" fillId="0" borderId="1" xfId="0" applyFont="1" applyBorder="1" applyAlignment="1">
      <alignment horizontal="justify" vertical="top" wrapText="1"/>
    </xf>
    <xf numFmtId="0" fontId="0" fillId="0" borderId="0" xfId="0" applyAlignment="1">
      <alignment horizontal="justify" vertical="center"/>
    </xf>
    <xf numFmtId="0" fontId="0" fillId="0" borderId="0" xfId="0" applyAlignment="1">
      <alignment horizontal="justify"/>
    </xf>
    <xf numFmtId="0" fontId="0" fillId="0" borderId="0" xfId="0" applyAlignment="1">
      <alignment horizontal="justify" vertical="center" wrapText="1"/>
    </xf>
    <xf numFmtId="15" fontId="48" fillId="0" borderId="1" xfId="0" applyNumberFormat="1" applyFont="1" applyBorder="1" applyAlignment="1">
      <alignment horizontal="justify" vertical="center" wrapText="1"/>
    </xf>
    <xf numFmtId="0" fontId="43" fillId="0" borderId="1" xfId="0" applyFont="1" applyBorder="1" applyAlignment="1">
      <alignment horizontal="justify" vertical="top" wrapText="1"/>
    </xf>
    <xf numFmtId="0" fontId="13" fillId="0" borderId="1" xfId="0" applyFont="1" applyBorder="1" applyAlignment="1">
      <alignment horizontal="left" vertical="top" wrapText="1"/>
    </xf>
    <xf numFmtId="0" fontId="13" fillId="0" borderId="5" xfId="4" applyFont="1" applyBorder="1" applyAlignment="1">
      <alignment horizontal="justify" vertical="top" wrapText="1"/>
    </xf>
    <xf numFmtId="0" fontId="43" fillId="11" borderId="4" xfId="0" applyFont="1" applyFill="1" applyBorder="1" applyAlignment="1">
      <alignment horizontal="center" vertical="center" wrapText="1"/>
    </xf>
    <xf numFmtId="0" fontId="48" fillId="0" borderId="1" xfId="0" applyFont="1" applyBorder="1" applyAlignment="1">
      <alignment horizontal="justify" vertical="top" wrapText="1"/>
    </xf>
    <xf numFmtId="14" fontId="92" fillId="0" borderId="1" xfId="0" applyNumberFormat="1" applyFont="1" applyBorder="1" applyAlignment="1">
      <alignment horizontal="center" vertical="center"/>
    </xf>
    <xf numFmtId="0" fontId="17" fillId="20" borderId="15" xfId="1" applyFont="1" applyFill="1" applyBorder="1" applyAlignment="1">
      <alignment horizontal="center" vertical="center" wrapText="1"/>
    </xf>
    <xf numFmtId="0" fontId="13" fillId="4" borderId="15" xfId="0" applyFont="1" applyFill="1" applyBorder="1" applyAlignment="1">
      <alignment horizontal="center" vertical="center"/>
    </xf>
    <xf numFmtId="0" fontId="17" fillId="20" borderId="2" xfId="1" applyFont="1" applyFill="1" applyBorder="1" applyAlignment="1">
      <alignment horizontal="center" vertical="center" wrapText="1"/>
    </xf>
    <xf numFmtId="0" fontId="13" fillId="4" borderId="2" xfId="0" applyFont="1" applyFill="1" applyBorder="1" applyAlignment="1">
      <alignment horizontal="center" vertical="center"/>
    </xf>
    <xf numFmtId="0" fontId="30" fillId="0" borderId="16" xfId="0" applyFont="1" applyBorder="1"/>
    <xf numFmtId="0" fontId="13" fillId="0" borderId="16" xfId="0" applyFont="1" applyBorder="1" applyAlignment="1">
      <alignment vertical="center"/>
    </xf>
    <xf numFmtId="0" fontId="92" fillId="4" borderId="16" xfId="0" applyFont="1" applyFill="1" applyBorder="1" applyAlignment="1">
      <alignment horizontal="justify" vertical="center" wrapText="1"/>
    </xf>
    <xf numFmtId="0" fontId="13" fillId="4" borderId="16" xfId="0" applyFont="1" applyFill="1" applyBorder="1" applyAlignment="1">
      <alignment horizontal="justify" vertical="center" wrapText="1"/>
    </xf>
    <xf numFmtId="0" fontId="13" fillId="0" borderId="16" xfId="0" applyFont="1" applyBorder="1" applyAlignment="1">
      <alignment vertical="center" wrapText="1"/>
    </xf>
    <xf numFmtId="0" fontId="30" fillId="0" borderId="16" xfId="0" applyFont="1" applyBorder="1" applyAlignment="1">
      <alignment vertical="center"/>
    </xf>
    <xf numFmtId="0" fontId="13" fillId="0" borderId="27" xfId="4" applyFont="1" applyBorder="1" applyAlignment="1">
      <alignment horizontal="center" vertical="center"/>
    </xf>
    <xf numFmtId="0" fontId="13" fillId="0" borderId="68" xfId="4" applyFont="1" applyBorder="1" applyAlignment="1">
      <alignment horizontal="center" vertical="center"/>
    </xf>
    <xf numFmtId="0" fontId="48" fillId="0" borderId="48" xfId="4" applyFont="1" applyBorder="1" applyAlignment="1">
      <alignment horizontal="center" vertical="center"/>
    </xf>
    <xf numFmtId="0" fontId="48" fillId="0" borderId="23" xfId="4" applyFont="1" applyBorder="1" applyAlignment="1">
      <alignment horizontal="center" vertical="center"/>
    </xf>
    <xf numFmtId="0" fontId="39" fillId="0" borderId="45" xfId="4" applyFont="1" applyBorder="1" applyAlignment="1">
      <alignment horizontal="center" vertical="center"/>
    </xf>
    <xf numFmtId="0" fontId="39" fillId="0" borderId="71" xfId="4" applyFont="1" applyBorder="1" applyAlignment="1">
      <alignment horizontal="center" vertical="center"/>
    </xf>
    <xf numFmtId="0" fontId="39" fillId="0" borderId="27" xfId="4" applyFont="1" applyBorder="1" applyAlignment="1">
      <alignment horizontal="center" vertical="center"/>
    </xf>
    <xf numFmtId="0" fontId="39" fillId="0" borderId="68" xfId="4" applyFont="1" applyBorder="1" applyAlignment="1">
      <alignment horizontal="center" vertical="center"/>
    </xf>
    <xf numFmtId="0" fontId="58" fillId="0" borderId="48" xfId="4" applyFont="1" applyBorder="1" applyAlignment="1">
      <alignment horizontal="center" vertical="center"/>
    </xf>
    <xf numFmtId="0" fontId="58" fillId="0" borderId="23" xfId="4" applyFont="1" applyBorder="1" applyAlignment="1">
      <alignment horizontal="center" vertical="center"/>
    </xf>
    <xf numFmtId="0" fontId="0" fillId="0" borderId="48" xfId="0" applyBorder="1" applyAlignment="1">
      <alignment horizontal="center" vertical="center"/>
    </xf>
    <xf numFmtId="0" fontId="0" fillId="0" borderId="23" xfId="0" applyBorder="1" applyAlignment="1">
      <alignment horizontal="center" vertical="center"/>
    </xf>
    <xf numFmtId="0" fontId="12" fillId="0" borderId="27" xfId="0" applyFont="1" applyBorder="1" applyAlignment="1">
      <alignment horizontal="center" vertical="center"/>
    </xf>
    <xf numFmtId="0" fontId="12" fillId="0" borderId="68" xfId="0" applyFont="1" applyBorder="1" applyAlignment="1">
      <alignment horizont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27" xfId="0" applyFont="1" applyBorder="1" applyAlignment="1">
      <alignment horizontal="center"/>
    </xf>
    <xf numFmtId="0" fontId="0" fillId="0" borderId="48" xfId="0" applyBorder="1" applyAlignment="1">
      <alignment horizontal="center"/>
    </xf>
    <xf numFmtId="0" fontId="12" fillId="0" borderId="39" xfId="0" applyFont="1" applyBorder="1" applyAlignment="1">
      <alignment horizontal="center"/>
    </xf>
    <xf numFmtId="0" fontId="12" fillId="0" borderId="40" xfId="0" applyFont="1" applyBorder="1" applyAlignment="1">
      <alignment horizontal="center"/>
    </xf>
    <xf numFmtId="0" fontId="0" fillId="0" borderId="23" xfId="0" applyBorder="1" applyAlignment="1">
      <alignment horizontal="center"/>
    </xf>
    <xf numFmtId="0" fontId="12" fillId="0" borderId="1" xfId="0" applyFont="1" applyBorder="1" applyAlignment="1">
      <alignment horizontal="left" vertical="center"/>
    </xf>
    <xf numFmtId="0" fontId="19" fillId="4" borderId="19"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22" xfId="0" applyFont="1" applyFill="1" applyBorder="1" applyAlignment="1">
      <alignment horizontal="center" vertical="center" wrapText="1"/>
    </xf>
    <xf numFmtId="0" fontId="43" fillId="0" borderId="1" xfId="1" applyFont="1" applyBorder="1" applyAlignment="1">
      <alignment horizontal="center" vertical="center" wrapText="1"/>
    </xf>
    <xf numFmtId="0" fontId="13" fillId="0" borderId="5" xfId="4" applyFont="1" applyBorder="1" applyAlignment="1">
      <alignment horizontal="left" vertical="center" wrapText="1"/>
    </xf>
    <xf numFmtId="0" fontId="13" fillId="0" borderId="6" xfId="4" applyFont="1" applyBorder="1" applyAlignment="1">
      <alignment horizontal="left" vertical="center" wrapText="1"/>
    </xf>
    <xf numFmtId="0" fontId="13" fillId="0" borderId="14" xfId="4" applyFont="1" applyBorder="1" applyAlignment="1">
      <alignment horizontal="center" vertical="center"/>
    </xf>
    <xf numFmtId="0" fontId="13" fillId="0" borderId="15" xfId="4" applyFont="1" applyBorder="1" applyAlignment="1">
      <alignment horizontal="center" vertical="center"/>
    </xf>
    <xf numFmtId="0" fontId="13" fillId="0" borderId="16" xfId="4" applyFont="1" applyBorder="1" applyAlignment="1">
      <alignment horizontal="center" vertical="center" wrapText="1"/>
    </xf>
    <xf numFmtId="0" fontId="43" fillId="0" borderId="1" xfId="1" applyFont="1" applyBorder="1" applyAlignment="1">
      <alignment horizontal="left" vertical="center" wrapText="1"/>
    </xf>
    <xf numFmtId="0" fontId="13" fillId="4" borderId="1" xfId="4" applyFont="1" applyFill="1" applyBorder="1" applyAlignment="1">
      <alignment vertical="center" wrapText="1"/>
    </xf>
    <xf numFmtId="0" fontId="101" fillId="0" borderId="0" xfId="0" applyFont="1" applyAlignment="1">
      <alignment horizontal="center" vertical="center"/>
    </xf>
    <xf numFmtId="0" fontId="43" fillId="0" borderId="10" xfId="0" applyFont="1" applyBorder="1" applyAlignment="1">
      <alignment horizontal="center" vertical="center" wrapText="1"/>
    </xf>
    <xf numFmtId="166" fontId="13" fillId="4" borderId="1" xfId="3" applyNumberFormat="1" applyFont="1" applyFill="1" applyBorder="1" applyAlignment="1">
      <alignment horizontal="center" vertical="center" wrapText="1"/>
    </xf>
    <xf numFmtId="0" fontId="43" fillId="0" borderId="1" xfId="0" applyFont="1" applyBorder="1" applyAlignment="1">
      <alignment horizontal="left" vertical="center"/>
    </xf>
    <xf numFmtId="9" fontId="13" fillId="4" borderId="36" xfId="3" applyFont="1" applyFill="1" applyBorder="1" applyAlignment="1">
      <alignment horizontal="center" vertical="center"/>
    </xf>
    <xf numFmtId="9" fontId="13" fillId="4" borderId="15" xfId="3" applyFont="1" applyFill="1" applyBorder="1" applyAlignment="1">
      <alignment horizontal="center" vertical="center"/>
    </xf>
    <xf numFmtId="0" fontId="43" fillId="11" borderId="42" xfId="0" applyFont="1" applyFill="1" applyBorder="1" applyAlignment="1">
      <alignment horizontal="center" vertical="center" wrapText="1"/>
    </xf>
    <xf numFmtId="0" fontId="13" fillId="35" borderId="1" xfId="0" applyFont="1" applyFill="1" applyBorder="1" applyAlignment="1">
      <alignment horizontal="center" vertical="center" wrapText="1"/>
    </xf>
    <xf numFmtId="0" fontId="43" fillId="35" borderId="1" xfId="0" applyFont="1" applyFill="1" applyBorder="1" applyAlignment="1">
      <alignment horizontal="center" vertical="center" wrapText="1"/>
    </xf>
    <xf numFmtId="0" fontId="43" fillId="35" borderId="1" xfId="0" applyFont="1" applyFill="1" applyBorder="1" applyAlignment="1">
      <alignment horizontal="center" vertical="center"/>
    </xf>
    <xf numFmtId="0" fontId="93" fillId="0" borderId="1" xfId="2" applyFont="1" applyFill="1" applyBorder="1" applyAlignment="1">
      <alignment horizontal="center" vertical="center" wrapText="1"/>
    </xf>
    <xf numFmtId="0" fontId="15" fillId="0" borderId="1" xfId="0" applyFont="1" applyBorder="1" applyAlignment="1">
      <alignment horizontal="center" vertical="center" wrapText="1"/>
    </xf>
    <xf numFmtId="0" fontId="93" fillId="0" borderId="1" xfId="2" applyFont="1" applyFill="1" applyBorder="1" applyAlignment="1">
      <alignment horizontal="center" vertical="center"/>
    </xf>
    <xf numFmtId="0" fontId="100" fillId="0" borderId="1" xfId="0" applyFont="1" applyBorder="1" applyAlignment="1">
      <alignment horizontal="center" vertical="center" wrapText="1"/>
    </xf>
    <xf numFmtId="0" fontId="15" fillId="0" borderId="1" xfId="0" applyFont="1" applyBorder="1" applyAlignment="1">
      <alignment horizontal="center" vertical="center"/>
    </xf>
    <xf numFmtId="0" fontId="93" fillId="0" borderId="1" xfId="2" quotePrefix="1" applyFont="1" applyFill="1" applyBorder="1" applyAlignment="1">
      <alignment horizontal="center" vertical="center" wrapText="1"/>
    </xf>
    <xf numFmtId="0" fontId="93" fillId="4" borderId="1" xfId="2"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93" fillId="35" borderId="1" xfId="2" applyFont="1" applyFill="1" applyBorder="1" applyAlignment="1">
      <alignment horizontal="center" vertical="center" wrapText="1"/>
    </xf>
    <xf numFmtId="0" fontId="12" fillId="35" borderId="1" xfId="0" applyFont="1" applyFill="1" applyBorder="1" applyAlignment="1">
      <alignment horizontal="center" vertical="center" wrapText="1"/>
    </xf>
    <xf numFmtId="0" fontId="15" fillId="35" borderId="1" xfId="0" applyFont="1" applyFill="1" applyBorder="1" applyAlignment="1">
      <alignment horizontal="center" vertical="center" wrapText="1"/>
    </xf>
    <xf numFmtId="0" fontId="12" fillId="35" borderId="1" xfId="0" applyFont="1" applyFill="1" applyBorder="1" applyAlignment="1">
      <alignment horizontal="center" vertical="center"/>
    </xf>
    <xf numFmtId="0" fontId="12" fillId="35" borderId="1" xfId="0" applyFont="1" applyFill="1" applyBorder="1" applyAlignment="1">
      <alignment horizontal="center"/>
    </xf>
    <xf numFmtId="0" fontId="13" fillId="35" borderId="1" xfId="0" applyFont="1" applyFill="1" applyBorder="1" applyAlignment="1">
      <alignment horizontal="center" vertical="center"/>
    </xf>
    <xf numFmtId="0" fontId="15" fillId="35" borderId="1" xfId="0" applyFont="1" applyFill="1" applyBorder="1" applyAlignment="1">
      <alignment horizontal="center" vertical="center"/>
    </xf>
    <xf numFmtId="0" fontId="22" fillId="35" borderId="1" xfId="2" applyFill="1" applyBorder="1" applyAlignment="1">
      <alignment horizontal="center" vertical="center" wrapText="1"/>
    </xf>
    <xf numFmtId="0" fontId="100" fillId="35" borderId="1" xfId="0" applyFont="1" applyFill="1" applyBorder="1" applyAlignment="1">
      <alignment horizontal="center" vertical="center" wrapText="1"/>
    </xf>
    <xf numFmtId="0" fontId="100" fillId="35" borderId="4" xfId="0" applyFont="1" applyFill="1" applyBorder="1" applyAlignment="1">
      <alignment horizontal="center" vertical="center" wrapText="1"/>
    </xf>
    <xf numFmtId="0" fontId="22" fillId="0" borderId="1" xfId="2" applyFill="1" applyBorder="1" applyAlignment="1">
      <alignment horizontal="center" vertical="center" wrapText="1"/>
    </xf>
    <xf numFmtId="0" fontId="100" fillId="0" borderId="4" xfId="0" applyFont="1" applyBorder="1" applyAlignment="1">
      <alignment horizontal="center" vertical="center"/>
    </xf>
    <xf numFmtId="0" fontId="100" fillId="0" borderId="0" xfId="0" applyFont="1" applyAlignment="1">
      <alignment horizontal="center" vertical="center"/>
    </xf>
    <xf numFmtId="0" fontId="100" fillId="0" borderId="1" xfId="0" applyFont="1" applyBorder="1" applyAlignment="1">
      <alignment horizontal="center" vertical="center"/>
    </xf>
    <xf numFmtId="0" fontId="20" fillId="2" borderId="2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12" borderId="29" xfId="0" applyFont="1" applyFill="1" applyBorder="1" applyAlignment="1">
      <alignment horizontal="center" vertical="center" wrapText="1"/>
    </xf>
    <xf numFmtId="0" fontId="20" fillId="12" borderId="30" xfId="0" applyFont="1" applyFill="1" applyBorder="1" applyAlignment="1">
      <alignment horizontal="center" vertical="center" wrapText="1"/>
    </xf>
    <xf numFmtId="0" fontId="20" fillId="12" borderId="31"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0" fillId="0" borderId="0" xfId="0" applyAlignment="1">
      <alignment horizontal="center"/>
    </xf>
    <xf numFmtId="0" fontId="0" fillId="4" borderId="15" xfId="0" applyFill="1" applyBorder="1" applyAlignment="1">
      <alignment horizontal="center"/>
    </xf>
    <xf numFmtId="0" fontId="0" fillId="4" borderId="36" xfId="0" applyFill="1" applyBorder="1" applyAlignment="1">
      <alignment horizontal="center"/>
    </xf>
    <xf numFmtId="0" fontId="0" fillId="4" borderId="42" xfId="0" applyFill="1" applyBorder="1" applyAlignment="1">
      <alignment horizontal="center"/>
    </xf>
    <xf numFmtId="0" fontId="0" fillId="4" borderId="16" xfId="0" applyFill="1" applyBorder="1" applyAlignment="1">
      <alignment horizontal="center"/>
    </xf>
    <xf numFmtId="0" fontId="0" fillId="4" borderId="0" xfId="0" applyFill="1" applyAlignment="1">
      <alignment horizontal="center"/>
    </xf>
    <xf numFmtId="0" fontId="0" fillId="4" borderId="21" xfId="0" applyFill="1" applyBorder="1" applyAlignment="1">
      <alignment horizontal="center"/>
    </xf>
    <xf numFmtId="0" fontId="0" fillId="4" borderId="43" xfId="0" applyFill="1" applyBorder="1" applyAlignment="1">
      <alignment horizontal="center"/>
    </xf>
    <xf numFmtId="0" fontId="0" fillId="4" borderId="18" xfId="0" applyFill="1" applyBorder="1" applyAlignment="1">
      <alignment horizontal="center"/>
    </xf>
    <xf numFmtId="0" fontId="0" fillId="4" borderId="44" xfId="0" applyFill="1" applyBorder="1" applyAlignment="1">
      <alignment horizontal="center"/>
    </xf>
    <xf numFmtId="0" fontId="15" fillId="3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xf>
    <xf numFmtId="0" fontId="11" fillId="2" borderId="4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5" xfId="0" applyFont="1" applyFill="1" applyBorder="1" applyAlignment="1">
      <alignment horizontal="center" vertical="center"/>
    </xf>
    <xf numFmtId="0" fontId="20" fillId="2" borderId="28" xfId="0" applyFont="1" applyFill="1" applyBorder="1" applyAlignment="1">
      <alignment horizontal="center" vertical="center" wrapText="1"/>
    </xf>
    <xf numFmtId="0" fontId="16" fillId="19" borderId="1" xfId="0" applyFont="1" applyFill="1" applyBorder="1" applyAlignment="1">
      <alignment horizontal="center" vertical="center"/>
    </xf>
    <xf numFmtId="0" fontId="12" fillId="35" borderId="1" xfId="0" applyFont="1" applyFill="1" applyBorder="1" applyAlignment="1">
      <alignment horizontal="left" vertical="center" wrapText="1"/>
    </xf>
    <xf numFmtId="0" fontId="12" fillId="0" borderId="1" xfId="0" applyFont="1" applyBorder="1" applyAlignment="1">
      <alignment horizontal="left" vertical="center"/>
    </xf>
    <xf numFmtId="0" fontId="12" fillId="4" borderId="1" xfId="0" applyFont="1" applyFill="1" applyBorder="1" applyAlignment="1">
      <alignment horizontal="left" vertical="center" wrapText="1"/>
    </xf>
    <xf numFmtId="0" fontId="16" fillId="14" borderId="1" xfId="0" applyFont="1" applyFill="1" applyBorder="1" applyAlignment="1">
      <alignment horizontal="center" vertical="center"/>
    </xf>
    <xf numFmtId="0" fontId="16" fillId="34" borderId="1" xfId="0" applyFont="1" applyFill="1" applyBorder="1" applyAlignment="1">
      <alignment horizontal="center" vertical="center"/>
    </xf>
    <xf numFmtId="0" fontId="12" fillId="0" borderId="1" xfId="0" applyFont="1" applyBorder="1" applyAlignment="1">
      <alignment horizontal="left" vertical="center" wrapText="1"/>
    </xf>
    <xf numFmtId="0" fontId="19" fillId="4" borderId="0" xfId="0" applyFont="1" applyFill="1" applyAlignment="1">
      <alignment horizontal="center" vertical="center" wrapText="1"/>
    </xf>
    <xf numFmtId="0" fontId="16" fillId="11" borderId="35" xfId="0" applyFont="1" applyFill="1" applyBorder="1" applyAlignment="1">
      <alignment horizontal="center" vertical="center"/>
    </xf>
    <xf numFmtId="0" fontId="16" fillId="11" borderId="19" xfId="0" applyFont="1" applyFill="1" applyBorder="1" applyAlignment="1">
      <alignment horizontal="center" vertical="center"/>
    </xf>
    <xf numFmtId="0" fontId="16" fillId="11" borderId="38" xfId="0" applyFont="1" applyFill="1" applyBorder="1" applyAlignment="1">
      <alignment horizontal="center" vertical="center"/>
    </xf>
    <xf numFmtId="0" fontId="20" fillId="19" borderId="51" xfId="0" applyFont="1" applyFill="1" applyBorder="1" applyAlignment="1">
      <alignment horizontal="center" vertical="center" wrapText="1"/>
    </xf>
    <xf numFmtId="0" fontId="20" fillId="19" borderId="54" xfId="0" applyFont="1" applyFill="1" applyBorder="1" applyAlignment="1">
      <alignment horizontal="center" vertical="center" wrapText="1"/>
    </xf>
    <xf numFmtId="0" fontId="16" fillId="9" borderId="35" xfId="0" applyFont="1" applyFill="1" applyBorder="1" applyAlignment="1">
      <alignment horizontal="center" vertical="center"/>
    </xf>
    <xf numFmtId="0" fontId="16" fillId="9" borderId="19" xfId="0" applyFont="1" applyFill="1" applyBorder="1" applyAlignment="1">
      <alignment horizontal="center" vertical="center"/>
    </xf>
    <xf numFmtId="0" fontId="16" fillId="9" borderId="38" xfId="0" applyFont="1" applyFill="1" applyBorder="1" applyAlignment="1">
      <alignment horizontal="center" vertical="center"/>
    </xf>
    <xf numFmtId="0" fontId="20" fillId="2" borderId="25" xfId="0" applyFont="1" applyFill="1" applyBorder="1" applyAlignment="1">
      <alignment horizontal="center" vertical="center" wrapText="1"/>
    </xf>
    <xf numFmtId="0" fontId="16" fillId="36" borderId="1" xfId="0" applyFont="1" applyFill="1" applyBorder="1" applyAlignment="1">
      <alignment horizontal="center" vertical="center"/>
    </xf>
    <xf numFmtId="0" fontId="99" fillId="0" borderId="1" xfId="1" applyFont="1" applyBorder="1" applyAlignment="1">
      <alignment horizontal="center" vertical="center" wrapText="1"/>
    </xf>
    <xf numFmtId="0" fontId="17" fillId="13" borderId="2" xfId="1" applyFont="1" applyFill="1" applyBorder="1" applyAlignment="1">
      <alignment horizontal="center" vertical="center" wrapText="1"/>
    </xf>
    <xf numFmtId="0" fontId="17" fillId="13" borderId="4" xfId="1" applyFont="1" applyFill="1" applyBorder="1" applyAlignment="1">
      <alignment horizontal="center" vertical="center" wrapText="1"/>
    </xf>
    <xf numFmtId="0" fontId="43" fillId="0" borderId="2" xfId="1" applyFont="1" applyBorder="1" applyAlignment="1">
      <alignment horizontal="center" vertical="center" wrapText="1"/>
    </xf>
    <xf numFmtId="0" fontId="43" fillId="0" borderId="4" xfId="1" applyFont="1" applyBorder="1" applyAlignment="1">
      <alignment horizontal="center" vertical="center" wrapText="1"/>
    </xf>
    <xf numFmtId="0" fontId="17" fillId="13" borderId="3" xfId="1" applyFont="1" applyFill="1" applyBorder="1" applyAlignment="1">
      <alignment horizontal="center" vertical="center" wrapText="1"/>
    </xf>
    <xf numFmtId="0" fontId="43" fillId="0" borderId="1" xfId="1" applyFont="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17" fillId="2" borderId="1"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48" fillId="16" borderId="25" xfId="0" applyFont="1" applyFill="1" applyBorder="1" applyAlignment="1">
      <alignment horizontal="center" vertical="center" wrapText="1"/>
    </xf>
    <xf numFmtId="0" fontId="48" fillId="16" borderId="17" xfId="0" applyFont="1" applyFill="1" applyBorder="1" applyAlignment="1">
      <alignment horizontal="center" vertical="center" wrapText="1"/>
    </xf>
    <xf numFmtId="0" fontId="48" fillId="0" borderId="5" xfId="0" applyFont="1" applyBorder="1" applyAlignment="1">
      <alignment horizontal="center" vertical="center"/>
    </xf>
    <xf numFmtId="0" fontId="48" fillId="0" borderId="1" xfId="0" applyFont="1" applyBorder="1" applyAlignment="1">
      <alignment horizontal="center" vertical="center"/>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justify" vertical="center" wrapText="1"/>
    </xf>
    <xf numFmtId="0" fontId="13" fillId="0" borderId="1" xfId="0" applyFont="1" applyBorder="1" applyAlignment="1">
      <alignment horizontal="justify" vertical="center" wrapText="1"/>
    </xf>
    <xf numFmtId="0" fontId="13" fillId="4" borderId="49"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50" xfId="0" applyFont="1" applyFill="1" applyBorder="1" applyAlignment="1">
      <alignment horizontal="center" vertical="center"/>
    </xf>
    <xf numFmtId="0" fontId="42" fillId="2" borderId="26" xfId="1" applyFont="1" applyFill="1" applyBorder="1" applyAlignment="1">
      <alignment horizontal="left" vertical="center" wrapText="1"/>
    </xf>
    <xf numFmtId="0" fontId="42" fillId="2" borderId="25" xfId="1" applyFont="1" applyFill="1" applyBorder="1" applyAlignment="1">
      <alignment horizontal="left" vertical="center" wrapText="1"/>
    </xf>
    <xf numFmtId="0" fontId="42" fillId="2" borderId="17" xfId="1" applyFont="1" applyFill="1" applyBorder="1" applyAlignment="1">
      <alignment horizontal="left"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46" xfId="0" applyFont="1" applyBorder="1" applyAlignment="1">
      <alignment horizontal="justify" vertical="center" wrapText="1"/>
    </xf>
    <xf numFmtId="0" fontId="48" fillId="0" borderId="1" xfId="0" applyFont="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justify" vertical="center" wrapText="1"/>
      <protection locked="0"/>
    </xf>
    <xf numFmtId="0" fontId="13" fillId="4" borderId="15" xfId="0" applyFont="1" applyFill="1" applyBorder="1" applyAlignment="1">
      <alignment horizontal="center" vertical="center"/>
    </xf>
    <xf numFmtId="0" fontId="13" fillId="4" borderId="43" xfId="0" applyFont="1" applyFill="1" applyBorder="1" applyAlignment="1">
      <alignment horizontal="center" vertical="center"/>
    </xf>
    <xf numFmtId="0" fontId="43" fillId="0" borderId="6"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43" fillId="0" borderId="6" xfId="0" applyFont="1" applyBorder="1" applyAlignment="1" applyProtection="1">
      <alignment horizontal="justify" vertical="center" wrapText="1"/>
      <protection locked="0"/>
    </xf>
    <xf numFmtId="0" fontId="43" fillId="0" borderId="5" xfId="0" applyFont="1" applyBorder="1" applyAlignment="1" applyProtection="1">
      <alignment horizontal="justify" vertical="center" wrapText="1"/>
      <protection locked="0"/>
    </xf>
    <xf numFmtId="0" fontId="13" fillId="0" borderId="14" xfId="0" applyFont="1" applyBorder="1" applyAlignment="1">
      <alignment horizontal="center" vertical="center" wrapText="1"/>
    </xf>
    <xf numFmtId="0" fontId="43" fillId="0" borderId="14" xfId="0" applyFont="1" applyBorder="1" applyAlignment="1" applyProtection="1">
      <alignment horizontal="justify" vertical="center" wrapText="1"/>
      <protection locked="0"/>
    </xf>
    <xf numFmtId="0" fontId="48" fillId="18" borderId="26" xfId="0" applyFont="1" applyFill="1" applyBorder="1" applyAlignment="1">
      <alignment horizontal="center" vertical="center" wrapText="1"/>
    </xf>
    <xf numFmtId="0" fontId="48" fillId="18" borderId="25" xfId="0" applyFont="1" applyFill="1" applyBorder="1" applyAlignment="1">
      <alignment horizontal="center" vertical="center" wrapText="1"/>
    </xf>
    <xf numFmtId="0" fontId="48" fillId="18" borderId="17" xfId="0" applyFont="1" applyFill="1" applyBorder="1" applyAlignment="1">
      <alignment horizontal="center" vertical="center" wrapText="1"/>
    </xf>
    <xf numFmtId="0" fontId="13" fillId="0" borderId="14" xfId="0" applyFont="1" applyBorder="1" applyAlignment="1">
      <alignment horizontal="justify" vertical="center" wrapText="1"/>
    </xf>
    <xf numFmtId="0" fontId="46" fillId="0" borderId="1" xfId="0" applyFont="1" applyBorder="1" applyAlignment="1" applyProtection="1">
      <alignment horizontal="justify" vertical="center" wrapText="1"/>
      <protection locked="0"/>
    </xf>
    <xf numFmtId="0" fontId="13" fillId="0" borderId="1" xfId="0" applyFont="1" applyBorder="1" applyAlignment="1">
      <alignment horizontal="left" vertical="center" wrapText="1"/>
    </xf>
    <xf numFmtId="0" fontId="48" fillId="16" borderId="19" xfId="0" applyFont="1" applyFill="1" applyBorder="1" applyAlignment="1">
      <alignment horizontal="center" vertical="center" wrapText="1"/>
    </xf>
    <xf numFmtId="0" fontId="48" fillId="16" borderId="2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8" fillId="8" borderId="18" xfId="4" applyFont="1" applyFill="1" applyBorder="1" applyAlignment="1">
      <alignment horizontal="center" vertical="center"/>
    </xf>
    <xf numFmtId="0" fontId="48" fillId="8" borderId="57" xfId="4" applyFont="1" applyFill="1" applyBorder="1" applyAlignment="1">
      <alignment horizontal="center" vertical="center"/>
    </xf>
    <xf numFmtId="0" fontId="48" fillId="8" borderId="51" xfId="4" applyFont="1" applyFill="1" applyBorder="1" applyAlignment="1">
      <alignment horizontal="center" vertical="center"/>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0" fontId="13" fillId="0" borderId="1" xfId="0" applyFont="1" applyBorder="1" applyAlignment="1">
      <alignment horizontal="justify" vertical="center"/>
    </xf>
    <xf numFmtId="0" fontId="58" fillId="8" borderId="26" xfId="4" applyFont="1" applyFill="1" applyBorder="1" applyAlignment="1">
      <alignment horizontal="center" vertical="center"/>
    </xf>
    <xf numFmtId="0" fontId="58" fillId="8" borderId="17" xfId="4" applyFont="1" applyFill="1" applyBorder="1" applyAlignment="1">
      <alignment horizontal="center" vertical="center"/>
    </xf>
    <xf numFmtId="0" fontId="58" fillId="8" borderId="57" xfId="4" applyFont="1" applyFill="1" applyBorder="1" applyAlignment="1">
      <alignment horizontal="center" vertical="center"/>
    </xf>
    <xf numFmtId="0" fontId="58" fillId="8" borderId="51" xfId="4" applyFont="1" applyFill="1" applyBorder="1" applyAlignment="1">
      <alignment horizontal="center" vertical="center"/>
    </xf>
    <xf numFmtId="0" fontId="13" fillId="0" borderId="10" xfId="0" applyFont="1" applyBorder="1" applyAlignment="1">
      <alignment horizontal="center" vertical="center" wrapText="1"/>
    </xf>
    <xf numFmtId="0" fontId="13" fillId="0" borderId="46" xfId="0" applyFont="1" applyBorder="1" applyAlignment="1">
      <alignment horizontal="center" vertical="center" wrapText="1"/>
    </xf>
    <xf numFmtId="0" fontId="50" fillId="0" borderId="1" xfId="1" applyFont="1" applyBorder="1" applyAlignment="1">
      <alignment horizontal="center" vertical="center" wrapText="1"/>
    </xf>
    <xf numFmtId="0" fontId="26" fillId="13" borderId="2" xfId="1" applyFont="1" applyFill="1" applyBorder="1" applyAlignment="1">
      <alignment horizontal="center" vertical="center" wrapText="1"/>
    </xf>
    <xf numFmtId="0" fontId="26" fillId="13" borderId="4" xfId="1" applyFont="1" applyFill="1" applyBorder="1" applyAlignment="1">
      <alignment horizontal="center" vertical="center" wrapText="1"/>
    </xf>
    <xf numFmtId="0" fontId="27" fillId="0" borderId="2" xfId="1" applyFont="1" applyBorder="1" applyAlignment="1">
      <alignment horizontal="center" vertical="center" wrapText="1"/>
    </xf>
    <xf numFmtId="0" fontId="27" fillId="0" borderId="4" xfId="1" applyFont="1" applyBorder="1" applyAlignment="1">
      <alignment horizontal="center" vertical="center" wrapText="1"/>
    </xf>
    <xf numFmtId="0" fontId="26" fillId="13" borderId="3" xfId="1" applyFont="1" applyFill="1" applyBorder="1" applyAlignment="1">
      <alignment horizontal="center" vertical="center" wrapText="1"/>
    </xf>
    <xf numFmtId="0" fontId="27" fillId="0" borderId="1" xfId="1"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6" fillId="2" borderId="1" xfId="1" applyFont="1" applyFill="1" applyBorder="1" applyAlignment="1">
      <alignment horizontal="justify" vertical="center" wrapText="1"/>
    </xf>
    <xf numFmtId="0" fontId="26" fillId="2" borderId="1" xfId="1" applyFont="1" applyFill="1" applyBorder="1" applyAlignment="1">
      <alignment horizontal="center" vertical="center" wrapText="1"/>
    </xf>
    <xf numFmtId="0" fontId="26" fillId="3" borderId="1" xfId="1"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43" fillId="0" borderId="10" xfId="0" applyFont="1" applyBorder="1" applyAlignment="1" applyProtection="1">
      <alignment horizontal="justify" vertical="center" wrapText="1"/>
      <protection locked="0"/>
    </xf>
    <xf numFmtId="0" fontId="43" fillId="0" borderId="10" xfId="0" applyFont="1" applyBorder="1" applyAlignment="1" applyProtection="1">
      <alignment horizontal="center" vertical="center" wrapText="1"/>
      <protection locked="0"/>
    </xf>
    <xf numFmtId="0" fontId="43" fillId="11" borderId="10" xfId="0" applyFont="1" applyFill="1" applyBorder="1" applyAlignment="1">
      <alignment horizontal="center" vertical="center" wrapText="1"/>
    </xf>
    <xf numFmtId="0" fontId="43" fillId="11" borderId="5" xfId="0" applyFont="1" applyFill="1" applyBorder="1" applyAlignment="1">
      <alignment horizontal="center" vertical="center" wrapText="1"/>
    </xf>
    <xf numFmtId="0" fontId="43" fillId="0" borderId="6" xfId="0" applyFont="1" applyBorder="1" applyAlignment="1">
      <alignment horizontal="center" vertical="center" wrapText="1"/>
    </xf>
    <xf numFmtId="0" fontId="43" fillId="0" borderId="14" xfId="0" applyFont="1" applyBorder="1" applyAlignment="1">
      <alignment horizontal="center" vertical="center" wrapText="1"/>
    </xf>
    <xf numFmtId="0" fontId="13" fillId="16" borderId="35" xfId="0" applyFont="1" applyFill="1" applyBorder="1" applyAlignment="1">
      <alignment horizontal="center" vertical="center" wrapText="1"/>
    </xf>
    <xf numFmtId="0" fontId="13" fillId="16" borderId="19" xfId="0" applyFont="1" applyFill="1" applyBorder="1" applyAlignment="1">
      <alignment horizontal="center" vertical="center" wrapText="1"/>
    </xf>
    <xf numFmtId="0" fontId="13" fillId="16" borderId="25" xfId="0" applyFont="1" applyFill="1" applyBorder="1" applyAlignment="1">
      <alignment horizontal="center" vertical="center" wrapText="1"/>
    </xf>
    <xf numFmtId="0" fontId="13" fillId="16" borderId="17"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164" fontId="43" fillId="0" borderId="10" xfId="0" applyNumberFormat="1" applyFont="1" applyBorder="1" applyAlignment="1">
      <alignment horizontal="center" vertical="center"/>
    </xf>
    <xf numFmtId="164" fontId="43" fillId="0" borderId="5" xfId="0" applyNumberFormat="1" applyFont="1" applyBorder="1" applyAlignment="1">
      <alignment horizontal="center" vertical="center"/>
    </xf>
    <xf numFmtId="14" fontId="13" fillId="4" borderId="10" xfId="3" applyNumberFormat="1" applyFont="1" applyFill="1" applyBorder="1" applyAlignment="1">
      <alignment horizontal="center" vertical="center" wrapText="1"/>
    </xf>
    <xf numFmtId="14" fontId="13" fillId="4" borderId="5" xfId="3" applyNumberFormat="1" applyFont="1" applyFill="1" applyBorder="1" applyAlignment="1">
      <alignment horizontal="center" vertical="center" wrapText="1"/>
    </xf>
    <xf numFmtId="9" fontId="13" fillId="4" borderId="10" xfId="3" applyFont="1" applyFill="1" applyBorder="1" applyAlignment="1">
      <alignment horizontal="center" vertical="center" wrapText="1"/>
    </xf>
    <xf numFmtId="9" fontId="13" fillId="4" borderId="5" xfId="3"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10" xfId="0" applyFont="1" applyFill="1" applyBorder="1" applyAlignment="1">
      <alignment horizontal="justify" vertical="center" wrapText="1"/>
    </xf>
    <xf numFmtId="0" fontId="13" fillId="4" borderId="14" xfId="0" applyFont="1" applyFill="1" applyBorder="1" applyAlignment="1">
      <alignment horizontal="justify" vertical="center" wrapText="1"/>
    </xf>
    <xf numFmtId="0" fontId="13" fillId="16" borderId="58" xfId="0" applyFont="1" applyFill="1" applyBorder="1" applyAlignment="1">
      <alignment horizontal="center" vertical="center" wrapText="1"/>
    </xf>
    <xf numFmtId="0" fontId="13" fillId="16" borderId="0" xfId="0" applyFont="1" applyFill="1" applyAlignment="1">
      <alignment horizontal="center" vertical="center" wrapText="1"/>
    </xf>
    <xf numFmtId="0" fontId="43" fillId="0" borderId="46" xfId="0" applyFont="1" applyBorder="1" applyAlignment="1" applyProtection="1">
      <alignment horizontal="center" vertical="center" wrapText="1"/>
      <protection locked="0"/>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43" fillId="0" borderId="15" xfId="0" applyFont="1" applyBorder="1" applyAlignment="1" applyProtection="1">
      <alignment horizontal="justify" vertical="center" wrapText="1"/>
      <protection locked="0"/>
    </xf>
    <xf numFmtId="0" fontId="43" fillId="0" borderId="16" xfId="0" applyFont="1" applyBorder="1" applyAlignment="1" applyProtection="1">
      <alignment horizontal="justify" vertical="center" wrapText="1"/>
      <protection locked="0"/>
    </xf>
    <xf numFmtId="9" fontId="13" fillId="4" borderId="6" xfId="0" applyNumberFormat="1" applyFont="1" applyFill="1" applyBorder="1" applyAlignment="1">
      <alignment horizontal="center" vertical="center" wrapText="1"/>
    </xf>
    <xf numFmtId="9" fontId="13" fillId="4" borderId="5" xfId="0" applyNumberFormat="1" applyFont="1" applyFill="1" applyBorder="1" applyAlignment="1">
      <alignment horizontal="center" vertical="center" wrapText="1"/>
    </xf>
    <xf numFmtId="0" fontId="16" fillId="8" borderId="18" xfId="0" applyFont="1" applyFill="1" applyBorder="1" applyAlignment="1">
      <alignment horizontal="center"/>
    </xf>
    <xf numFmtId="0" fontId="16" fillId="8" borderId="57" xfId="0" applyFont="1" applyFill="1" applyBorder="1" applyAlignment="1">
      <alignment horizontal="center"/>
    </xf>
    <xf numFmtId="0" fontId="16" fillId="8" borderId="51" xfId="0" applyFont="1" applyFill="1" applyBorder="1" applyAlignment="1">
      <alignment horizontal="center"/>
    </xf>
    <xf numFmtId="0" fontId="48" fillId="0" borderId="10" xfId="0" applyFont="1" applyBorder="1" applyAlignment="1">
      <alignment horizontal="left" vertical="center" wrapText="1"/>
    </xf>
    <xf numFmtId="0" fontId="48" fillId="0" borderId="14" xfId="0" applyFont="1" applyBorder="1" applyAlignment="1">
      <alignment horizontal="left"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13" fillId="0" borderId="10" xfId="0" applyFont="1" applyBorder="1" applyAlignment="1">
      <alignment horizontal="center" vertical="center"/>
    </xf>
    <xf numFmtId="0" fontId="13" fillId="0" borderId="46" xfId="0" applyFont="1" applyBorder="1" applyAlignment="1">
      <alignment horizontal="center" vertical="center"/>
    </xf>
    <xf numFmtId="0" fontId="13" fillId="18" borderId="26"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8" borderId="17" xfId="0" applyFont="1" applyFill="1" applyBorder="1" applyAlignment="1">
      <alignment horizontal="center" vertical="center" wrapText="1"/>
    </xf>
    <xf numFmtId="0" fontId="16" fillId="8" borderId="70" xfId="0" applyFont="1" applyFill="1" applyBorder="1" applyAlignment="1">
      <alignment horizontal="center"/>
    </xf>
    <xf numFmtId="0" fontId="16" fillId="8" borderId="69" xfId="0" applyFont="1" applyFill="1" applyBorder="1" applyAlignment="1">
      <alignment horizontal="center"/>
    </xf>
    <xf numFmtId="0" fontId="30" fillId="0" borderId="5" xfId="0" applyFont="1" applyBorder="1" applyAlignment="1">
      <alignment horizontal="justify" vertical="center" wrapText="1"/>
    </xf>
    <xf numFmtId="0" fontId="43" fillId="0" borderId="10" xfId="0" applyFont="1" applyBorder="1" applyAlignment="1">
      <alignment horizontal="center" vertical="center" wrapText="1"/>
    </xf>
    <xf numFmtId="0" fontId="43" fillId="0" borderId="46" xfId="0" applyFont="1" applyBorder="1" applyAlignment="1">
      <alignment horizontal="center" vertical="center" wrapText="1"/>
    </xf>
    <xf numFmtId="0" fontId="26" fillId="2" borderId="6" xfId="1" applyFont="1" applyFill="1" applyBorder="1" applyAlignment="1">
      <alignment horizontal="center" vertical="center" wrapText="1"/>
    </xf>
    <xf numFmtId="0" fontId="16" fillId="8" borderId="18" xfId="4" applyFont="1" applyFill="1" applyBorder="1" applyAlignment="1">
      <alignment horizont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10" xfId="4" applyFont="1" applyBorder="1" applyAlignment="1">
      <alignment horizontal="justify" vertical="center" wrapText="1"/>
    </xf>
    <xf numFmtId="0" fontId="13" fillId="0" borderId="46" xfId="4" applyFont="1" applyBorder="1" applyAlignment="1">
      <alignment horizontal="justify" vertical="center" wrapText="1"/>
    </xf>
    <xf numFmtId="0" fontId="13" fillId="0" borderId="14" xfId="0" applyFont="1" applyBorder="1" applyAlignment="1">
      <alignment horizontal="left" vertical="center" wrapText="1"/>
    </xf>
    <xf numFmtId="0" fontId="26" fillId="2" borderId="2" xfId="1" applyFont="1" applyFill="1" applyBorder="1" applyAlignment="1">
      <alignment horizontal="left" vertical="center" wrapText="1"/>
    </xf>
    <xf numFmtId="0" fontId="26" fillId="2" borderId="3" xfId="1" applyFont="1" applyFill="1" applyBorder="1" applyAlignment="1">
      <alignment horizontal="left" vertical="center" wrapText="1"/>
    </xf>
    <xf numFmtId="0" fontId="26" fillId="2" borderId="4" xfId="1" applyFont="1" applyFill="1" applyBorder="1" applyAlignment="1">
      <alignment horizontal="left" vertical="center" wrapText="1"/>
    </xf>
    <xf numFmtId="0" fontId="13" fillId="0" borderId="1" xfId="0" applyFont="1" applyBorder="1" applyAlignment="1">
      <alignment vertical="center" wrapText="1"/>
    </xf>
    <xf numFmtId="0" fontId="13" fillId="0" borderId="6" xfId="4" applyFont="1" applyBorder="1" applyAlignment="1">
      <alignment horizontal="justify" vertical="center" wrapText="1"/>
    </xf>
    <xf numFmtId="0" fontId="13" fillId="0" borderId="14" xfId="4" applyFont="1" applyBorder="1" applyAlignment="1">
      <alignment horizontal="justify" vertical="center" wrapText="1"/>
    </xf>
    <xf numFmtId="0" fontId="13" fillId="0" borderId="5" xfId="4" applyFont="1" applyBorder="1" applyAlignment="1">
      <alignment horizontal="justify" vertical="center" wrapText="1"/>
    </xf>
    <xf numFmtId="0" fontId="43" fillId="0" borderId="5" xfId="0" applyFont="1" applyBorder="1" applyAlignment="1">
      <alignment horizontal="center" vertical="center" wrapText="1"/>
    </xf>
    <xf numFmtId="0" fontId="13" fillId="16" borderId="2"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0" borderId="6" xfId="4" applyFont="1" applyBorder="1" applyAlignment="1">
      <alignment horizontal="center" vertical="center" wrapText="1"/>
    </xf>
    <xf numFmtId="0" fontId="13" fillId="0" borderId="5" xfId="4" applyFont="1" applyBorder="1" applyAlignment="1">
      <alignment horizontal="center" vertical="center" wrapText="1"/>
    </xf>
    <xf numFmtId="9" fontId="13" fillId="0" borderId="6" xfId="3" applyFont="1" applyBorder="1" applyAlignment="1">
      <alignment horizontal="center" vertical="center"/>
    </xf>
    <xf numFmtId="9" fontId="13" fillId="0" borderId="5" xfId="3" applyFont="1" applyBorder="1" applyAlignment="1">
      <alignment horizontal="center" vertical="center"/>
    </xf>
    <xf numFmtId="0" fontId="43" fillId="11" borderId="6" xfId="0" applyFont="1" applyFill="1" applyBorder="1" applyAlignment="1">
      <alignment horizontal="center" vertical="center"/>
    </xf>
    <xf numFmtId="0" fontId="43" fillId="11" borderId="5" xfId="0" applyFont="1" applyFill="1" applyBorder="1" applyAlignment="1">
      <alignment horizontal="center" vertical="center"/>
    </xf>
    <xf numFmtId="0" fontId="48" fillId="0" borderId="1" xfId="0" applyFont="1" applyBorder="1" applyAlignment="1">
      <alignment horizontal="justify" vertical="center" wrapText="1"/>
    </xf>
    <xf numFmtId="17" fontId="13" fillId="0" borderId="1" xfId="0" applyNumberFormat="1" applyFont="1" applyBorder="1" applyAlignment="1">
      <alignment horizontal="center" vertical="center" wrapText="1"/>
    </xf>
    <xf numFmtId="14" fontId="13" fillId="0" borderId="6" xfId="0" applyNumberFormat="1" applyFont="1" applyBorder="1" applyAlignment="1">
      <alignment horizontal="center" vertical="center" wrapText="1"/>
    </xf>
    <xf numFmtId="14" fontId="13" fillId="0" borderId="5" xfId="0" applyNumberFormat="1" applyFont="1" applyBorder="1" applyAlignment="1">
      <alignment horizontal="center" vertical="center" wrapText="1"/>
    </xf>
    <xf numFmtId="9" fontId="13" fillId="0" borderId="14" xfId="3" applyFont="1" applyBorder="1" applyAlignment="1">
      <alignment horizontal="center" vertical="center"/>
    </xf>
    <xf numFmtId="0" fontId="43" fillId="11" borderId="14" xfId="0" applyFont="1" applyFill="1" applyBorder="1" applyAlignment="1">
      <alignment horizontal="center" vertical="center"/>
    </xf>
    <xf numFmtId="0" fontId="13" fillId="0" borderId="14" xfId="4" applyFont="1" applyBorder="1" applyAlignment="1">
      <alignment horizontal="center" vertical="center" wrapText="1"/>
    </xf>
    <xf numFmtId="0" fontId="50" fillId="0" borderId="2" xfId="1" applyFont="1" applyBorder="1" applyAlignment="1">
      <alignment horizontal="center" vertical="center" wrapText="1"/>
    </xf>
    <xf numFmtId="0" fontId="50" fillId="0" borderId="3" xfId="1" applyFont="1" applyBorder="1" applyAlignment="1">
      <alignment horizontal="center" vertical="center" wrapText="1"/>
    </xf>
    <xf numFmtId="0" fontId="50" fillId="0" borderId="4" xfId="1" applyFont="1" applyBorder="1" applyAlignment="1">
      <alignment horizontal="center" vertical="center" wrapText="1"/>
    </xf>
    <xf numFmtId="0" fontId="27" fillId="0" borderId="3" xfId="1" applyFont="1" applyBorder="1" applyAlignment="1">
      <alignment horizontal="center" vertical="center" wrapText="1"/>
    </xf>
    <xf numFmtId="0" fontId="26" fillId="3" borderId="2" xfId="1" applyFont="1" applyFill="1" applyBorder="1" applyAlignment="1">
      <alignment horizontal="center" vertical="center" wrapText="1"/>
    </xf>
    <xf numFmtId="0" fontId="26" fillId="3" borderId="3" xfId="1" applyFont="1" applyFill="1" applyBorder="1" applyAlignment="1">
      <alignment horizontal="center" vertical="center" wrapText="1"/>
    </xf>
    <xf numFmtId="0" fontId="26" fillId="3" borderId="4"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13" fillId="0" borderId="6" xfId="0" applyFont="1" applyBorder="1" applyAlignment="1">
      <alignment horizontal="justify" vertical="top" wrapText="1"/>
    </xf>
    <xf numFmtId="0" fontId="13" fillId="0" borderId="46" xfId="0" applyFont="1" applyBorder="1" applyAlignment="1">
      <alignment horizontal="justify" vertical="top" wrapText="1"/>
    </xf>
    <xf numFmtId="0" fontId="42" fillId="2" borderId="35" xfId="1" applyFont="1" applyFill="1" applyBorder="1" applyAlignment="1">
      <alignment horizontal="left" vertical="center" wrapText="1"/>
    </xf>
    <xf numFmtId="0" fontId="42" fillId="2" borderId="19" xfId="1" applyFont="1" applyFill="1" applyBorder="1" applyAlignment="1">
      <alignment horizontal="left" vertical="center" wrapText="1"/>
    </xf>
    <xf numFmtId="0" fontId="42" fillId="2" borderId="38" xfId="1" applyFont="1" applyFill="1" applyBorder="1" applyAlignment="1">
      <alignment horizontal="left" vertical="center" wrapText="1"/>
    </xf>
    <xf numFmtId="0" fontId="13" fillId="0" borderId="15" xfId="0" applyFont="1" applyBorder="1" applyAlignment="1">
      <alignment horizontal="justify" vertical="center" wrapText="1"/>
    </xf>
    <xf numFmtId="0" fontId="13" fillId="0" borderId="16" xfId="0" applyFont="1" applyBorder="1" applyAlignment="1">
      <alignment horizontal="justify" vertical="center"/>
    </xf>
    <xf numFmtId="0" fontId="13" fillId="0" borderId="50" xfId="0" applyFont="1" applyBorder="1" applyAlignment="1">
      <alignment horizontal="justify" vertical="center"/>
    </xf>
    <xf numFmtId="0" fontId="13" fillId="16" borderId="35" xfId="0" applyFont="1" applyFill="1" applyBorder="1" applyAlignment="1">
      <alignment horizontal="center" vertical="center"/>
    </xf>
    <xf numFmtId="0" fontId="13" fillId="16" borderId="19" xfId="0" applyFont="1" applyFill="1" applyBorder="1" applyAlignment="1">
      <alignment horizontal="center" vertical="center"/>
    </xf>
    <xf numFmtId="0" fontId="13" fillId="16" borderId="38" xfId="0" applyFont="1" applyFill="1" applyBorder="1" applyAlignment="1">
      <alignment horizontal="center" vertical="center"/>
    </xf>
    <xf numFmtId="0" fontId="13" fillId="0" borderId="5" xfId="0" applyFont="1" applyBorder="1" applyAlignment="1">
      <alignment horizontal="justify" vertical="top" wrapText="1"/>
    </xf>
    <xf numFmtId="0" fontId="13" fillId="16" borderId="39" xfId="0" applyFont="1" applyFill="1" applyBorder="1" applyAlignment="1">
      <alignment horizontal="center" vertical="center"/>
    </xf>
    <xf numFmtId="0" fontId="13" fillId="16" borderId="0" xfId="0" applyFont="1" applyFill="1" applyAlignment="1">
      <alignment horizontal="center" vertical="center"/>
    </xf>
    <xf numFmtId="0" fontId="13" fillId="16" borderId="40" xfId="0" applyFont="1" applyFill="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3" fillId="0" borderId="2" xfId="0" applyFont="1" applyBorder="1" applyAlignment="1">
      <alignment horizontal="center" vertical="center" wrapText="1"/>
    </xf>
    <xf numFmtId="0" fontId="13" fillId="0" borderId="1" xfId="0" applyFont="1" applyBorder="1" applyAlignment="1">
      <alignment horizontal="left" vertical="center"/>
    </xf>
    <xf numFmtId="0" fontId="43" fillId="0" borderId="2" xfId="4" applyFont="1" applyBorder="1" applyAlignment="1">
      <alignment horizontal="center" vertical="center"/>
    </xf>
    <xf numFmtId="0" fontId="43" fillId="0" borderId="3" xfId="4" applyFont="1" applyBorder="1" applyAlignment="1">
      <alignment horizontal="center" vertical="center"/>
    </xf>
    <xf numFmtId="0" fontId="43" fillId="0" borderId="4" xfId="4" applyFont="1" applyBorder="1" applyAlignment="1">
      <alignment horizontal="center" vertical="center"/>
    </xf>
    <xf numFmtId="0" fontId="13" fillId="0" borderId="1" xfId="4" applyFont="1" applyBorder="1" applyAlignment="1">
      <alignment horizontal="center" vertical="center"/>
    </xf>
    <xf numFmtId="0" fontId="13" fillId="0" borderId="1" xfId="4" applyFont="1" applyBorder="1" applyAlignment="1">
      <alignment horizontal="center" vertical="center" wrapText="1"/>
    </xf>
    <xf numFmtId="0" fontId="13" fillId="0" borderId="6" xfId="4" applyFont="1" applyBorder="1" applyAlignment="1">
      <alignment horizontal="center" vertical="center"/>
    </xf>
    <xf numFmtId="0" fontId="13" fillId="0" borderId="14" xfId="4" applyFont="1" applyBorder="1" applyAlignment="1">
      <alignment horizontal="center" vertical="center"/>
    </xf>
    <xf numFmtId="0" fontId="13" fillId="0" borderId="15" xfId="4" applyFont="1" applyBorder="1" applyAlignment="1">
      <alignment horizontal="center" vertical="center"/>
    </xf>
    <xf numFmtId="0" fontId="13" fillId="0" borderId="16" xfId="4" applyFont="1" applyBorder="1" applyAlignment="1">
      <alignment horizontal="center" vertical="center"/>
    </xf>
    <xf numFmtId="0" fontId="43" fillId="0" borderId="1" xfId="4" applyFont="1" applyBorder="1" applyAlignment="1" applyProtection="1">
      <alignment horizontal="justify" vertical="center" wrapText="1"/>
      <protection locked="0"/>
    </xf>
    <xf numFmtId="0" fontId="13" fillId="0" borderId="6" xfId="4" applyFont="1" applyBorder="1" applyAlignment="1">
      <alignment horizontal="left" vertical="center" wrapText="1"/>
    </xf>
    <xf numFmtId="0" fontId="13" fillId="0" borderId="14" xfId="4" applyFont="1" applyBorder="1" applyAlignment="1">
      <alignment horizontal="left" vertical="center" wrapText="1"/>
    </xf>
    <xf numFmtId="0" fontId="13" fillId="16" borderId="26" xfId="4" applyFont="1" applyFill="1" applyBorder="1" applyAlignment="1">
      <alignment horizontal="center" vertical="center" wrapText="1"/>
    </xf>
    <xf numFmtId="0" fontId="13" fillId="16" borderId="25" xfId="4" applyFont="1" applyFill="1" applyBorder="1" applyAlignment="1">
      <alignment horizontal="center" vertical="center" wrapText="1"/>
    </xf>
    <xf numFmtId="0" fontId="13" fillId="16" borderId="17" xfId="4" applyFont="1" applyFill="1" applyBorder="1" applyAlignment="1">
      <alignment horizontal="center" vertical="center" wrapText="1"/>
    </xf>
    <xf numFmtId="0" fontId="13" fillId="18" borderId="26" xfId="4" applyFont="1" applyFill="1" applyBorder="1" applyAlignment="1">
      <alignment horizontal="center" vertical="center" wrapText="1"/>
    </xf>
    <xf numFmtId="0" fontId="13" fillId="18" borderId="25" xfId="4" applyFont="1" applyFill="1" applyBorder="1" applyAlignment="1">
      <alignment horizontal="center" vertical="center" wrapText="1"/>
    </xf>
    <xf numFmtId="0" fontId="13" fillId="18" borderId="17" xfId="4" applyFont="1" applyFill="1" applyBorder="1" applyAlignment="1">
      <alignment horizontal="center" vertical="center" wrapText="1"/>
    </xf>
    <xf numFmtId="0" fontId="13" fillId="4" borderId="15" xfId="4" applyFont="1" applyFill="1" applyBorder="1" applyAlignment="1">
      <alignment horizontal="center" vertical="center" wrapText="1"/>
    </xf>
    <xf numFmtId="0" fontId="13" fillId="4" borderId="36" xfId="4" applyFont="1" applyFill="1" applyBorder="1" applyAlignment="1">
      <alignment horizontal="center" vertical="center" wrapText="1"/>
    </xf>
    <xf numFmtId="0" fontId="13" fillId="0" borderId="16" xfId="4" applyFont="1" applyBorder="1" applyAlignment="1">
      <alignment horizontal="center" vertical="center" wrapText="1"/>
    </xf>
    <xf numFmtId="0" fontId="13" fillId="4" borderId="6" xfId="4" applyFont="1" applyFill="1" applyBorder="1" applyAlignment="1">
      <alignment horizontal="center" vertical="center"/>
    </xf>
    <xf numFmtId="0" fontId="13" fillId="4" borderId="5" xfId="4" applyFont="1" applyFill="1" applyBorder="1" applyAlignment="1">
      <alignment horizontal="center" vertical="center"/>
    </xf>
    <xf numFmtId="0" fontId="13" fillId="4" borderId="6" xfId="4" applyFont="1" applyFill="1" applyBorder="1" applyAlignment="1">
      <alignment horizontal="center" vertical="center" wrapText="1"/>
    </xf>
    <xf numFmtId="0" fontId="13" fillId="4" borderId="5" xfId="4" applyFont="1" applyFill="1" applyBorder="1" applyAlignment="1">
      <alignment horizontal="center" vertical="center" wrapText="1"/>
    </xf>
    <xf numFmtId="0" fontId="13" fillId="4" borderId="6" xfId="4" applyFont="1" applyFill="1" applyBorder="1" applyAlignment="1">
      <alignment horizontal="justify" vertical="center" wrapText="1"/>
    </xf>
    <xf numFmtId="0" fontId="13" fillId="4" borderId="5" xfId="4" applyFont="1" applyFill="1" applyBorder="1" applyAlignment="1">
      <alignment horizontal="justify" vertical="center" wrapText="1"/>
    </xf>
    <xf numFmtId="0" fontId="13" fillId="4" borderId="6" xfId="4" applyFont="1" applyFill="1" applyBorder="1" applyAlignment="1">
      <alignment horizontal="left" vertical="center" wrapText="1"/>
    </xf>
    <xf numFmtId="0" fontId="13" fillId="4" borderId="5" xfId="4" applyFont="1" applyFill="1" applyBorder="1" applyAlignment="1">
      <alignment horizontal="left" vertical="center" wrapText="1"/>
    </xf>
    <xf numFmtId="0" fontId="13" fillId="2" borderId="6" xfId="4" applyFont="1" applyFill="1" applyBorder="1" applyAlignment="1">
      <alignment horizontal="center" vertical="center"/>
    </xf>
    <xf numFmtId="0" fontId="13" fillId="2" borderId="5" xfId="4" applyFont="1" applyFill="1" applyBorder="1" applyAlignment="1">
      <alignment horizontal="center" vertical="center"/>
    </xf>
    <xf numFmtId="0" fontId="13" fillId="0" borderId="1" xfId="4" applyFont="1" applyBorder="1" applyAlignment="1">
      <alignment horizontal="justify" vertical="center" wrapText="1"/>
    </xf>
    <xf numFmtId="15" fontId="13" fillId="0" borderId="1" xfId="4" applyNumberFormat="1" applyFont="1" applyBorder="1" applyAlignment="1">
      <alignment horizontal="center" vertical="center" wrapText="1"/>
    </xf>
    <xf numFmtId="0" fontId="13" fillId="0" borderId="10" xfId="4" applyFont="1" applyBorder="1" applyAlignment="1">
      <alignment horizontal="center" vertical="center"/>
    </xf>
    <xf numFmtId="0" fontId="13" fillId="0" borderId="46" xfId="4" applyFont="1" applyBorder="1" applyAlignment="1">
      <alignment horizontal="center" vertical="center"/>
    </xf>
    <xf numFmtId="0" fontId="13" fillId="0" borderId="10" xfId="4" applyFont="1" applyBorder="1" applyAlignment="1">
      <alignment horizontal="center" vertical="center" wrapText="1"/>
    </xf>
    <xf numFmtId="0" fontId="13" fillId="0" borderId="46" xfId="4" applyFont="1" applyBorder="1" applyAlignment="1">
      <alignment horizontal="center" vertical="center" wrapText="1"/>
    </xf>
    <xf numFmtId="165" fontId="13" fillId="0" borderId="10" xfId="4" applyNumberFormat="1" applyFont="1" applyBorder="1" applyAlignment="1">
      <alignment horizontal="center" vertical="center"/>
    </xf>
    <xf numFmtId="165" fontId="13" fillId="0" borderId="14" xfId="4" applyNumberFormat="1" applyFont="1" applyBorder="1" applyAlignment="1">
      <alignment horizontal="center" vertical="center"/>
    </xf>
    <xf numFmtId="165" fontId="13" fillId="0" borderId="46" xfId="4" applyNumberFormat="1" applyFont="1" applyBorder="1" applyAlignment="1">
      <alignment horizontal="center" vertical="center"/>
    </xf>
    <xf numFmtId="0" fontId="13" fillId="16" borderId="58" xfId="4" applyFont="1" applyFill="1" applyBorder="1" applyAlignment="1">
      <alignment horizontal="center" vertical="center" wrapText="1"/>
    </xf>
    <xf numFmtId="0" fontId="13" fillId="16" borderId="22" xfId="4" applyFont="1" applyFill="1" applyBorder="1" applyAlignment="1">
      <alignment horizontal="center" vertical="center" wrapText="1"/>
    </xf>
    <xf numFmtId="0" fontId="13" fillId="16" borderId="41" xfId="4" applyFont="1" applyFill="1" applyBorder="1" applyAlignment="1">
      <alignment horizontal="center" vertical="center" wrapText="1"/>
    </xf>
    <xf numFmtId="0" fontId="43" fillId="11" borderId="10" xfId="6" applyFont="1" applyFill="1" applyBorder="1" applyAlignment="1">
      <alignment horizontal="center" vertical="center"/>
    </xf>
    <xf numFmtId="0" fontId="43" fillId="11" borderId="14" xfId="6" applyFont="1" applyFill="1" applyBorder="1" applyAlignment="1">
      <alignment horizontal="center" vertical="center"/>
    </xf>
    <xf numFmtId="0" fontId="43" fillId="11" borderId="5" xfId="6" applyFont="1" applyFill="1" applyBorder="1" applyAlignment="1">
      <alignment horizontal="center" vertical="center"/>
    </xf>
    <xf numFmtId="0" fontId="13" fillId="0" borderId="10" xfId="4" applyFont="1" applyBorder="1" applyAlignment="1">
      <alignment horizontal="left" vertical="center" wrapText="1"/>
    </xf>
    <xf numFmtId="0" fontId="13" fillId="0" borderId="5" xfId="4" applyFont="1" applyBorder="1" applyAlignment="1">
      <alignment horizontal="left" vertical="center" wrapText="1"/>
    </xf>
    <xf numFmtId="9" fontId="13" fillId="0" borderId="6" xfId="5" applyFont="1" applyBorder="1" applyAlignment="1">
      <alignment horizontal="center" vertical="center"/>
    </xf>
    <xf numFmtId="9" fontId="13" fillId="0" borderId="14" xfId="5" applyFont="1" applyBorder="1" applyAlignment="1">
      <alignment horizontal="center" vertical="center"/>
    </xf>
    <xf numFmtId="9" fontId="13" fillId="0" borderId="5" xfId="5" applyFont="1" applyBorder="1" applyAlignment="1">
      <alignment horizontal="center" vertical="center"/>
    </xf>
    <xf numFmtId="15" fontId="13" fillId="0" borderId="6" xfId="4" applyNumberFormat="1" applyFont="1" applyBorder="1" applyAlignment="1">
      <alignment horizontal="center" vertical="center" wrapText="1"/>
    </xf>
    <xf numFmtId="15" fontId="13" fillId="0" borderId="5" xfId="4" applyNumberFormat="1" applyFont="1" applyBorder="1" applyAlignment="1">
      <alignment horizontal="center" vertical="center" wrapText="1"/>
    </xf>
    <xf numFmtId="0" fontId="13" fillId="4" borderId="1" xfId="4" applyFont="1" applyFill="1" applyBorder="1" applyAlignment="1">
      <alignment horizontal="center" vertical="center" wrapText="1"/>
    </xf>
    <xf numFmtId="0" fontId="13" fillId="4" borderId="1" xfId="4" applyFont="1" applyFill="1" applyBorder="1" applyAlignment="1">
      <alignment horizontal="center" vertical="center"/>
    </xf>
    <xf numFmtId="9" fontId="13" fillId="0" borderId="10" xfId="5" applyFont="1" applyBorder="1" applyAlignment="1">
      <alignment horizontal="center" vertical="center"/>
    </xf>
    <xf numFmtId="9" fontId="13" fillId="0" borderId="46" xfId="5" applyFont="1" applyBorder="1" applyAlignment="1">
      <alignment horizontal="center" vertical="center"/>
    </xf>
    <xf numFmtId="0" fontId="13" fillId="16" borderId="35" xfId="4" applyFont="1" applyFill="1" applyBorder="1" applyAlignment="1">
      <alignment horizontal="center" vertical="center" wrapText="1"/>
    </xf>
    <xf numFmtId="0" fontId="13" fillId="16" borderId="19" xfId="4" applyFont="1" applyFill="1" applyBorder="1" applyAlignment="1">
      <alignment horizontal="center" vertical="center" wrapText="1"/>
    </xf>
    <xf numFmtId="0" fontId="13" fillId="16" borderId="0" xfId="4" applyFont="1" applyFill="1" applyAlignment="1">
      <alignment horizontal="center" vertical="center" wrapText="1"/>
    </xf>
    <xf numFmtId="0" fontId="13" fillId="16" borderId="38" xfId="4" applyFont="1" applyFill="1" applyBorder="1" applyAlignment="1">
      <alignment horizontal="center"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5" xfId="4" applyFont="1" applyBorder="1" applyAlignment="1">
      <alignment horizontal="left" vertical="center"/>
    </xf>
    <xf numFmtId="0" fontId="13" fillId="0" borderId="5" xfId="4" applyFont="1" applyBorder="1" applyAlignment="1">
      <alignment horizontal="center" vertical="center"/>
    </xf>
    <xf numFmtId="0" fontId="43" fillId="11" borderId="6" xfId="6" applyFont="1" applyFill="1" applyBorder="1" applyAlignment="1">
      <alignment horizontal="center" vertical="center"/>
    </xf>
    <xf numFmtId="0" fontId="44" fillId="0" borderId="6" xfId="4" applyFont="1" applyBorder="1" applyAlignment="1">
      <alignment horizontal="center" vertical="center" wrapText="1"/>
    </xf>
    <xf numFmtId="0" fontId="44" fillId="0" borderId="5" xfId="4" applyFont="1" applyBorder="1" applyAlignment="1">
      <alignment horizontal="center" vertical="center" wrapText="1"/>
    </xf>
    <xf numFmtId="0" fontId="13" fillId="0" borderId="46" xfId="4" applyFont="1" applyBorder="1" applyAlignment="1">
      <alignment horizontal="left" vertical="center" wrapText="1"/>
    </xf>
    <xf numFmtId="0" fontId="13" fillId="0" borderId="1" xfId="4" applyFont="1" applyBorder="1" applyAlignment="1">
      <alignment horizontal="left" vertical="center"/>
    </xf>
    <xf numFmtId="0" fontId="13" fillId="0" borderId="10" xfId="0" applyFont="1" applyBorder="1" applyAlignment="1">
      <alignment horizontal="left" vertical="center" wrapText="1"/>
    </xf>
    <xf numFmtId="0" fontId="13" fillId="0" borderId="46" xfId="0" applyFont="1" applyBorder="1" applyAlignment="1">
      <alignment horizontal="left" vertical="center"/>
    </xf>
    <xf numFmtId="0" fontId="0" fillId="16" borderId="26" xfId="0" applyFill="1" applyBorder="1" applyAlignment="1">
      <alignment horizontal="center" vertical="center" wrapText="1"/>
    </xf>
    <xf numFmtId="0" fontId="0" fillId="16" borderId="25" xfId="0" applyFill="1" applyBorder="1" applyAlignment="1">
      <alignment horizontal="center" vertical="center" wrapText="1"/>
    </xf>
    <xf numFmtId="0" fontId="0" fillId="16" borderId="17" xfId="0" applyFill="1" applyBorder="1" applyAlignment="1">
      <alignment horizontal="center" vertical="center" wrapText="1"/>
    </xf>
    <xf numFmtId="0" fontId="13" fillId="0" borderId="46" xfId="0" applyFont="1" applyBorder="1" applyAlignment="1">
      <alignment horizontal="left" vertical="center" wrapText="1"/>
    </xf>
    <xf numFmtId="0" fontId="49" fillId="0" borderId="10" xfId="0" applyFont="1" applyBorder="1" applyAlignment="1">
      <alignment horizontal="left" vertical="center" wrapText="1"/>
    </xf>
    <xf numFmtId="0" fontId="49" fillId="0" borderId="46" xfId="0" applyFont="1" applyBorder="1" applyAlignment="1">
      <alignment horizontal="left" vertical="center"/>
    </xf>
    <xf numFmtId="0" fontId="0" fillId="18" borderId="2" xfId="0" applyFill="1" applyBorder="1" applyAlignment="1">
      <alignment horizontal="center" vertical="center" wrapText="1"/>
    </xf>
    <xf numFmtId="0" fontId="0" fillId="18" borderId="3" xfId="0" applyFill="1" applyBorder="1" applyAlignment="1">
      <alignment horizontal="center" vertical="center" wrapText="1"/>
    </xf>
    <xf numFmtId="0" fontId="0" fillId="18" borderId="4" xfId="0"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5" xfId="1" applyFont="1" applyFill="1" applyBorder="1" applyAlignment="1">
      <alignment horizontal="left" vertical="center" wrapText="1"/>
    </xf>
    <xf numFmtId="0" fontId="17" fillId="2" borderId="19"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2" fillId="16" borderId="26" xfId="0" applyFont="1" applyFill="1" applyBorder="1" applyAlignment="1">
      <alignment horizontal="center" vertical="center" wrapText="1"/>
    </xf>
    <xf numFmtId="0" fontId="12" fillId="16" borderId="25" xfId="0" applyFont="1" applyFill="1" applyBorder="1" applyAlignment="1">
      <alignment horizontal="center" vertical="center" wrapText="1"/>
    </xf>
    <xf numFmtId="0" fontId="12" fillId="16" borderId="17" xfId="0" applyFont="1" applyFill="1" applyBorder="1" applyAlignment="1">
      <alignment horizontal="center" vertical="center" wrapText="1"/>
    </xf>
    <xf numFmtId="164" fontId="43" fillId="0" borderId="6" xfId="0" applyNumberFormat="1" applyFont="1" applyBorder="1" applyAlignment="1">
      <alignment horizontal="center" vertical="center"/>
    </xf>
    <xf numFmtId="164" fontId="43" fillId="4" borderId="6" xfId="0" applyNumberFormat="1" applyFont="1" applyFill="1" applyBorder="1" applyAlignment="1">
      <alignment horizontal="center" vertical="center" wrapText="1"/>
    </xf>
    <xf numFmtId="164" fontId="43" fillId="4" borderId="5" xfId="0" applyNumberFormat="1" applyFont="1" applyFill="1" applyBorder="1" applyAlignment="1">
      <alignment horizontal="center" vertical="center" wrapText="1"/>
    </xf>
    <xf numFmtId="0" fontId="43" fillId="4" borderId="6" xfId="0" applyFont="1" applyFill="1" applyBorder="1" applyAlignment="1">
      <alignment horizontal="justify" vertical="center" wrapText="1"/>
    </xf>
    <xf numFmtId="0" fontId="43" fillId="4" borderId="5" xfId="0" applyFont="1" applyFill="1" applyBorder="1" applyAlignment="1">
      <alignment horizontal="justify" vertical="center" wrapText="1"/>
    </xf>
    <xf numFmtId="0" fontId="43" fillId="0" borderId="10" xfId="0" applyFont="1" applyBorder="1" applyAlignment="1">
      <alignment horizontal="left" vertical="center" wrapText="1"/>
    </xf>
    <xf numFmtId="0" fontId="43" fillId="0" borderId="14" xfId="0" applyFont="1" applyBorder="1" applyAlignment="1">
      <alignment horizontal="left" vertical="center" wrapText="1"/>
    </xf>
    <xf numFmtId="0" fontId="43" fillId="0" borderId="46" xfId="0" applyFont="1" applyBorder="1" applyAlignment="1">
      <alignment horizontal="left" vertical="center" wrapText="1"/>
    </xf>
    <xf numFmtId="9" fontId="13" fillId="0" borderId="6" xfId="0" applyNumberFormat="1" applyFont="1" applyBorder="1" applyAlignment="1">
      <alignment horizontal="center" vertical="center"/>
    </xf>
    <xf numFmtId="9" fontId="13" fillId="0" borderId="5" xfId="0" applyNumberFormat="1" applyFont="1" applyBorder="1" applyAlignment="1">
      <alignment horizontal="center" vertical="center"/>
    </xf>
    <xf numFmtId="0" fontId="40" fillId="2" borderId="1" xfId="1" applyFont="1" applyFill="1" applyBorder="1" applyAlignment="1">
      <alignment horizontal="center" vertical="center" wrapText="1"/>
    </xf>
    <xf numFmtId="0" fontId="40" fillId="3" borderId="1" xfId="1" applyFont="1" applyFill="1" applyBorder="1" applyAlignment="1">
      <alignment horizontal="center" vertical="center" wrapText="1"/>
    </xf>
    <xf numFmtId="0" fontId="30" fillId="0" borderId="59" xfId="0" applyFont="1" applyBorder="1" applyAlignment="1">
      <alignment horizontal="center"/>
    </xf>
    <xf numFmtId="0" fontId="30" fillId="0" borderId="60" xfId="0" applyFont="1" applyBorder="1" applyAlignment="1">
      <alignment horizontal="center"/>
    </xf>
    <xf numFmtId="0" fontId="30" fillId="0" borderId="61" xfId="0" applyFont="1" applyBorder="1" applyAlignment="1">
      <alignment horizontal="center"/>
    </xf>
    <xf numFmtId="0" fontId="30" fillId="0" borderId="62" xfId="0" applyFont="1" applyBorder="1" applyAlignment="1">
      <alignment horizontal="center"/>
    </xf>
    <xf numFmtId="0" fontId="30" fillId="0" borderId="0" xfId="0" applyFont="1" applyAlignment="1">
      <alignment horizontal="center"/>
    </xf>
    <xf numFmtId="0" fontId="30" fillId="0" borderId="63" xfId="0" applyFont="1" applyBorder="1" applyAlignment="1">
      <alignment horizontal="center"/>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4" xfId="1" applyFont="1" applyBorder="1" applyAlignment="1">
      <alignment horizontal="center" vertical="center" wrapText="1"/>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13" fillId="16" borderId="26" xfId="0" applyFont="1" applyFill="1" applyBorder="1" applyAlignment="1">
      <alignment horizontal="center" vertical="center"/>
    </xf>
    <xf numFmtId="0" fontId="13" fillId="16" borderId="25" xfId="0" applyFont="1" applyFill="1" applyBorder="1" applyAlignment="1">
      <alignment horizontal="center" vertical="center"/>
    </xf>
    <xf numFmtId="0" fontId="13" fillId="16" borderId="17" xfId="0" applyFont="1" applyFill="1" applyBorder="1" applyAlignment="1">
      <alignment horizontal="center" vertical="center"/>
    </xf>
    <xf numFmtId="0" fontId="16" fillId="8" borderId="18" xfId="0" applyFont="1" applyFill="1" applyBorder="1" applyAlignment="1">
      <alignment horizontal="center" vertical="center"/>
    </xf>
    <xf numFmtId="0" fontId="52" fillId="2" borderId="26" xfId="1" applyFont="1" applyFill="1" applyBorder="1" applyAlignment="1">
      <alignment horizontal="left" vertical="center" wrapText="1"/>
    </xf>
    <xf numFmtId="0" fontId="52" fillId="2" borderId="25" xfId="1" applyFont="1" applyFill="1" applyBorder="1" applyAlignment="1">
      <alignment horizontal="left" vertical="center" wrapText="1"/>
    </xf>
    <xf numFmtId="0" fontId="52" fillId="2" borderId="17" xfId="1" applyFont="1" applyFill="1" applyBorder="1" applyAlignment="1">
      <alignment horizontal="left" vertical="center" wrapText="1"/>
    </xf>
    <xf numFmtId="0" fontId="13" fillId="0" borderId="31" xfId="0" applyFont="1" applyBorder="1" applyAlignment="1">
      <alignment horizontal="left" vertical="center" wrapText="1"/>
    </xf>
    <xf numFmtId="0" fontId="13" fillId="0" borderId="25" xfId="0" applyFont="1" applyBorder="1" applyAlignment="1">
      <alignment horizontal="left" vertical="center" wrapText="1"/>
    </xf>
    <xf numFmtId="0" fontId="13" fillId="0" borderId="29" xfId="0" applyFont="1" applyBorder="1" applyAlignment="1">
      <alignment horizontal="left" vertical="center" wrapText="1"/>
    </xf>
    <xf numFmtId="0" fontId="13" fillId="16" borderId="52" xfId="0" applyFont="1" applyFill="1" applyBorder="1" applyAlignment="1">
      <alignment horizontal="center" vertical="center" wrapText="1"/>
    </xf>
    <xf numFmtId="0" fontId="13" fillId="16" borderId="30" xfId="0" applyFont="1" applyFill="1" applyBorder="1" applyAlignment="1">
      <alignment horizontal="center" vertical="center" wrapText="1"/>
    </xf>
    <xf numFmtId="0" fontId="13" fillId="16" borderId="53" xfId="0" applyFont="1" applyFill="1" applyBorder="1" applyAlignment="1">
      <alignment horizontal="center" vertical="center" wrapText="1"/>
    </xf>
    <xf numFmtId="0" fontId="16" fillId="8" borderId="1" xfId="0" applyFont="1" applyFill="1" applyBorder="1" applyAlignment="1">
      <alignment horizontal="center"/>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18" borderId="52"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53" xfId="0" applyFont="1" applyFill="1" applyBorder="1" applyAlignment="1">
      <alignment horizontal="center" vertical="center" wrapText="1"/>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6" xfId="0" applyFont="1" applyBorder="1" applyAlignment="1">
      <alignment horizontal="justify" vertical="center" wrapText="1"/>
    </xf>
    <xf numFmtId="0" fontId="43" fillId="0" borderId="14" xfId="0" applyFont="1" applyBorder="1" applyAlignment="1">
      <alignment horizontal="justify" vertical="center" wrapTex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44" fillId="0" borderId="1" xfId="0" applyFont="1" applyBorder="1" applyAlignment="1">
      <alignment horizontal="justify" vertical="center" wrapText="1"/>
    </xf>
    <xf numFmtId="0" fontId="44" fillId="0" borderId="6" xfId="0" applyFont="1" applyBorder="1" applyAlignment="1">
      <alignment horizontal="justify" vertical="center" wrapText="1"/>
    </xf>
    <xf numFmtId="0" fontId="43" fillId="0" borderId="5" xfId="0" applyFont="1" applyBorder="1" applyAlignment="1">
      <alignment horizontal="justify" vertical="center" wrapText="1"/>
    </xf>
    <xf numFmtId="0" fontId="13" fillId="2" borderId="5" xfId="0" applyFont="1" applyFill="1" applyBorder="1" applyAlignment="1">
      <alignment horizontal="center" vertical="center"/>
    </xf>
    <xf numFmtId="0" fontId="13" fillId="16" borderId="1" xfId="0" applyFont="1" applyFill="1" applyBorder="1" applyAlignment="1">
      <alignment horizontal="center" vertical="center" wrapText="1"/>
    </xf>
    <xf numFmtId="9" fontId="43" fillId="0" borderId="6" xfId="0" applyNumberFormat="1" applyFont="1" applyBorder="1" applyAlignment="1">
      <alignment horizontal="center" vertical="center"/>
    </xf>
    <xf numFmtId="9" fontId="43" fillId="0" borderId="5" xfId="0" applyNumberFormat="1" applyFont="1" applyBorder="1" applyAlignment="1">
      <alignment horizontal="center" vertical="center"/>
    </xf>
    <xf numFmtId="0" fontId="43" fillId="9" borderId="6" xfId="0" applyFont="1" applyFill="1" applyBorder="1" applyAlignment="1">
      <alignment horizontal="center" vertical="center" wrapText="1"/>
    </xf>
    <xf numFmtId="0" fontId="43" fillId="9" borderId="5" xfId="0" applyFont="1" applyFill="1" applyBorder="1" applyAlignment="1">
      <alignment horizontal="center" vertical="center" wrapText="1"/>
    </xf>
    <xf numFmtId="0" fontId="13" fillId="16" borderId="46" xfId="0" applyFont="1" applyFill="1" applyBorder="1" applyAlignment="1">
      <alignment horizontal="center" vertical="center" wrapText="1"/>
    </xf>
    <xf numFmtId="0" fontId="13" fillId="22" borderId="1" xfId="0" applyFont="1" applyFill="1" applyBorder="1" applyAlignment="1">
      <alignment horizontal="left" vertical="center" wrapText="1"/>
    </xf>
    <xf numFmtId="14" fontId="43" fillId="0" borderId="6" xfId="0" applyNumberFormat="1" applyFont="1" applyBorder="1" applyAlignment="1">
      <alignment horizontal="center" vertical="center" wrapText="1"/>
    </xf>
    <xf numFmtId="14" fontId="43" fillId="0" borderId="5"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5" xfId="0" applyFont="1" applyBorder="1" applyAlignment="1">
      <alignment horizontal="justify" vertical="center" wrapText="1"/>
    </xf>
    <xf numFmtId="0" fontId="43" fillId="0" borderId="16" xfId="0" applyFont="1" applyBorder="1" applyAlignment="1">
      <alignment horizontal="justify" vertical="center" wrapText="1"/>
    </xf>
    <xf numFmtId="0" fontId="43" fillId="0" borderId="43" xfId="0" applyFont="1" applyBorder="1" applyAlignment="1">
      <alignment horizontal="justify" vertical="center" wrapText="1"/>
    </xf>
    <xf numFmtId="0" fontId="43" fillId="0" borderId="1" xfId="0" applyFont="1" applyBorder="1" applyAlignment="1">
      <alignment horizontal="justify" vertical="center"/>
    </xf>
    <xf numFmtId="0" fontId="43" fillId="0" borderId="14" xfId="0" applyFont="1" applyBorder="1" applyAlignment="1">
      <alignment horizontal="center" vertical="center"/>
    </xf>
    <xf numFmtId="0" fontId="43" fillId="0" borderId="10" xfId="0" applyFont="1" applyBorder="1" applyAlignment="1">
      <alignment horizontal="justify" vertical="top" wrapText="1"/>
    </xf>
    <xf numFmtId="0" fontId="43" fillId="0" borderId="14" xfId="0" applyFont="1" applyBorder="1" applyAlignment="1">
      <alignment horizontal="justify" vertical="top" wrapText="1"/>
    </xf>
    <xf numFmtId="0" fontId="43" fillId="0" borderId="46" xfId="0" applyFont="1" applyBorder="1" applyAlignment="1">
      <alignment horizontal="justify" vertical="top" wrapText="1"/>
    </xf>
    <xf numFmtId="9" fontId="43" fillId="0" borderId="6" xfId="3" applyFont="1" applyFill="1" applyBorder="1" applyAlignment="1">
      <alignment horizontal="center" vertical="center"/>
    </xf>
    <xf numFmtId="9" fontId="43" fillId="0" borderId="5" xfId="3" applyFont="1" applyFill="1" applyBorder="1" applyAlignment="1">
      <alignment horizontal="center" vertical="center"/>
    </xf>
    <xf numFmtId="0" fontId="17" fillId="0" borderId="6" xfId="0" applyFont="1" applyBorder="1" applyAlignment="1">
      <alignment horizontal="justify" vertical="center" wrapText="1"/>
    </xf>
    <xf numFmtId="0" fontId="17" fillId="0" borderId="5" xfId="0" applyFont="1" applyBorder="1" applyAlignment="1">
      <alignment horizontal="justify" vertical="center" wrapText="1"/>
    </xf>
    <xf numFmtId="0" fontId="45" fillId="0" borderId="5" xfId="0" applyFont="1" applyBorder="1" applyAlignment="1">
      <alignment horizontal="justify" vertical="center" wrapText="1"/>
    </xf>
    <xf numFmtId="0" fontId="13" fillId="0" borderId="5" xfId="0" applyFont="1" applyBorder="1" applyAlignment="1">
      <alignment horizontal="justify" vertical="center"/>
    </xf>
    <xf numFmtId="0" fontId="43" fillId="0" borderId="10" xfId="0" applyFont="1" applyBorder="1" applyAlignment="1">
      <alignment horizontal="justify" vertical="center" wrapText="1"/>
    </xf>
    <xf numFmtId="0" fontId="13" fillId="0" borderId="59" xfId="0" applyFont="1" applyBorder="1" applyAlignment="1">
      <alignment horizontal="center"/>
    </xf>
    <xf numFmtId="0" fontId="13" fillId="0" borderId="60" xfId="0" applyFont="1" applyBorder="1" applyAlignment="1">
      <alignment horizontal="center"/>
    </xf>
    <xf numFmtId="0" fontId="13" fillId="0" borderId="61" xfId="0" applyFont="1" applyBorder="1" applyAlignment="1">
      <alignment horizontal="center"/>
    </xf>
    <xf numFmtId="0" fontId="13" fillId="0" borderId="62" xfId="0" applyFont="1" applyBorder="1" applyAlignment="1">
      <alignment horizontal="center"/>
    </xf>
    <xf numFmtId="0" fontId="13" fillId="0" borderId="0" xfId="0" applyFont="1" applyAlignment="1">
      <alignment horizontal="center"/>
    </xf>
    <xf numFmtId="0" fontId="13" fillId="0" borderId="63" xfId="0" applyFont="1" applyBorder="1" applyAlignment="1">
      <alignment horizontal="center"/>
    </xf>
    <xf numFmtId="0" fontId="17" fillId="2" borderId="5" xfId="1" applyFont="1" applyFill="1" applyBorder="1" applyAlignment="1">
      <alignment horizontal="center" vertical="center" wrapText="1"/>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39" fillId="0" borderId="5" xfId="0" applyFont="1" applyBorder="1" applyAlignment="1">
      <alignment horizontal="center" vertical="center"/>
    </xf>
    <xf numFmtId="0" fontId="39" fillId="23" borderId="2" xfId="0" applyFont="1" applyFill="1" applyBorder="1" applyAlignment="1">
      <alignment horizontal="center" vertical="center"/>
    </xf>
    <xf numFmtId="0" fontId="39" fillId="23" borderId="3" xfId="0" applyFont="1" applyFill="1" applyBorder="1" applyAlignment="1">
      <alignment horizontal="center" vertical="center"/>
    </xf>
    <xf numFmtId="0" fontId="39" fillId="23" borderId="4" xfId="0" applyFont="1" applyFill="1" applyBorder="1" applyAlignment="1">
      <alignment horizontal="center" vertical="center"/>
    </xf>
    <xf numFmtId="0" fontId="59" fillId="0" borderId="36" xfId="0" applyFont="1" applyBorder="1" applyAlignment="1">
      <alignment horizontal="center" vertical="center" wrapText="1"/>
    </xf>
    <xf numFmtId="0" fontId="59" fillId="0" borderId="0" xfId="0" applyFont="1" applyAlignment="1">
      <alignment horizontal="center" vertical="center" wrapText="1"/>
    </xf>
    <xf numFmtId="0" fontId="39" fillId="0" borderId="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justify" vertical="center" wrapText="1"/>
    </xf>
    <xf numFmtId="0" fontId="39" fillId="0" borderId="14" xfId="0" applyFont="1" applyBorder="1" applyAlignment="1">
      <alignment horizontal="justify" vertical="center"/>
    </xf>
    <xf numFmtId="0" fontId="39" fillId="0" borderId="5" xfId="0" applyFont="1" applyBorder="1" applyAlignment="1">
      <alignment horizontal="justify" vertical="center"/>
    </xf>
    <xf numFmtId="0" fontId="39" fillId="0" borderId="14" xfId="0" applyFont="1" applyBorder="1" applyAlignment="1">
      <alignment horizontal="justify" vertical="center" wrapText="1"/>
    </xf>
    <xf numFmtId="0" fontId="39" fillId="0" borderId="5" xfId="0" applyFont="1" applyBorder="1" applyAlignment="1">
      <alignment horizontal="justify" vertical="center" wrapText="1"/>
    </xf>
    <xf numFmtId="0" fontId="27" fillId="0" borderId="15" xfId="1" applyFont="1" applyBorder="1" applyAlignment="1">
      <alignment horizontal="center" vertical="center" wrapText="1"/>
    </xf>
    <xf numFmtId="0" fontId="27" fillId="0" borderId="36" xfId="1" applyFont="1" applyBorder="1" applyAlignment="1">
      <alignment horizontal="center" vertical="center" wrapText="1"/>
    </xf>
    <xf numFmtId="0" fontId="27" fillId="0" borderId="42"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0" xfId="1" applyFont="1" applyAlignment="1">
      <alignment horizontal="center" vertical="center" wrapText="1"/>
    </xf>
    <xf numFmtId="0" fontId="27" fillId="0" borderId="21" xfId="1" applyFont="1" applyBorder="1" applyAlignment="1">
      <alignment horizontal="center" vertical="center" wrapText="1"/>
    </xf>
    <xf numFmtId="0" fontId="28" fillId="0" borderId="1" xfId="1" applyFont="1" applyBorder="1" applyAlignment="1">
      <alignment horizontal="center" vertical="center" wrapText="1"/>
    </xf>
    <xf numFmtId="0" fontId="0" fillId="28" borderId="26" xfId="0" applyFill="1" applyBorder="1" applyAlignment="1">
      <alignment vertical="center" wrapText="1"/>
    </xf>
    <xf numFmtId="0" fontId="0" fillId="28" borderId="25" xfId="0" applyFill="1" applyBorder="1" applyAlignment="1">
      <alignment vertical="center" wrapText="1"/>
    </xf>
    <xf numFmtId="0" fontId="0" fillId="28" borderId="17" xfId="0" applyFill="1" applyBorder="1" applyAlignment="1">
      <alignment vertical="center" wrapText="1"/>
    </xf>
    <xf numFmtId="0" fontId="61" fillId="27" borderId="26" xfId="0" applyFont="1" applyFill="1" applyBorder="1" applyAlignment="1">
      <alignment horizontal="center" vertical="center" wrapText="1"/>
    </xf>
    <xf numFmtId="0" fontId="61" fillId="27" borderId="25" xfId="0" applyFont="1" applyFill="1" applyBorder="1" applyAlignment="1">
      <alignment horizontal="center" vertical="center" wrapText="1"/>
    </xf>
    <xf numFmtId="0" fontId="61" fillId="27" borderId="17" xfId="0" applyFont="1" applyFill="1" applyBorder="1" applyAlignment="1">
      <alignment horizontal="center" vertical="center" wrapText="1"/>
    </xf>
    <xf numFmtId="0" fontId="61" fillId="28" borderId="26" xfId="0" applyFont="1" applyFill="1" applyBorder="1" applyAlignment="1">
      <alignment horizontal="center" vertical="center" wrapText="1"/>
    </xf>
    <xf numFmtId="0" fontId="61" fillId="28" borderId="17" xfId="0" applyFont="1" applyFill="1" applyBorder="1" applyAlignment="1">
      <alignment horizontal="center" vertical="center" wrapText="1"/>
    </xf>
    <xf numFmtId="0" fontId="0" fillId="0" borderId="26" xfId="0" applyBorder="1" applyAlignment="1">
      <alignment vertical="center" wrapText="1"/>
    </xf>
    <xf numFmtId="0" fontId="0" fillId="0" borderId="25" xfId="0" applyBorder="1" applyAlignment="1">
      <alignment vertical="center" wrapText="1"/>
    </xf>
    <xf numFmtId="0" fontId="0" fillId="30" borderId="17" xfId="0" applyFill="1" applyBorder="1" applyAlignment="1">
      <alignment vertical="center" wrapText="1"/>
    </xf>
    <xf numFmtId="0" fontId="62" fillId="32" borderId="35" xfId="0" applyFont="1" applyFill="1" applyBorder="1" applyAlignment="1">
      <alignment horizontal="center" vertical="center"/>
    </xf>
    <xf numFmtId="0" fontId="62" fillId="32" borderId="19" xfId="0" applyFont="1" applyFill="1" applyBorder="1" applyAlignment="1">
      <alignment horizontal="center" vertical="center"/>
    </xf>
    <xf numFmtId="0" fontId="62" fillId="32" borderId="38" xfId="0" applyFont="1" applyFill="1" applyBorder="1" applyAlignment="1">
      <alignment horizontal="center" vertical="center"/>
    </xf>
    <xf numFmtId="0" fontId="9" fillId="4" borderId="35" xfId="0" applyFont="1" applyFill="1" applyBorder="1" applyAlignment="1">
      <alignment horizontal="center" vertical="center"/>
    </xf>
    <xf numFmtId="0" fontId="9" fillId="30" borderId="38" xfId="0" applyFont="1" applyFill="1" applyBorder="1" applyAlignment="1">
      <alignment horizontal="center" vertical="center"/>
    </xf>
    <xf numFmtId="0" fontId="9" fillId="4" borderId="58" xfId="0" applyFont="1" applyFill="1" applyBorder="1" applyAlignment="1">
      <alignment horizontal="center" vertical="center"/>
    </xf>
    <xf numFmtId="0" fontId="9" fillId="30" borderId="41" xfId="0" applyFont="1" applyFill="1" applyBorder="1" applyAlignment="1">
      <alignment horizontal="center" vertical="center"/>
    </xf>
    <xf numFmtId="0" fontId="74" fillId="32" borderId="58" xfId="0" applyFont="1" applyFill="1" applyBorder="1" applyAlignment="1">
      <alignment horizontal="center" vertical="center"/>
    </xf>
    <xf numFmtId="0" fontId="74" fillId="32" borderId="22" xfId="0" applyFont="1" applyFill="1" applyBorder="1" applyAlignment="1">
      <alignment horizontal="center" vertical="center"/>
    </xf>
    <xf numFmtId="0" fontId="74" fillId="32" borderId="41" xfId="0" applyFont="1" applyFill="1" applyBorder="1" applyAlignment="1">
      <alignment horizontal="center" vertical="center"/>
    </xf>
    <xf numFmtId="0" fontId="62" fillId="27" borderId="26" xfId="0" applyFont="1" applyFill="1" applyBorder="1" applyAlignment="1">
      <alignment horizontal="center" vertical="center" wrapText="1"/>
    </xf>
    <xf numFmtId="0" fontId="62" fillId="27" borderId="17" xfId="0" applyFont="1" applyFill="1" applyBorder="1" applyAlignment="1">
      <alignment horizontal="center" vertical="center" wrapText="1"/>
    </xf>
    <xf numFmtId="0" fontId="62" fillId="0" borderId="26" xfId="0" applyFont="1" applyBorder="1" applyAlignment="1">
      <alignment horizontal="center" vertical="center" wrapText="1"/>
    </xf>
    <xf numFmtId="0" fontId="62" fillId="0" borderId="17" xfId="0" applyFont="1" applyBorder="1" applyAlignment="1">
      <alignment horizontal="center" vertical="center" wrapText="1"/>
    </xf>
    <xf numFmtId="0" fontId="67" fillId="0" borderId="58" xfId="0" applyFont="1" applyBorder="1" applyAlignment="1">
      <alignment horizontal="justify" vertical="center"/>
    </xf>
    <xf numFmtId="0" fontId="67" fillId="0" borderId="41" xfId="0" applyFont="1" applyBorder="1" applyAlignment="1">
      <alignment horizontal="justify" vertical="center"/>
    </xf>
    <xf numFmtId="0" fontId="0" fillId="0" borderId="17" xfId="0" applyBorder="1" applyAlignment="1">
      <alignment vertical="center" wrapText="1"/>
    </xf>
    <xf numFmtId="0" fontId="67" fillId="0" borderId="34" xfId="0" applyFont="1" applyBorder="1" applyAlignment="1">
      <alignment horizontal="justify" vertical="center" wrapText="1"/>
    </xf>
    <xf numFmtId="0" fontId="67" fillId="0" borderId="56" xfId="0" applyFont="1" applyBorder="1" applyAlignment="1">
      <alignment horizontal="justify" vertical="center" wrapText="1"/>
    </xf>
    <xf numFmtId="0" fontId="67" fillId="0" borderId="37" xfId="0" applyFont="1" applyBorder="1" applyAlignment="1">
      <alignment horizontal="justify" vertical="center" wrapText="1"/>
    </xf>
    <xf numFmtId="0" fontId="76" fillId="29" borderId="26" xfId="0" applyFont="1" applyFill="1" applyBorder="1" applyAlignment="1">
      <alignment horizontal="center" vertical="center"/>
    </xf>
    <xf numFmtId="0" fontId="76" fillId="29" borderId="25" xfId="0" applyFont="1" applyFill="1" applyBorder="1" applyAlignment="1">
      <alignment horizontal="center" vertical="center"/>
    </xf>
    <xf numFmtId="0" fontId="76" fillId="30" borderId="17" xfId="0" applyFont="1" applyFill="1" applyBorder="1" applyAlignment="1">
      <alignment horizontal="center" vertical="center"/>
    </xf>
    <xf numFmtId="0" fontId="62" fillId="31" borderId="26" xfId="0" applyFont="1" applyFill="1" applyBorder="1" applyAlignment="1">
      <alignment horizontal="center" vertical="center" wrapText="1"/>
    </xf>
    <xf numFmtId="0" fontId="62" fillId="31" borderId="17" xfId="0" applyFont="1" applyFill="1" applyBorder="1" applyAlignment="1">
      <alignment horizontal="center" vertical="center" wrapText="1"/>
    </xf>
    <xf numFmtId="0" fontId="62" fillId="29" borderId="26" xfId="0" applyFont="1" applyFill="1" applyBorder="1" applyAlignment="1">
      <alignment horizontal="center" vertical="center" wrapText="1"/>
    </xf>
    <xf numFmtId="0" fontId="62" fillId="29" borderId="25" xfId="0" applyFont="1" applyFill="1" applyBorder="1" applyAlignment="1">
      <alignment horizontal="center" vertical="center" wrapText="1"/>
    </xf>
    <xf numFmtId="0" fontId="62" fillId="30" borderId="17" xfId="0" applyFont="1" applyFill="1" applyBorder="1" applyAlignment="1">
      <alignment horizontal="center" vertical="center" wrapText="1"/>
    </xf>
    <xf numFmtId="0" fontId="70" fillId="0" borderId="1" xfId="0" applyFont="1" applyBorder="1" applyAlignment="1">
      <alignment horizontal="justify" vertical="center" wrapText="1"/>
    </xf>
    <xf numFmtId="0" fontId="9" fillId="28" borderId="1" xfId="0" applyFont="1" applyFill="1" applyBorder="1" applyAlignment="1">
      <alignment horizontal="center" vertical="center"/>
    </xf>
    <xf numFmtId="0" fontId="70" fillId="0" borderId="39" xfId="0" applyFont="1" applyBorder="1" applyAlignment="1">
      <alignment horizontal="justify" vertical="center"/>
    </xf>
    <xf numFmtId="0" fontId="70" fillId="0" borderId="40" xfId="0" applyFont="1" applyBorder="1" applyAlignment="1">
      <alignment horizontal="justify" vertical="center"/>
    </xf>
    <xf numFmtId="0" fontId="67" fillId="0" borderId="39" xfId="0" applyFont="1" applyBorder="1" applyAlignment="1">
      <alignment horizontal="justify" vertical="center"/>
    </xf>
    <xf numFmtId="0" fontId="67" fillId="0" borderId="40" xfId="0" applyFont="1" applyBorder="1" applyAlignment="1">
      <alignment horizontal="justify" vertical="center"/>
    </xf>
    <xf numFmtId="0" fontId="0" fillId="0" borderId="1" xfId="0" applyBorder="1" applyAlignment="1">
      <alignment vertical="center" wrapText="1"/>
    </xf>
    <xf numFmtId="0" fontId="67" fillId="0" borderId="1" xfId="0" applyFont="1" applyBorder="1" applyAlignment="1">
      <alignment horizontal="justify" vertical="center" wrapText="1"/>
    </xf>
    <xf numFmtId="0" fontId="63" fillId="0" borderId="1" xfId="0" applyFont="1" applyBorder="1" applyAlignment="1">
      <alignment horizontal="justify" vertical="center" wrapText="1"/>
    </xf>
    <xf numFmtId="0" fontId="60" fillId="2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63" fillId="0" borderId="1" xfId="0" applyFont="1" applyBorder="1" applyAlignment="1">
      <alignment vertical="center" wrapText="1"/>
    </xf>
    <xf numFmtId="0" fontId="61" fillId="24" borderId="1" xfId="0" applyFont="1" applyFill="1" applyBorder="1" applyAlignment="1">
      <alignment horizontal="center" vertical="center"/>
    </xf>
    <xf numFmtId="0" fontId="67" fillId="0" borderId="1" xfId="0" applyFont="1" applyBorder="1" applyAlignment="1">
      <alignment vertical="center" wrapText="1"/>
    </xf>
    <xf numFmtId="0" fontId="61" fillId="24" borderId="1" xfId="0" applyFont="1" applyFill="1" applyBorder="1" applyAlignment="1">
      <alignment horizontal="center" vertical="center" wrapText="1"/>
    </xf>
    <xf numFmtId="14" fontId="0" fillId="4" borderId="1" xfId="0" applyNumberFormat="1" applyFill="1" applyBorder="1" applyAlignment="1">
      <alignment vertical="center"/>
    </xf>
    <xf numFmtId="14" fontId="0" fillId="4" borderId="1" xfId="0" applyNumberFormat="1" applyFill="1" applyBorder="1" applyAlignment="1">
      <alignment horizontal="center"/>
    </xf>
    <xf numFmtId="0" fontId="0" fillId="4" borderId="1" xfId="0" applyFill="1" applyBorder="1" applyAlignment="1">
      <alignment horizontal="center"/>
    </xf>
    <xf numFmtId="0" fontId="0" fillId="4" borderId="1" xfId="0" applyFill="1" applyBorder="1" applyAlignment="1">
      <alignment horizontal="center" wrapText="1"/>
    </xf>
    <xf numFmtId="0" fontId="63" fillId="5" borderId="1" xfId="0" applyFont="1" applyFill="1" applyBorder="1" applyAlignment="1">
      <alignment horizontal="justify" vertical="center" wrapText="1"/>
    </xf>
    <xf numFmtId="0" fontId="0" fillId="4" borderId="1" xfId="0" applyFill="1" applyBorder="1" applyAlignment="1">
      <alignment horizontal="center" vertical="top" wrapText="1"/>
    </xf>
    <xf numFmtId="0" fontId="63" fillId="0" borderId="1" xfId="0" applyFont="1" applyBorder="1" applyAlignment="1">
      <alignment horizontal="left" vertical="center" wrapText="1"/>
    </xf>
    <xf numFmtId="0" fontId="0" fillId="4" borderId="1" xfId="0" applyFill="1" applyBorder="1" applyAlignment="1">
      <alignment horizontal="center" vertical="top"/>
    </xf>
    <xf numFmtId="0" fontId="69" fillId="4" borderId="1" xfId="0" applyFont="1" applyFill="1" applyBorder="1" applyAlignment="1">
      <alignment horizontal="center" vertical="center" wrapText="1"/>
    </xf>
    <xf numFmtId="0" fontId="6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63" fillId="4" borderId="1" xfId="0" applyFont="1" applyFill="1" applyBorder="1" applyAlignment="1">
      <alignment horizontal="left" vertical="center" wrapText="1"/>
    </xf>
    <xf numFmtId="0" fontId="63" fillId="0" borderId="1" xfId="0" applyFont="1" applyBorder="1" applyAlignment="1">
      <alignment horizontal="center" vertical="center" wrapText="1"/>
    </xf>
    <xf numFmtId="0" fontId="0" fillId="0" borderId="1" xfId="0" applyBorder="1" applyAlignment="1">
      <alignment horizontal="left" vertical="center" wrapText="1"/>
    </xf>
    <xf numFmtId="14" fontId="63" fillId="4" borderId="1" xfId="0" applyNumberFormat="1" applyFont="1" applyFill="1" applyBorder="1" applyAlignment="1">
      <alignment horizontal="center" vertical="center" wrapText="1"/>
    </xf>
    <xf numFmtId="0" fontId="63" fillId="4" borderId="1" xfId="0" applyFont="1" applyFill="1" applyBorder="1" applyAlignment="1">
      <alignment horizontal="justify" vertical="center" wrapText="1"/>
    </xf>
    <xf numFmtId="0" fontId="60" fillId="24" borderId="26" xfId="0" applyFont="1" applyFill="1" applyBorder="1" applyAlignment="1">
      <alignment horizontal="center" vertical="center"/>
    </xf>
    <xf numFmtId="0" fontId="60" fillId="24" borderId="25" xfId="0" applyFont="1" applyFill="1" applyBorder="1" applyAlignment="1">
      <alignment horizontal="center" vertical="center"/>
    </xf>
    <xf numFmtId="0" fontId="60" fillId="24" borderId="17" xfId="0" applyFont="1" applyFill="1" applyBorder="1" applyAlignment="1">
      <alignment horizontal="center" vertical="center"/>
    </xf>
    <xf numFmtId="0" fontId="61" fillId="24" borderId="26" xfId="0" applyFont="1" applyFill="1" applyBorder="1" applyAlignment="1">
      <alignment horizontal="center" vertical="center"/>
    </xf>
    <xf numFmtId="0" fontId="61" fillId="24" borderId="25" xfId="0" applyFont="1" applyFill="1" applyBorder="1" applyAlignment="1">
      <alignment horizontal="center" vertical="center"/>
    </xf>
    <xf numFmtId="0" fontId="61" fillId="24" borderId="17" xfId="0" applyFont="1" applyFill="1" applyBorder="1" applyAlignment="1">
      <alignment horizontal="center" vertical="center"/>
    </xf>
    <xf numFmtId="0" fontId="61" fillId="21" borderId="26" xfId="0" applyFont="1" applyFill="1" applyBorder="1" applyAlignment="1">
      <alignment horizontal="center" vertical="center"/>
    </xf>
    <xf numFmtId="0" fontId="61" fillId="21" borderId="25" xfId="0" applyFont="1" applyFill="1" applyBorder="1" applyAlignment="1">
      <alignment horizontal="center" vertical="center"/>
    </xf>
    <xf numFmtId="0" fontId="61" fillId="21" borderId="17" xfId="0" applyFont="1" applyFill="1" applyBorder="1" applyAlignment="1">
      <alignment horizontal="center" vertical="center"/>
    </xf>
    <xf numFmtId="165" fontId="43" fillId="0" borderId="1" xfId="0" applyNumberFormat="1" applyFont="1" applyBorder="1" applyAlignment="1">
      <alignment horizontal="center" vertical="center" wrapText="1"/>
    </xf>
    <xf numFmtId="165" fontId="43" fillId="0" borderId="6"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46" xfId="0" applyFont="1" applyBorder="1" applyAlignment="1">
      <alignment horizontal="center" vertical="center" wrapText="1"/>
    </xf>
    <xf numFmtId="49" fontId="13" fillId="0" borderId="6" xfId="0" applyNumberFormat="1" applyFont="1" applyBorder="1" applyAlignment="1">
      <alignment horizontal="justify" vertical="center" wrapText="1"/>
    </xf>
    <xf numFmtId="49" fontId="13" fillId="0" borderId="14" xfId="0" applyNumberFormat="1" applyFont="1" applyBorder="1" applyAlignment="1">
      <alignment horizontal="justify" vertical="center" wrapText="1"/>
    </xf>
    <xf numFmtId="9" fontId="13" fillId="0" borderId="1" xfId="0" applyNumberFormat="1" applyFont="1" applyBorder="1" applyAlignment="1">
      <alignment horizontal="center" vertical="center"/>
    </xf>
    <xf numFmtId="165" fontId="43" fillId="0" borderId="5" xfId="0" applyNumberFormat="1" applyFont="1" applyBorder="1" applyAlignment="1">
      <alignment horizontal="center" vertical="center" wrapText="1"/>
    </xf>
    <xf numFmtId="165" fontId="13" fillId="0" borderId="5"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13" fillId="4" borderId="6" xfId="0" applyFont="1" applyFill="1" applyBorder="1" applyAlignment="1">
      <alignment horizontal="justify" vertical="center" wrapText="1"/>
    </xf>
    <xf numFmtId="0" fontId="13" fillId="4" borderId="5" xfId="0" applyFont="1" applyFill="1" applyBorder="1" applyAlignment="1">
      <alignment horizontal="justify" vertical="center" wrapText="1"/>
    </xf>
    <xf numFmtId="0" fontId="13" fillId="33" borderId="26" xfId="0" applyFont="1" applyFill="1" applyBorder="1" applyAlignment="1">
      <alignment horizontal="center" vertical="center"/>
    </xf>
    <xf numFmtId="0" fontId="13" fillId="33" borderId="25" xfId="0" applyFont="1" applyFill="1" applyBorder="1" applyAlignment="1">
      <alignment horizontal="center" vertical="center"/>
    </xf>
    <xf numFmtId="0" fontId="13" fillId="33" borderId="17" xfId="0" applyFont="1" applyFill="1" applyBorder="1" applyAlignment="1">
      <alignment horizontal="center" vertical="center"/>
    </xf>
    <xf numFmtId="0" fontId="39" fillId="26" borderId="10" xfId="0" applyFont="1" applyFill="1" applyBorder="1" applyAlignment="1">
      <alignment horizontal="center" vertical="center"/>
    </xf>
    <xf numFmtId="0" fontId="39" fillId="26" borderId="14" xfId="0" applyFont="1" applyFill="1" applyBorder="1" applyAlignment="1">
      <alignment horizontal="center" vertical="center"/>
    </xf>
    <xf numFmtId="0" fontId="39" fillId="26" borderId="46" xfId="0" applyFont="1" applyFill="1" applyBorder="1" applyAlignment="1">
      <alignment horizontal="center" vertical="center"/>
    </xf>
    <xf numFmtId="0" fontId="30" fillId="4" borderId="6" xfId="0" applyFont="1" applyFill="1" applyBorder="1" applyAlignment="1">
      <alignment horizontal="justify" vertical="center" wrapText="1"/>
    </xf>
    <xf numFmtId="0" fontId="30" fillId="4" borderId="14" xfId="0" applyFont="1" applyFill="1" applyBorder="1" applyAlignment="1">
      <alignment horizontal="justify" vertical="center" wrapText="1"/>
    </xf>
    <xf numFmtId="0" fontId="48" fillId="8" borderId="18" xfId="0" applyFont="1" applyFill="1" applyBorder="1" applyAlignment="1">
      <alignment horizontal="center"/>
    </xf>
    <xf numFmtId="0" fontId="26" fillId="2" borderId="6" xfId="1" applyFont="1" applyFill="1" applyBorder="1" applyAlignment="1">
      <alignment horizontal="justify" vertical="center" wrapText="1"/>
    </xf>
    <xf numFmtId="0" fontId="43" fillId="0" borderId="6" xfId="1" applyFont="1" applyBorder="1" applyAlignment="1">
      <alignment horizontal="justify" vertical="center" wrapText="1"/>
    </xf>
    <xf numFmtId="0" fontId="43" fillId="0" borderId="5" xfId="1" applyFont="1" applyBorder="1" applyAlignment="1">
      <alignment horizontal="justify" vertical="center" wrapText="1"/>
    </xf>
    <xf numFmtId="0" fontId="43" fillId="11" borderId="6" xfId="0" applyFont="1" applyFill="1" applyBorder="1" applyAlignment="1">
      <alignment horizontal="center" vertical="center" wrapText="1"/>
    </xf>
    <xf numFmtId="0" fontId="13" fillId="16" borderId="2" xfId="0" applyFont="1" applyFill="1" applyBorder="1" applyAlignment="1">
      <alignment horizontal="center" vertical="center"/>
    </xf>
    <xf numFmtId="0" fontId="13" fillId="16" borderId="3" xfId="0" applyFont="1" applyFill="1" applyBorder="1" applyAlignment="1">
      <alignment horizontal="center" vertical="center"/>
    </xf>
    <xf numFmtId="0" fontId="43" fillId="0" borderId="14" xfId="1" applyFont="1" applyBorder="1" applyAlignment="1">
      <alignment horizontal="justify" vertical="center" wrapText="1"/>
    </xf>
    <xf numFmtId="0" fontId="43" fillId="0" borderId="14" xfId="0" applyFont="1" applyBorder="1" applyAlignment="1" applyProtection="1">
      <alignment horizontal="center" vertical="center" wrapText="1"/>
      <protection locked="0"/>
    </xf>
    <xf numFmtId="164" fontId="13" fillId="0" borderId="6" xfId="0" applyNumberFormat="1" applyFont="1" applyBorder="1" applyAlignment="1">
      <alignment horizontal="center" vertical="center"/>
    </xf>
    <xf numFmtId="164" fontId="13" fillId="0" borderId="5" xfId="0" applyNumberFormat="1" applyFont="1" applyBorder="1" applyAlignment="1">
      <alignment horizontal="center" vertical="center"/>
    </xf>
    <xf numFmtId="164" fontId="13" fillId="0" borderId="6"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9" fontId="13" fillId="0" borderId="6" xfId="3" applyFont="1" applyFill="1" applyBorder="1" applyAlignment="1">
      <alignment horizontal="center" vertical="center"/>
    </xf>
    <xf numFmtId="9" fontId="13" fillId="0" borderId="5" xfId="3" applyFont="1" applyFill="1" applyBorder="1" applyAlignment="1">
      <alignment horizontal="center" vertical="center"/>
    </xf>
    <xf numFmtId="164" fontId="43" fillId="0" borderId="14" xfId="0" applyNumberFormat="1" applyFont="1" applyBorder="1" applyAlignment="1">
      <alignment horizontal="center" vertical="center"/>
    </xf>
    <xf numFmtId="164" fontId="13" fillId="0" borderId="14" xfId="0" applyNumberFormat="1" applyFont="1" applyBorder="1" applyAlignment="1">
      <alignment horizontal="center" vertical="center"/>
    </xf>
    <xf numFmtId="9" fontId="13" fillId="0" borderId="14" xfId="3" applyFont="1" applyFill="1" applyBorder="1" applyAlignment="1">
      <alignment horizontal="center" vertical="center"/>
    </xf>
    <xf numFmtId="0" fontId="43" fillId="11" borderId="14" xfId="0" applyFont="1" applyFill="1" applyBorder="1" applyAlignment="1">
      <alignment horizontal="center" vertical="center" wrapText="1"/>
    </xf>
    <xf numFmtId="165" fontId="13" fillId="0" borderId="14" xfId="0" applyNumberFormat="1" applyFont="1" applyBorder="1" applyAlignment="1">
      <alignment horizontal="center" vertical="center" wrapText="1"/>
    </xf>
    <xf numFmtId="165" fontId="13" fillId="0" borderId="5" xfId="0" applyNumberFormat="1" applyFont="1" applyBorder="1" applyAlignment="1">
      <alignment horizontal="center" vertical="center" wrapText="1"/>
    </xf>
    <xf numFmtId="0" fontId="43" fillId="0" borderId="1" xfId="1" applyFont="1" applyBorder="1" applyAlignment="1">
      <alignment horizontal="justify" vertical="center" wrapText="1"/>
    </xf>
    <xf numFmtId="164" fontId="13" fillId="0" borderId="14" xfId="0" applyNumberFormat="1" applyFont="1" applyBorder="1" applyAlignment="1">
      <alignment horizontal="center" vertical="center" wrapText="1"/>
    </xf>
    <xf numFmtId="165" fontId="13" fillId="0" borderId="6" xfId="0" applyNumberFormat="1" applyFont="1" applyBorder="1" applyAlignment="1">
      <alignment horizontal="center" vertical="center" wrapText="1"/>
    </xf>
    <xf numFmtId="0" fontId="13" fillId="18" borderId="0" xfId="0" applyFont="1" applyFill="1" applyAlignment="1">
      <alignment horizontal="center" vertical="center"/>
    </xf>
    <xf numFmtId="0" fontId="43" fillId="0" borderId="6"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5" xfId="1" applyFont="1" applyBorder="1" applyAlignment="1">
      <alignment horizontal="center" vertical="center" wrapText="1"/>
    </xf>
    <xf numFmtId="0" fontId="13" fillId="0" borderId="14" xfId="0" applyFont="1" applyBorder="1" applyAlignment="1">
      <alignment horizontal="justify" vertical="center"/>
    </xf>
    <xf numFmtId="0" fontId="13" fillId="0" borderId="16" xfId="0" applyFont="1" applyBorder="1" applyAlignment="1">
      <alignment horizontal="justify" vertical="center" wrapText="1"/>
    </xf>
    <xf numFmtId="0" fontId="13" fillId="0" borderId="0" xfId="0" applyFont="1" applyAlignment="1">
      <alignment horizontal="justify" vertical="center" wrapText="1"/>
    </xf>
    <xf numFmtId="0" fontId="13" fillId="0" borderId="21" xfId="0" applyFont="1" applyBorder="1" applyAlignment="1">
      <alignment horizontal="justify" vertical="center" wrapText="1"/>
    </xf>
    <xf numFmtId="15" fontId="13" fillId="0" borderId="14" xfId="0" applyNumberFormat="1" applyFont="1" applyBorder="1" applyAlignment="1">
      <alignment horizontal="center" vertical="center"/>
    </xf>
    <xf numFmtId="15" fontId="13" fillId="0" borderId="5" xfId="0" applyNumberFormat="1" applyFont="1" applyBorder="1" applyAlignment="1">
      <alignment horizontal="center" vertical="center"/>
    </xf>
    <xf numFmtId="15" fontId="13" fillId="0" borderId="6" xfId="0" applyNumberFormat="1" applyFont="1" applyBorder="1" applyAlignment="1">
      <alignment horizontal="center" vertical="center"/>
    </xf>
    <xf numFmtId="15" fontId="13" fillId="0" borderId="14" xfId="0" applyNumberFormat="1" applyFont="1" applyBorder="1" applyAlignment="1">
      <alignment horizontal="center" vertical="center" wrapText="1"/>
    </xf>
    <xf numFmtId="15" fontId="13" fillId="0" borderId="5" xfId="0" applyNumberFormat="1" applyFont="1" applyBorder="1" applyAlignment="1">
      <alignment horizontal="center" vertical="center" wrapText="1"/>
    </xf>
    <xf numFmtId="0" fontId="13" fillId="18" borderId="2"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4" xfId="0" applyFont="1" applyFill="1" applyBorder="1" applyAlignment="1">
      <alignment horizontal="center" vertical="center" wrapText="1"/>
    </xf>
    <xf numFmtId="15" fontId="13" fillId="0" borderId="1" xfId="0" applyNumberFormat="1" applyFont="1" applyBorder="1" applyAlignment="1">
      <alignment horizontal="justify" vertical="center" wrapText="1"/>
    </xf>
    <xf numFmtId="15" fontId="13" fillId="0" borderId="1" xfId="0" applyNumberFormat="1" applyFont="1" applyBorder="1" applyAlignment="1">
      <alignment horizontal="center" vertical="center" wrapText="1"/>
    </xf>
    <xf numFmtId="15" fontId="13" fillId="0" borderId="6" xfId="0" applyNumberFormat="1" applyFont="1" applyBorder="1" applyAlignment="1">
      <alignment horizontal="center" vertical="center" wrapText="1"/>
    </xf>
    <xf numFmtId="164" fontId="13" fillId="0" borderId="1" xfId="0" applyNumberFormat="1" applyFont="1" applyBorder="1" applyAlignment="1">
      <alignment horizontal="center" vertical="center"/>
    </xf>
    <xf numFmtId="15" fontId="13" fillId="0" borderId="6" xfId="0" applyNumberFormat="1" applyFont="1" applyBorder="1" applyAlignment="1">
      <alignment horizontal="justify" vertical="center" wrapText="1"/>
    </xf>
    <xf numFmtId="15" fontId="13" fillId="0" borderId="14" xfId="0" applyNumberFormat="1" applyFont="1" applyBorder="1" applyAlignment="1">
      <alignment horizontal="justify" vertical="center" wrapText="1"/>
    </xf>
    <xf numFmtId="15" fontId="13" fillId="0" borderId="5" xfId="0" applyNumberFormat="1" applyFont="1" applyBorder="1" applyAlignment="1">
      <alignment horizontal="justify" vertical="center" wrapText="1"/>
    </xf>
    <xf numFmtId="9" fontId="13" fillId="0" borderId="14" xfId="0" applyNumberFormat="1" applyFont="1" applyBorder="1" applyAlignment="1">
      <alignment horizontal="center" vertical="center"/>
    </xf>
    <xf numFmtId="0" fontId="13" fillId="0" borderId="45"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9" fontId="13" fillId="0" borderId="1" xfId="3" applyFont="1" applyFill="1" applyBorder="1" applyAlignment="1">
      <alignment horizontal="center" vertical="center"/>
    </xf>
    <xf numFmtId="0" fontId="13" fillId="0" borderId="67" xfId="0" applyFont="1" applyBorder="1" applyAlignment="1">
      <alignment horizontal="center" vertical="center"/>
    </xf>
    <xf numFmtId="0" fontId="13" fillId="0" borderId="66" xfId="0" applyFont="1" applyBorder="1" applyAlignment="1">
      <alignment horizontal="center" vertical="center"/>
    </xf>
    <xf numFmtId="0" fontId="13" fillId="0" borderId="6" xfId="0" applyFont="1" applyBorder="1" applyAlignment="1" applyProtection="1">
      <alignment horizontal="justify" vertical="center" wrapText="1"/>
      <protection locked="0"/>
    </xf>
    <xf numFmtId="0" fontId="13" fillId="0" borderId="14" xfId="0" applyFont="1" applyBorder="1" applyAlignment="1" applyProtection="1">
      <alignment horizontal="justify" vertical="center" wrapText="1"/>
      <protection locked="0"/>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1" fillId="4" borderId="1" xfId="0" applyFont="1" applyFill="1" applyBorder="1" applyAlignment="1">
      <alignment horizontal="center" vertical="center"/>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28" fillId="0" borderId="16" xfId="1" applyFont="1" applyBorder="1" applyAlignment="1">
      <alignment horizontal="center" vertical="center" wrapText="1"/>
    </xf>
    <xf numFmtId="0" fontId="28" fillId="0" borderId="0" xfId="1" applyFont="1" applyAlignment="1">
      <alignment horizontal="center" vertical="center" wrapText="1"/>
    </xf>
    <xf numFmtId="0" fontId="28" fillId="0" borderId="21" xfId="1" applyFont="1" applyBorder="1" applyAlignment="1">
      <alignment horizontal="center" vertical="center" wrapText="1"/>
    </xf>
    <xf numFmtId="0" fontId="2" fillId="0" borderId="15" xfId="1" applyBorder="1" applyAlignment="1">
      <alignment horizontal="center" vertical="center" wrapText="1"/>
    </xf>
    <xf numFmtId="0" fontId="2" fillId="0" borderId="36" xfId="1" applyBorder="1" applyAlignment="1">
      <alignment horizontal="center" vertical="center" wrapText="1"/>
    </xf>
    <xf numFmtId="0" fontId="2" fillId="0" borderId="42" xfId="1" applyBorder="1" applyAlignment="1">
      <alignment horizontal="center" vertical="center" wrapText="1"/>
    </xf>
    <xf numFmtId="0" fontId="2" fillId="0" borderId="43" xfId="1" applyBorder="1" applyAlignment="1">
      <alignment horizontal="center" vertical="center" wrapText="1"/>
    </xf>
    <xf numFmtId="0" fontId="2" fillId="0" borderId="18" xfId="1" applyBorder="1" applyAlignment="1">
      <alignment horizontal="center" vertical="center" wrapText="1"/>
    </xf>
    <xf numFmtId="0" fontId="2" fillId="0" borderId="44" xfId="1" applyBorder="1" applyAlignment="1">
      <alignment horizontal="center"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4" xfId="0" applyFont="1" applyFill="1" applyBorder="1" applyAlignment="1">
      <alignment horizontal="center" vertical="center"/>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17" fillId="2" borderId="1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7" fillId="3" borderId="13" xfId="1" applyFont="1" applyFill="1" applyBorder="1" applyAlignment="1">
      <alignment horizontal="center" vertical="center" wrapText="1"/>
    </xf>
    <xf numFmtId="0" fontId="2" fillId="0" borderId="6" xfId="0" applyFont="1" applyBorder="1" applyAlignment="1">
      <alignment horizontal="justify" vertical="top" wrapText="1"/>
    </xf>
    <xf numFmtId="0" fontId="2" fillId="0" borderId="14" xfId="0" applyFont="1" applyBorder="1" applyAlignment="1">
      <alignment horizontal="justify" vertical="top" wrapText="1"/>
    </xf>
    <xf numFmtId="0" fontId="2" fillId="0" borderId="5" xfId="0" applyFont="1" applyBorder="1" applyAlignment="1">
      <alignment horizontal="justify" vertical="top" wrapText="1"/>
    </xf>
    <xf numFmtId="0" fontId="1" fillId="6" borderId="15" xfId="0" applyFont="1" applyFill="1" applyBorder="1" applyAlignment="1">
      <alignment horizontal="center" vertical="center"/>
    </xf>
    <xf numFmtId="0" fontId="1" fillId="6" borderId="0" xfId="0" applyFont="1" applyFill="1" applyAlignment="1">
      <alignment horizontal="center" vertical="center"/>
    </xf>
    <xf numFmtId="0" fontId="1" fillId="6" borderId="42"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43" xfId="0" applyFont="1" applyFill="1" applyBorder="1" applyAlignment="1">
      <alignment horizontal="center" vertical="center"/>
    </xf>
    <xf numFmtId="0" fontId="1" fillId="6" borderId="44" xfId="0" applyFont="1" applyFill="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justify"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1" fillId="7" borderId="0" xfId="0" applyFont="1" applyFill="1" applyAlignment="1">
      <alignment horizontal="left"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3" fillId="3"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1" fillId="14" borderId="15" xfId="0" applyFont="1" applyFill="1" applyBorder="1" applyAlignment="1">
      <alignment horizontal="center" vertical="center"/>
    </xf>
    <xf numFmtId="0" fontId="1" fillId="14" borderId="36" xfId="0" applyFont="1" applyFill="1" applyBorder="1" applyAlignment="1">
      <alignment horizontal="center" vertical="center"/>
    </xf>
    <xf numFmtId="0" fontId="1" fillId="14" borderId="42" xfId="0" applyFont="1" applyFill="1" applyBorder="1" applyAlignment="1">
      <alignment horizontal="center" vertical="center"/>
    </xf>
    <xf numFmtId="0" fontId="2" fillId="0" borderId="6" xfId="0" applyFont="1" applyBorder="1" applyAlignment="1" applyProtection="1">
      <alignment horizontal="justify" vertical="top" wrapText="1"/>
      <protection locked="0"/>
    </xf>
    <xf numFmtId="0" fontId="2" fillId="0" borderId="14" xfId="0" applyFont="1" applyBorder="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1" fillId="0" borderId="14" xfId="0" applyFont="1" applyBorder="1" applyAlignment="1">
      <alignment horizontal="justify" vertical="center" wrapText="1"/>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1" fillId="14" borderId="2" xfId="0" applyFont="1" applyFill="1" applyBorder="1" applyAlignment="1">
      <alignment horizontal="center" vertical="center"/>
    </xf>
    <xf numFmtId="0" fontId="1" fillId="14" borderId="3" xfId="0" applyFont="1" applyFill="1" applyBorder="1" applyAlignment="1">
      <alignment horizontal="center" vertical="center"/>
    </xf>
    <xf numFmtId="0" fontId="1" fillId="14" borderId="4" xfId="0" applyFont="1" applyFill="1" applyBorder="1" applyAlignment="1">
      <alignment horizontal="center" vertical="center"/>
    </xf>
    <xf numFmtId="0" fontId="9" fillId="0" borderId="1" xfId="0" applyFont="1" applyBorder="1" applyAlignment="1">
      <alignment horizontal="center" vertical="center"/>
    </xf>
    <xf numFmtId="0" fontId="2" fillId="0" borderId="6" xfId="0" applyFont="1" applyBorder="1" applyAlignment="1" applyProtection="1">
      <alignment horizontal="justify" vertical="center" wrapText="1"/>
      <protection locked="0"/>
    </xf>
    <xf numFmtId="0" fontId="2" fillId="0" borderId="14"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1" fillId="0" borderId="42" xfId="0" applyFont="1" applyBorder="1" applyAlignment="1">
      <alignment horizontal="justify" vertical="top" wrapText="1"/>
    </xf>
    <xf numFmtId="0" fontId="1" fillId="0" borderId="21" xfId="0" applyFont="1" applyBorder="1" applyAlignment="1">
      <alignment horizontal="justify" vertical="top" wrapText="1"/>
    </xf>
    <xf numFmtId="0" fontId="1" fillId="0" borderId="44" xfId="0" applyFont="1" applyBorder="1" applyAlignment="1">
      <alignment horizontal="justify" vertical="top"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5" fillId="0" borderId="1" xfId="0" applyFont="1" applyBorder="1" applyAlignment="1">
      <alignment horizontal="center" vertical="center"/>
    </xf>
    <xf numFmtId="0" fontId="35" fillId="15" borderId="1" xfId="0" applyFont="1" applyFill="1" applyBorder="1" applyAlignment="1">
      <alignment horizontal="center" vertical="center"/>
    </xf>
    <xf numFmtId="0" fontId="15" fillId="0" borderId="1" xfId="0" applyFont="1" applyBorder="1" applyAlignment="1">
      <alignment horizontal="justify" vertical="center" wrapText="1"/>
    </xf>
    <xf numFmtId="0" fontId="12" fillId="0" borderId="1" xfId="0" applyFont="1" applyBorder="1" applyAlignment="1">
      <alignment horizontal="justify" vertical="center" wrapText="1"/>
    </xf>
  </cellXfs>
  <cellStyles count="8">
    <cellStyle name="Hipervínculo" xfId="2" builtinId="8"/>
    <cellStyle name="Normal" xfId="0" builtinId="0"/>
    <cellStyle name="Normal 2" xfId="1" xr:uid="{00000000-0005-0000-0000-000002000000}"/>
    <cellStyle name="Normal 3" xfId="6" xr:uid="{14DA698D-D589-4556-AE00-E1D94C70F417}"/>
    <cellStyle name="Normal 3 2" xfId="4" xr:uid="{6B320BCB-45D9-489E-BEB9-70BB22443A1A}"/>
    <cellStyle name="Porcentaje" xfId="3" builtinId="5"/>
    <cellStyle name="Porcentaje 2" xfId="5" xr:uid="{F01B28D1-AFE1-460A-B55A-508013223A10}"/>
    <cellStyle name="Porcentaje 2 2" xfId="7" xr:uid="{5A3C4363-831A-4EE1-A74D-96D73633A76F}"/>
  </cellStyles>
  <dxfs count="560">
    <dxf>
      <font>
        <b/>
        <i val="0"/>
      </font>
      <fill>
        <patternFill>
          <bgColor theme="0"/>
        </patternFill>
      </fill>
    </dxf>
    <dxf>
      <font>
        <b/>
        <i val="0"/>
      </font>
      <fill>
        <patternFill>
          <bgColor theme="9" tint="0.39994506668294322"/>
        </patternFill>
      </fill>
    </dxf>
    <dxf>
      <font>
        <b/>
        <i val="0"/>
      </font>
      <fill>
        <patternFill>
          <bgColor theme="0"/>
        </patternFill>
      </fill>
    </dxf>
    <dxf>
      <font>
        <b/>
        <i val="0"/>
      </font>
      <fill>
        <patternFill>
          <bgColor theme="9" tint="0.39994506668294322"/>
        </patternFill>
      </fill>
    </dxf>
    <dxf>
      <font>
        <b/>
        <i val="0"/>
      </font>
      <fill>
        <patternFill>
          <bgColor theme="8" tint="0.39994506668294322"/>
        </patternFill>
      </fill>
    </dxf>
    <dxf>
      <font>
        <b/>
        <i val="0"/>
      </font>
      <fill>
        <patternFill>
          <bgColor rgb="FFFFC000"/>
        </patternFill>
      </fill>
    </dxf>
    <dxf>
      <font>
        <b/>
        <i val="0"/>
      </font>
      <fill>
        <patternFill>
          <bgColor rgb="FFFF0000"/>
        </patternFill>
      </fill>
    </dxf>
    <dxf>
      <font>
        <b/>
        <i val="0"/>
      </font>
      <fill>
        <patternFill>
          <bgColor rgb="FFFF0000"/>
        </patternFill>
      </fill>
    </dxf>
    <dxf>
      <fill>
        <patternFill>
          <bgColor theme="0"/>
        </patternFill>
      </fill>
    </dxf>
    <dxf>
      <fill>
        <patternFill>
          <bgColor theme="9" tint="0.39994506668294322"/>
        </patternFill>
      </fill>
    </dxf>
    <dxf>
      <font>
        <b/>
        <i val="0"/>
      </font>
      <fill>
        <patternFill>
          <bgColor theme="0"/>
        </patternFill>
      </fill>
    </dxf>
    <dxf>
      <font>
        <b/>
        <i val="0"/>
      </font>
      <fill>
        <patternFill>
          <bgColor theme="9" tint="0.39994506668294322"/>
        </patternFill>
      </fill>
    </dxf>
    <dxf>
      <fill>
        <patternFill>
          <bgColor theme="0"/>
        </patternFill>
      </fill>
    </dxf>
    <dxf>
      <fill>
        <patternFill>
          <bgColor theme="8" tint="0.39994506668294322"/>
        </patternFill>
      </fill>
    </dxf>
    <dxf>
      <fill>
        <patternFill>
          <bgColor theme="9" tint="0.39994506668294322"/>
        </patternFill>
      </fill>
    </dxf>
    <dxf>
      <fill>
        <patternFill>
          <bgColor rgb="FFFFC000"/>
        </patternFill>
      </fill>
    </dxf>
    <dxf>
      <fill>
        <patternFill>
          <bgColor rgb="FFFF0000"/>
        </patternFill>
      </fill>
    </dxf>
    <dxf>
      <fill>
        <patternFill>
          <bgColor rgb="FFFF0000"/>
        </patternFill>
      </fill>
    </dxf>
    <dxf>
      <font>
        <b/>
        <i val="0"/>
      </font>
      <fill>
        <patternFill>
          <bgColor theme="0"/>
        </patternFill>
      </fill>
    </dxf>
    <dxf>
      <font>
        <b/>
        <i val="0"/>
      </font>
      <fill>
        <patternFill>
          <bgColor theme="9" tint="0.39994506668294322"/>
        </patternFill>
      </fill>
    </dxf>
    <dxf>
      <font>
        <b/>
        <i val="0"/>
      </font>
      <fill>
        <patternFill>
          <bgColor theme="8" tint="0.39994506668294322"/>
        </patternFill>
      </fill>
    </dxf>
    <dxf>
      <font>
        <b/>
        <i val="0"/>
      </font>
      <fill>
        <patternFill>
          <bgColor rgb="FFFFC000"/>
        </patternFill>
      </fill>
    </dxf>
    <dxf>
      <font>
        <b/>
        <i val="0"/>
      </font>
      <fill>
        <patternFill>
          <bgColor rgb="FFFF0000"/>
        </patternFill>
      </fill>
    </dxf>
    <dxf>
      <font>
        <b/>
        <i val="0"/>
      </font>
      <fill>
        <patternFill>
          <bgColor rgb="FFFF0000"/>
        </patternFill>
      </fill>
    </dxf>
    <dxf>
      <font>
        <b/>
        <i val="0"/>
      </font>
      <fill>
        <patternFill>
          <bgColor theme="0"/>
        </patternFill>
      </fill>
    </dxf>
    <dxf>
      <font>
        <b/>
        <i val="0"/>
      </font>
      <fill>
        <patternFill>
          <bgColor theme="9" tint="0.39994506668294322"/>
        </patternFill>
      </fill>
    </dxf>
    <dxf>
      <font>
        <b/>
        <i val="0"/>
      </font>
      <fill>
        <patternFill>
          <bgColor theme="0"/>
        </patternFill>
      </fill>
    </dxf>
    <dxf>
      <font>
        <b/>
        <i val="0"/>
      </font>
      <fill>
        <patternFill>
          <bgColor theme="9" tint="0.39994506668294322"/>
        </patternFill>
      </fill>
    </dxf>
    <dxf>
      <font>
        <b/>
        <i val="0"/>
      </font>
      <fill>
        <patternFill>
          <bgColor theme="0"/>
        </patternFill>
      </fill>
    </dxf>
    <dxf>
      <font>
        <b/>
        <i val="0"/>
      </font>
      <fill>
        <patternFill>
          <bgColor theme="9" tint="0.39994506668294322"/>
        </patternFill>
      </fill>
    </dxf>
    <dxf>
      <font>
        <b/>
        <i val="0"/>
      </font>
      <fill>
        <patternFill>
          <bgColor theme="8" tint="0.39994506668294322"/>
        </patternFill>
      </fill>
    </dxf>
    <dxf>
      <font>
        <b/>
        <i val="0"/>
      </font>
      <fill>
        <patternFill>
          <bgColor rgb="FFFFC000"/>
        </patternFill>
      </fill>
    </dxf>
    <dxf>
      <font>
        <b/>
        <i val="0"/>
      </font>
      <fill>
        <patternFill>
          <bgColor rgb="FFFF0000"/>
        </patternFill>
      </fill>
    </dxf>
    <dxf>
      <font>
        <b/>
        <i val="0"/>
      </font>
      <fill>
        <patternFill>
          <bgColor rgb="FFFF0000"/>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C000"/>
        </patternFill>
      </fill>
    </dxf>
    <dxf>
      <fill>
        <patternFill>
          <bgColor theme="4" tint="0.59996337778862885"/>
        </patternFill>
      </fill>
    </dxf>
    <dxf>
      <fill>
        <patternFill>
          <bgColor theme="9"/>
        </patternFill>
      </fill>
    </dxf>
    <dxf>
      <fill>
        <patternFill>
          <bgColor rgb="FFFF0000"/>
        </patternFill>
      </fill>
    </dxf>
    <dxf>
      <fill>
        <patternFill>
          <bgColor rgb="FFFFC000"/>
        </patternFill>
      </fill>
    </dxf>
    <dxf>
      <fill>
        <patternFill>
          <bgColor theme="4" tint="0.59996337778862885"/>
        </patternFill>
      </fill>
    </dxf>
    <dxf>
      <fill>
        <patternFill>
          <bgColor theme="9"/>
        </patternFill>
      </fill>
    </dxf>
    <dxf>
      <fill>
        <patternFill>
          <bgColor rgb="FFFF0000"/>
        </patternFill>
      </fill>
    </dxf>
    <dxf>
      <fill>
        <patternFill>
          <bgColor rgb="FFFFC000"/>
        </patternFill>
      </fill>
    </dxf>
    <dxf>
      <fill>
        <patternFill>
          <bgColor theme="4" tint="0.59996337778862885"/>
        </patternFill>
      </fill>
    </dxf>
    <dxf>
      <fill>
        <patternFill>
          <bgColor theme="6" tint="0.39994506668294322"/>
        </patternFill>
      </fill>
    </dxf>
    <dxf>
      <fill>
        <patternFill>
          <bgColor theme="6" tint="0.59996337778862885"/>
        </patternFill>
      </fill>
    </dxf>
    <dxf>
      <fill>
        <patternFill>
          <bgColor theme="9"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rgb="FFFF0000"/>
        </patternFill>
      </fill>
    </dxf>
    <dxf>
      <fill>
        <patternFill>
          <bgColor rgb="FFFFC000"/>
        </patternFill>
      </fill>
    </dxf>
    <dxf>
      <fill>
        <patternFill>
          <bgColor theme="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39994506668294322"/>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9" tint="0.39994506668294322"/>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9" tint="0.39994506668294322"/>
        </patternFill>
      </fill>
    </dxf>
    <dxf>
      <fill>
        <patternFill>
          <bgColor rgb="FFFF0000"/>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theme="0"/>
        </patternFill>
      </fill>
    </dxf>
    <dxf>
      <fill>
        <patternFill>
          <bgColor theme="9" tint="0.39994506668294322"/>
        </patternFill>
      </fill>
    </dxf>
    <dxf>
      <fill>
        <patternFill>
          <bgColor theme="4" tint="0.39994506668294322"/>
        </patternFill>
      </fill>
    </dxf>
    <dxf>
      <fill>
        <patternFill>
          <bgColor rgb="FFFF0000"/>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theme="0"/>
        </patternFill>
      </fill>
    </dxf>
    <dxf>
      <fill>
        <patternFill>
          <bgColor theme="9" tint="0.39994506668294322"/>
        </patternFill>
      </fill>
    </dxf>
    <dxf>
      <fill>
        <patternFill>
          <bgColor theme="4"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theme="0"/>
        </patternFill>
      </fill>
    </dxf>
    <dxf>
      <fill>
        <patternFill>
          <bgColor theme="9" tint="0.39994506668294322"/>
        </patternFill>
      </fill>
    </dxf>
    <dxf>
      <fill>
        <patternFill>
          <bgColor theme="4"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theme="0"/>
        </patternFill>
      </fill>
    </dxf>
    <dxf>
      <fill>
        <patternFill>
          <bgColor theme="9" tint="0.39994506668294322"/>
        </patternFill>
      </fill>
    </dxf>
    <dxf>
      <fill>
        <patternFill>
          <bgColor theme="4"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523876</xdr:colOff>
      <xdr:row>0</xdr:row>
      <xdr:rowOff>0</xdr:rowOff>
    </xdr:from>
    <xdr:ext cx="2324099" cy="733543"/>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23876" y="0"/>
          <a:ext cx="2324099" cy="733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1186451</xdr:colOff>
      <xdr:row>0</xdr:row>
      <xdr:rowOff>0</xdr:rowOff>
    </xdr:from>
    <xdr:ext cx="2324099" cy="733543"/>
    <xdr:pic>
      <xdr:nvPicPr>
        <xdr:cNvPr id="5" name="Imagen 4">
          <a:extLst>
            <a:ext uri="{FF2B5EF4-FFF2-40B4-BE49-F238E27FC236}">
              <a16:creationId xmlns:a16="http://schemas.microsoft.com/office/drawing/2014/main" id="{10C74E7A-E144-4F3C-A5B7-61DD9C791968}"/>
            </a:ext>
          </a:extLst>
        </xdr:cNvPr>
        <xdr:cNvPicPr>
          <a:picLocks noChangeAspect="1"/>
        </xdr:cNvPicPr>
      </xdr:nvPicPr>
      <xdr:blipFill>
        <a:blip xmlns:r="http://schemas.openxmlformats.org/officeDocument/2006/relationships" r:embed="rId1"/>
        <a:stretch>
          <a:fillRect/>
        </a:stretch>
      </xdr:blipFill>
      <xdr:spPr>
        <a:xfrm>
          <a:off x="2773951" y="0"/>
          <a:ext cx="2324099" cy="7335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1132417</xdr:colOff>
      <xdr:row>0</xdr:row>
      <xdr:rowOff>0</xdr:rowOff>
    </xdr:from>
    <xdr:ext cx="2324099" cy="733543"/>
    <xdr:pic>
      <xdr:nvPicPr>
        <xdr:cNvPr id="4" name="Imagen 3">
          <a:extLst>
            <a:ext uri="{FF2B5EF4-FFF2-40B4-BE49-F238E27FC236}">
              <a16:creationId xmlns:a16="http://schemas.microsoft.com/office/drawing/2014/main" id="{6EEF6042-61D7-4E8A-A3FB-AA684438C92F}"/>
            </a:ext>
          </a:extLst>
        </xdr:cNvPr>
        <xdr:cNvPicPr>
          <a:picLocks noChangeAspect="1"/>
        </xdr:cNvPicPr>
      </xdr:nvPicPr>
      <xdr:blipFill>
        <a:blip xmlns:r="http://schemas.openxmlformats.org/officeDocument/2006/relationships" r:embed="rId1"/>
        <a:stretch>
          <a:fillRect/>
        </a:stretch>
      </xdr:blipFill>
      <xdr:spPr>
        <a:xfrm>
          <a:off x="2317750" y="0"/>
          <a:ext cx="2324099" cy="73354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539750</xdr:colOff>
      <xdr:row>0</xdr:row>
      <xdr:rowOff>254000</xdr:rowOff>
    </xdr:from>
    <xdr:ext cx="2324099" cy="733543"/>
    <xdr:pic>
      <xdr:nvPicPr>
        <xdr:cNvPr id="4" name="Imagen 3">
          <a:extLst>
            <a:ext uri="{FF2B5EF4-FFF2-40B4-BE49-F238E27FC236}">
              <a16:creationId xmlns:a16="http://schemas.microsoft.com/office/drawing/2014/main" id="{1BDF7FDE-F694-47E8-8BBD-A81DC72EA73A}"/>
            </a:ext>
          </a:extLst>
        </xdr:cNvPr>
        <xdr:cNvPicPr>
          <a:picLocks noChangeAspect="1"/>
        </xdr:cNvPicPr>
      </xdr:nvPicPr>
      <xdr:blipFill>
        <a:blip xmlns:r="http://schemas.openxmlformats.org/officeDocument/2006/relationships" r:embed="rId1"/>
        <a:stretch>
          <a:fillRect/>
        </a:stretch>
      </xdr:blipFill>
      <xdr:spPr>
        <a:xfrm>
          <a:off x="1936750" y="254000"/>
          <a:ext cx="2324099" cy="73354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1301750</xdr:colOff>
      <xdr:row>0</xdr:row>
      <xdr:rowOff>127000</xdr:rowOff>
    </xdr:from>
    <xdr:ext cx="2324099" cy="733543"/>
    <xdr:pic>
      <xdr:nvPicPr>
        <xdr:cNvPr id="4" name="Imagen 3">
          <a:extLst>
            <a:ext uri="{FF2B5EF4-FFF2-40B4-BE49-F238E27FC236}">
              <a16:creationId xmlns:a16="http://schemas.microsoft.com/office/drawing/2014/main" id="{C7CF100A-C642-44D7-BD1E-D9413A814D83}"/>
            </a:ext>
          </a:extLst>
        </xdr:cNvPr>
        <xdr:cNvPicPr>
          <a:picLocks noChangeAspect="1"/>
        </xdr:cNvPicPr>
      </xdr:nvPicPr>
      <xdr:blipFill>
        <a:blip xmlns:r="http://schemas.openxmlformats.org/officeDocument/2006/relationships" r:embed="rId1"/>
        <a:stretch>
          <a:fillRect/>
        </a:stretch>
      </xdr:blipFill>
      <xdr:spPr>
        <a:xfrm>
          <a:off x="2714625" y="127000"/>
          <a:ext cx="2324099" cy="73354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1047750</xdr:colOff>
      <xdr:row>0</xdr:row>
      <xdr:rowOff>206375</xdr:rowOff>
    </xdr:from>
    <xdr:ext cx="2324099" cy="733543"/>
    <xdr:pic>
      <xdr:nvPicPr>
        <xdr:cNvPr id="3" name="Imagen 2">
          <a:extLst>
            <a:ext uri="{FF2B5EF4-FFF2-40B4-BE49-F238E27FC236}">
              <a16:creationId xmlns:a16="http://schemas.microsoft.com/office/drawing/2014/main" id="{1F155E71-E1B3-4925-A03B-BC53352701DF}"/>
            </a:ext>
          </a:extLst>
        </xdr:cNvPr>
        <xdr:cNvPicPr>
          <a:picLocks noChangeAspect="1"/>
        </xdr:cNvPicPr>
      </xdr:nvPicPr>
      <xdr:blipFill>
        <a:blip xmlns:r="http://schemas.openxmlformats.org/officeDocument/2006/relationships" r:embed="rId1"/>
        <a:stretch>
          <a:fillRect/>
        </a:stretch>
      </xdr:blipFill>
      <xdr:spPr>
        <a:xfrm>
          <a:off x="2333625" y="206375"/>
          <a:ext cx="2324099" cy="73354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553357</xdr:colOff>
      <xdr:row>0</xdr:row>
      <xdr:rowOff>181429</xdr:rowOff>
    </xdr:from>
    <xdr:ext cx="2324099" cy="733543"/>
    <xdr:pic>
      <xdr:nvPicPr>
        <xdr:cNvPr id="4" name="Imagen 3">
          <a:extLst>
            <a:ext uri="{FF2B5EF4-FFF2-40B4-BE49-F238E27FC236}">
              <a16:creationId xmlns:a16="http://schemas.microsoft.com/office/drawing/2014/main" id="{952399B6-2BF4-4769-A25F-8BF1562FFB8D}"/>
            </a:ext>
          </a:extLst>
        </xdr:cNvPr>
        <xdr:cNvPicPr>
          <a:picLocks noChangeAspect="1"/>
        </xdr:cNvPicPr>
      </xdr:nvPicPr>
      <xdr:blipFill>
        <a:blip xmlns:r="http://schemas.openxmlformats.org/officeDocument/2006/relationships" r:embed="rId1"/>
        <a:stretch>
          <a:fillRect/>
        </a:stretch>
      </xdr:blipFill>
      <xdr:spPr>
        <a:xfrm>
          <a:off x="1841500" y="181429"/>
          <a:ext cx="2324099" cy="73354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279400</xdr:colOff>
      <xdr:row>0</xdr:row>
      <xdr:rowOff>0</xdr:rowOff>
    </xdr:from>
    <xdr:ext cx="2324099" cy="733543"/>
    <xdr:pic>
      <xdr:nvPicPr>
        <xdr:cNvPr id="4" name="Imagen 3">
          <a:extLst>
            <a:ext uri="{FF2B5EF4-FFF2-40B4-BE49-F238E27FC236}">
              <a16:creationId xmlns:a16="http://schemas.microsoft.com/office/drawing/2014/main" id="{DB1E0763-6703-455D-B6F7-9AB50DD7DCA4}"/>
            </a:ext>
          </a:extLst>
        </xdr:cNvPr>
        <xdr:cNvPicPr>
          <a:picLocks noChangeAspect="1"/>
        </xdr:cNvPicPr>
      </xdr:nvPicPr>
      <xdr:blipFill>
        <a:blip xmlns:r="http://schemas.openxmlformats.org/officeDocument/2006/relationships" r:embed="rId1"/>
        <a:stretch>
          <a:fillRect/>
        </a:stretch>
      </xdr:blipFill>
      <xdr:spPr>
        <a:xfrm>
          <a:off x="3759200" y="0"/>
          <a:ext cx="2324099" cy="73354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606136</xdr:colOff>
      <xdr:row>0</xdr:row>
      <xdr:rowOff>1</xdr:rowOff>
    </xdr:from>
    <xdr:ext cx="2199409" cy="694188"/>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901536" y="0"/>
          <a:ext cx="2199409" cy="69418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168798</xdr:colOff>
      <xdr:row>0</xdr:row>
      <xdr:rowOff>0</xdr:rowOff>
    </xdr:from>
    <xdr:ext cx="2199409" cy="694188"/>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83398" y="0"/>
          <a:ext cx="2199409" cy="69418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199409" cy="694188"/>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199409" cy="69418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707486</xdr:colOff>
      <xdr:row>6</xdr:row>
      <xdr:rowOff>148865</xdr:rowOff>
    </xdr:from>
    <xdr:ext cx="2868283" cy="905301"/>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07486" y="148865"/>
          <a:ext cx="2868283" cy="90530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235858</xdr:colOff>
      <xdr:row>0</xdr:row>
      <xdr:rowOff>0</xdr:rowOff>
    </xdr:from>
    <xdr:ext cx="2324099" cy="733543"/>
    <xdr:pic>
      <xdr:nvPicPr>
        <xdr:cNvPr id="5" name="Imagen 4">
          <a:extLst>
            <a:ext uri="{FF2B5EF4-FFF2-40B4-BE49-F238E27FC236}">
              <a16:creationId xmlns:a16="http://schemas.microsoft.com/office/drawing/2014/main" id="{B1F2524E-7D06-4381-8953-A8C27CB48461}"/>
            </a:ext>
          </a:extLst>
        </xdr:cNvPr>
        <xdr:cNvPicPr>
          <a:picLocks noChangeAspect="1"/>
        </xdr:cNvPicPr>
      </xdr:nvPicPr>
      <xdr:blipFill>
        <a:blip xmlns:r="http://schemas.openxmlformats.org/officeDocument/2006/relationships" r:embed="rId1"/>
        <a:stretch>
          <a:fillRect/>
        </a:stretch>
      </xdr:blipFill>
      <xdr:spPr>
        <a:xfrm>
          <a:off x="1133929" y="0"/>
          <a:ext cx="2324099" cy="73354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406400</xdr:colOff>
      <xdr:row>0</xdr:row>
      <xdr:rowOff>0</xdr:rowOff>
    </xdr:from>
    <xdr:ext cx="2324099" cy="733543"/>
    <xdr:pic>
      <xdr:nvPicPr>
        <xdr:cNvPr id="2" name="Imagen 1">
          <a:extLst>
            <a:ext uri="{FF2B5EF4-FFF2-40B4-BE49-F238E27FC236}">
              <a16:creationId xmlns:a16="http://schemas.microsoft.com/office/drawing/2014/main" id="{D2713797-0DEB-4BBE-B354-E35AFFF05E83}"/>
            </a:ext>
          </a:extLst>
        </xdr:cNvPr>
        <xdr:cNvPicPr>
          <a:picLocks noChangeAspect="1"/>
        </xdr:cNvPicPr>
      </xdr:nvPicPr>
      <xdr:blipFill>
        <a:blip xmlns:r="http://schemas.openxmlformats.org/officeDocument/2006/relationships" r:embed="rId1"/>
        <a:stretch>
          <a:fillRect/>
        </a:stretch>
      </xdr:blipFill>
      <xdr:spPr>
        <a:xfrm>
          <a:off x="2101850" y="0"/>
          <a:ext cx="2324099" cy="73354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793751</xdr:colOff>
      <xdr:row>0</xdr:row>
      <xdr:rowOff>0</xdr:rowOff>
    </xdr:from>
    <xdr:ext cx="2324099" cy="733543"/>
    <xdr:pic>
      <xdr:nvPicPr>
        <xdr:cNvPr id="2" name="Imagen 1">
          <a:extLst>
            <a:ext uri="{FF2B5EF4-FFF2-40B4-BE49-F238E27FC236}">
              <a16:creationId xmlns:a16="http://schemas.microsoft.com/office/drawing/2014/main" id="{7A74D4E4-EBA6-4B8A-AEF0-C3CAD7AE7136}"/>
            </a:ext>
          </a:extLst>
        </xdr:cNvPr>
        <xdr:cNvPicPr>
          <a:picLocks noChangeAspect="1"/>
        </xdr:cNvPicPr>
      </xdr:nvPicPr>
      <xdr:blipFill>
        <a:blip xmlns:r="http://schemas.openxmlformats.org/officeDocument/2006/relationships" r:embed="rId1"/>
        <a:stretch>
          <a:fillRect/>
        </a:stretch>
      </xdr:blipFill>
      <xdr:spPr>
        <a:xfrm>
          <a:off x="2387601" y="0"/>
          <a:ext cx="2324099" cy="73354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123264</xdr:colOff>
      <xdr:row>0</xdr:row>
      <xdr:rowOff>56030</xdr:rowOff>
    </xdr:from>
    <xdr:ext cx="2868283" cy="905301"/>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20588" y="56030"/>
          <a:ext cx="2868283" cy="90530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123264</xdr:colOff>
      <xdr:row>0</xdr:row>
      <xdr:rowOff>56030</xdr:rowOff>
    </xdr:from>
    <xdr:ext cx="2868283" cy="905301"/>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123389" y="56030"/>
          <a:ext cx="2868283" cy="90530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123264</xdr:colOff>
      <xdr:row>0</xdr:row>
      <xdr:rowOff>56030</xdr:rowOff>
    </xdr:from>
    <xdr:ext cx="2868283" cy="905301"/>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123389" y="56030"/>
          <a:ext cx="2868283" cy="90530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Library/Containers/com.microsoft.Excel/Data/Documents/about:blan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dht-serv-01/sig/2009%20final/LIBERTY%20SEGUROS%20SCI/CONTROLES/CLASIFICACION%20Y%20CALIFICACIO%20CONTROLES%20LIBERTY%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dht-serv-01/sig/Documents%20and%20Settings/JENITH/Mis%20documentos/LIBERTY%20SEGUROS/AVANCE%202/PROPUESTA%20METODOLOGICA%20JELGA%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nacional33/meci/CONTROL%20INTERNO%20CGC/TALLER/GESTION%20DEL%20RIESG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dht-serv-01/sig/CESA%20INCOLDA%2009/SARLAFT/TALLER/ARLA%20Ver%2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nacional33/meci/Documents%20and%20Settings/JENITH%20%20LINARES/Mis%20documentos/CONTROL%20INTERNO%20CGC/TALLER/GESTION%20DEL%20RIESGO%20Y%20CONTRO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icol.zipamocha/Downloads/C07-EVI-015_Plan_de_Mejoramiento_Suscrito_GT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icol.zipamocha/Downloads/120236000067523_0000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OCULTAR"/>
      <sheetName val="DATOS"/>
      <sheetName val="CAUSAS"/>
      <sheetName val="NO BORRAR"/>
      <sheetName val="FUENTES"/>
      <sheetName val="Lis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OCULTAR"/>
      <sheetName val="CONTROLES"/>
      <sheetName val="Hoja1"/>
    </sheetNames>
    <sheetDataSet>
      <sheetData sheetId="0" refreshError="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DEA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refreshError="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 val="Tormenta_riesgos1"/>
      <sheetName val="Afinidad_riesgos1"/>
      <sheetName val="Riesgos_vs__objetivos1"/>
      <sheetName val="NO_BORRAR1"/>
      <sheetName val="Tormenta_riesgos"/>
      <sheetName val="Afinidad_riesgos"/>
      <sheetName val="Riesgos_vs__objetivos"/>
      <sheetName val="NO_BORRAR"/>
      <sheetName val="cPuntajes evaluación control"/>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sheetName val="NO BORRAR"/>
      <sheetName val="Objetivos"/>
      <sheetName val="Tormenta riesgos"/>
      <sheetName val="Afinidad riesgos"/>
      <sheetName val="Riesgos vs. objetivos"/>
      <sheetName val="VALORACION"/>
      <sheetName val="CALIFICACION"/>
      <sheetName val="MAPA"/>
      <sheetName val="IMPACTO"/>
      <sheetName val="ARE"/>
      <sheetName val="ACC"/>
      <sheetName val="EVALUACIÓN RIESGOS Y CONTROLES"/>
      <sheetName val="Verific riesgos auditoria 1"/>
      <sheetName val="MATRIZ DE RIESGOS (2)"/>
    </sheetNames>
    <sheetDataSet>
      <sheetData sheetId="0"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G1">
            <v>0</v>
          </cell>
        </row>
      </sheetData>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NTES"/>
      <sheetName val="IDR"/>
      <sheetName val="MED"/>
      <sheetName val="CAL"/>
      <sheetName val="MR"/>
      <sheetName val="ACC"/>
      <sheetName val="MAPEO"/>
    </sheetNames>
    <sheetDataSet>
      <sheetData sheetId="0" refreshError="1">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Tormenta_riesgos1"/>
      <sheetName val="Afinidad_riesgos1"/>
      <sheetName val="Riesgos_vs__objetivos1"/>
      <sheetName val="NO_BORRAR1"/>
      <sheetName val="Tormenta_riesgos"/>
      <sheetName val="Afinidad_riesgos"/>
      <sheetName val="Riesgos_vs__objetivos"/>
      <sheetName val="NO_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 val="Objetivos"/>
      <sheetName val="Tormenta riesgos"/>
      <sheetName val="Afinidad riesgos"/>
      <sheetName val="Riesgos vs. objetivos"/>
      <sheetName val="VALORACION"/>
      <sheetName val="CALIFICACION"/>
      <sheetName val="MAPA"/>
      <sheetName val="CAUSAS"/>
      <sheetName val="IMPACTO"/>
      <sheetName val="ARE"/>
      <sheetName val="ACC"/>
    </sheetNames>
    <sheetDataSet>
      <sheetData sheetId="0" refreshError="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uncionpublica.gov.co/eva/gestornormativo/norma.php?i=343"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hyperlink" Target="about:blan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topLeftCell="A5" zoomScale="75" workbookViewId="0">
      <pane ySplit="4" topLeftCell="A36" activePane="bottomLeft" state="frozen"/>
      <selection activeCell="A5" sqref="A5"/>
      <selection pane="bottomLeft" activeCell="A51" sqref="A51:F51"/>
    </sheetView>
  </sheetViews>
  <sheetFormatPr baseColWidth="10" defaultRowHeight="14.5"/>
  <cols>
    <col min="1" max="1" width="18.81640625" customWidth="1"/>
    <col min="2" max="2" width="18.26953125" customWidth="1"/>
    <col min="3" max="3" width="11.54296875" customWidth="1"/>
    <col min="4" max="4" width="21" customWidth="1"/>
    <col min="5" max="5" width="14.453125" customWidth="1"/>
    <col min="6" max="6" width="16.7265625" customWidth="1"/>
    <col min="7" max="9" width="17.26953125" customWidth="1"/>
    <col min="10" max="10" width="17.26953125" hidden="1" customWidth="1"/>
    <col min="11" max="14" width="17.26953125" customWidth="1"/>
  </cols>
  <sheetData>
    <row r="1" spans="1:16" ht="15" customHeight="1">
      <c r="A1" s="774"/>
      <c r="B1" s="775"/>
      <c r="C1" s="776"/>
      <c r="D1" s="720" t="s">
        <v>129</v>
      </c>
      <c r="E1" s="803"/>
      <c r="F1" s="803"/>
      <c r="G1" s="803"/>
      <c r="H1" s="803"/>
      <c r="I1" s="803"/>
      <c r="J1" s="803"/>
      <c r="K1" s="803"/>
      <c r="L1" s="803"/>
      <c r="M1" s="803"/>
      <c r="N1" s="803"/>
      <c r="O1" s="803"/>
      <c r="P1" s="803"/>
    </row>
    <row r="2" spans="1:16" ht="15" customHeight="1">
      <c r="A2" s="777"/>
      <c r="B2" s="778"/>
      <c r="C2" s="779"/>
      <c r="D2" s="721"/>
      <c r="E2" s="721"/>
      <c r="F2" s="721"/>
      <c r="G2" s="721"/>
      <c r="H2" s="721"/>
      <c r="I2" s="721"/>
      <c r="J2" s="721"/>
      <c r="K2" s="721"/>
      <c r="L2" s="721"/>
      <c r="M2" s="721"/>
      <c r="N2" s="149"/>
    </row>
    <row r="3" spans="1:16" ht="15" customHeight="1">
      <c r="A3" s="777"/>
      <c r="B3" s="778"/>
      <c r="C3" s="779"/>
      <c r="D3" s="721"/>
      <c r="E3" s="721"/>
      <c r="F3" s="721"/>
      <c r="G3" s="721"/>
      <c r="H3" s="721"/>
      <c r="I3" s="721"/>
      <c r="J3" s="721"/>
      <c r="K3" s="721"/>
      <c r="L3" s="721"/>
      <c r="M3" s="721"/>
      <c r="N3" s="149"/>
    </row>
    <row r="4" spans="1:16" ht="15.75" customHeight="1" thickBot="1">
      <c r="A4" s="780"/>
      <c r="B4" s="781"/>
      <c r="C4" s="782"/>
      <c r="D4" s="722"/>
      <c r="E4" s="722"/>
      <c r="F4" s="722"/>
      <c r="G4" s="722"/>
      <c r="H4" s="722"/>
      <c r="I4" s="722"/>
      <c r="J4" s="722"/>
      <c r="K4" s="722"/>
      <c r="L4" s="722"/>
      <c r="M4" s="722"/>
      <c r="N4" s="150"/>
    </row>
    <row r="5" spans="1:16" ht="15" thickBot="1">
      <c r="A5" s="786" t="s">
        <v>130</v>
      </c>
      <c r="B5" s="787"/>
      <c r="C5" s="788"/>
      <c r="D5" s="771" t="s">
        <v>131</v>
      </c>
      <c r="E5" s="771" t="s">
        <v>132</v>
      </c>
      <c r="F5" s="771" t="s">
        <v>133</v>
      </c>
      <c r="G5" s="812" t="s">
        <v>134</v>
      </c>
      <c r="H5" s="812"/>
      <c r="I5" s="812"/>
      <c r="J5" s="812"/>
      <c r="K5" s="812"/>
      <c r="L5" s="767"/>
      <c r="M5" s="766" t="s">
        <v>135</v>
      </c>
      <c r="N5" s="767"/>
    </row>
    <row r="6" spans="1:16" ht="15" thickBot="1">
      <c r="A6" s="789"/>
      <c r="B6" s="790"/>
      <c r="C6" s="791"/>
      <c r="D6" s="795"/>
      <c r="E6" s="795"/>
      <c r="F6" s="795"/>
      <c r="G6" s="768" t="s">
        <v>136</v>
      </c>
      <c r="H6" s="769"/>
      <c r="I6" s="770"/>
      <c r="J6" s="771" t="s">
        <v>7</v>
      </c>
      <c r="K6" s="771" t="s">
        <v>137</v>
      </c>
      <c r="L6" s="771" t="s">
        <v>138</v>
      </c>
      <c r="M6" s="771" t="s">
        <v>3</v>
      </c>
      <c r="N6" s="771" t="s">
        <v>1</v>
      </c>
      <c r="O6" s="807" t="s">
        <v>2366</v>
      </c>
    </row>
    <row r="7" spans="1:16" ht="29.5" thickBot="1">
      <c r="A7" s="792"/>
      <c r="B7" s="793"/>
      <c r="C7" s="794"/>
      <c r="D7" s="772"/>
      <c r="E7" s="772"/>
      <c r="F7" s="772"/>
      <c r="G7" s="40" t="s">
        <v>139</v>
      </c>
      <c r="H7" s="40" t="s">
        <v>140</v>
      </c>
      <c r="I7" s="41" t="s">
        <v>141</v>
      </c>
      <c r="J7" s="772"/>
      <c r="K7" s="772"/>
      <c r="L7" s="772"/>
      <c r="M7" s="772"/>
      <c r="N7" s="772"/>
      <c r="O7" s="808"/>
    </row>
    <row r="8" spans="1:16">
      <c r="A8" s="809" t="s">
        <v>2354</v>
      </c>
      <c r="B8" s="810"/>
      <c r="C8" s="810"/>
      <c r="D8" s="810"/>
      <c r="E8" s="810"/>
      <c r="F8" s="810"/>
      <c r="G8" s="810"/>
      <c r="H8" s="810"/>
      <c r="I8" s="810"/>
      <c r="J8" s="810"/>
      <c r="K8" s="810"/>
      <c r="L8" s="810"/>
      <c r="M8" s="810"/>
      <c r="N8" s="811"/>
    </row>
    <row r="9" spans="1:16" s="19" customFormat="1" ht="18" customHeight="1">
      <c r="A9" s="802" t="s">
        <v>2355</v>
      </c>
      <c r="B9" s="802"/>
      <c r="C9" s="802"/>
      <c r="D9" s="741" t="s">
        <v>2356</v>
      </c>
      <c r="E9" s="22">
        <v>9</v>
      </c>
      <c r="F9" s="742">
        <v>23</v>
      </c>
      <c r="G9" s="39">
        <v>22</v>
      </c>
      <c r="H9" s="39">
        <v>0</v>
      </c>
      <c r="I9" s="39">
        <v>0</v>
      </c>
      <c r="J9" s="39">
        <v>0</v>
      </c>
      <c r="K9" s="39">
        <v>1</v>
      </c>
      <c r="L9" s="39">
        <v>0</v>
      </c>
      <c r="M9" s="39">
        <v>8</v>
      </c>
      <c r="N9" s="39">
        <v>1</v>
      </c>
      <c r="O9" s="742">
        <v>0</v>
      </c>
    </row>
    <row r="10" spans="1:16" s="19" customFormat="1" ht="18" customHeight="1">
      <c r="A10" s="802"/>
      <c r="B10" s="802"/>
      <c r="C10" s="802"/>
      <c r="D10" s="743" t="s">
        <v>2357</v>
      </c>
      <c r="E10" s="22">
        <v>9</v>
      </c>
      <c r="F10" s="742">
        <v>25</v>
      </c>
      <c r="G10" s="39">
        <v>14</v>
      </c>
      <c r="H10" s="39">
        <v>5</v>
      </c>
      <c r="I10" s="39">
        <v>0</v>
      </c>
      <c r="J10" s="744">
        <v>1</v>
      </c>
      <c r="K10" s="39">
        <v>5</v>
      </c>
      <c r="L10" s="39">
        <v>0</v>
      </c>
      <c r="M10" s="39">
        <v>4</v>
      </c>
      <c r="N10" s="39">
        <v>5</v>
      </c>
      <c r="O10" s="765">
        <v>1</v>
      </c>
    </row>
    <row r="11" spans="1:16" s="19" customFormat="1" ht="18" customHeight="1">
      <c r="A11" s="802"/>
      <c r="B11" s="802"/>
      <c r="C11" s="802"/>
      <c r="D11" s="743" t="s">
        <v>2358</v>
      </c>
      <c r="E11" s="22">
        <v>10</v>
      </c>
      <c r="F11" s="742">
        <v>17</v>
      </c>
      <c r="G11" s="742">
        <v>0</v>
      </c>
      <c r="H11" s="39">
        <v>2</v>
      </c>
      <c r="I11" s="39">
        <v>1</v>
      </c>
      <c r="J11" s="744">
        <v>4</v>
      </c>
      <c r="K11" s="742">
        <v>8</v>
      </c>
      <c r="L11" s="742">
        <v>2</v>
      </c>
      <c r="M11" s="745">
        <v>0</v>
      </c>
      <c r="N11" s="742">
        <v>10</v>
      </c>
      <c r="O11" s="765">
        <v>4</v>
      </c>
    </row>
    <row r="12" spans="1:16" s="19" customFormat="1" ht="20" customHeight="1">
      <c r="A12" s="797" t="s">
        <v>2359</v>
      </c>
      <c r="B12" s="797"/>
      <c r="C12" s="797"/>
      <c r="D12" s="752" t="s">
        <v>1783</v>
      </c>
      <c r="E12" s="738">
        <v>7</v>
      </c>
      <c r="F12" s="739">
        <v>19</v>
      </c>
      <c r="G12" s="739">
        <v>0</v>
      </c>
      <c r="H12" s="757">
        <v>4</v>
      </c>
      <c r="I12" s="757">
        <v>0</v>
      </c>
      <c r="J12" s="757">
        <v>0</v>
      </c>
      <c r="K12" s="739">
        <v>9</v>
      </c>
      <c r="L12" s="739">
        <v>6</v>
      </c>
      <c r="M12" s="740">
        <v>0</v>
      </c>
      <c r="N12" s="739">
        <v>7</v>
      </c>
      <c r="O12" s="754">
        <v>0</v>
      </c>
    </row>
    <row r="13" spans="1:16" s="19" customFormat="1" ht="20" customHeight="1">
      <c r="A13" s="797"/>
      <c r="B13" s="797"/>
      <c r="C13" s="797"/>
      <c r="D13" s="752" t="s">
        <v>1848</v>
      </c>
      <c r="E13" s="738">
        <v>5</v>
      </c>
      <c r="F13" s="739">
        <v>7</v>
      </c>
      <c r="G13" s="739">
        <v>0</v>
      </c>
      <c r="H13" s="757">
        <v>0</v>
      </c>
      <c r="I13" s="757">
        <v>0</v>
      </c>
      <c r="J13" s="757">
        <v>0</v>
      </c>
      <c r="K13" s="739">
        <v>1</v>
      </c>
      <c r="L13" s="739">
        <v>6</v>
      </c>
      <c r="M13" s="740">
        <v>0</v>
      </c>
      <c r="N13" s="739">
        <v>5</v>
      </c>
      <c r="O13" s="754">
        <v>0</v>
      </c>
    </row>
    <row r="14" spans="1:16" s="19" customFormat="1" ht="20" customHeight="1">
      <c r="A14" s="797"/>
      <c r="B14" s="797"/>
      <c r="C14" s="797"/>
      <c r="D14" s="752" t="s">
        <v>3135</v>
      </c>
      <c r="E14" s="738">
        <v>4</v>
      </c>
      <c r="F14" s="739">
        <v>6</v>
      </c>
      <c r="G14" s="739">
        <v>0</v>
      </c>
      <c r="H14" s="757">
        <v>0</v>
      </c>
      <c r="I14" s="757">
        <v>0</v>
      </c>
      <c r="J14" s="757">
        <v>0</v>
      </c>
      <c r="K14" s="739">
        <v>0</v>
      </c>
      <c r="L14" s="739">
        <v>6</v>
      </c>
      <c r="M14" s="740">
        <v>0</v>
      </c>
      <c r="N14" s="739">
        <v>4</v>
      </c>
      <c r="O14" s="754">
        <v>0</v>
      </c>
    </row>
    <row r="15" spans="1:16" s="19" customFormat="1" ht="31" customHeight="1">
      <c r="A15" s="802" t="s">
        <v>2360</v>
      </c>
      <c r="B15" s="802"/>
      <c r="C15" s="802"/>
      <c r="D15" s="741" t="s">
        <v>2361</v>
      </c>
      <c r="E15" s="22">
        <v>2</v>
      </c>
      <c r="F15" s="742">
        <v>2</v>
      </c>
      <c r="G15" s="742">
        <v>2</v>
      </c>
      <c r="H15" s="29">
        <v>0</v>
      </c>
      <c r="I15" s="29">
        <v>0</v>
      </c>
      <c r="J15" s="744">
        <v>1</v>
      </c>
      <c r="K15" s="742">
        <v>0</v>
      </c>
      <c r="L15" s="29">
        <v>0</v>
      </c>
      <c r="M15" s="745">
        <v>1</v>
      </c>
      <c r="N15" s="742">
        <v>1</v>
      </c>
      <c r="O15" s="744">
        <v>1</v>
      </c>
    </row>
    <row r="16" spans="1:16" s="19" customFormat="1" ht="50.5" customHeight="1">
      <c r="A16" s="797" t="s">
        <v>2362</v>
      </c>
      <c r="B16" s="797"/>
      <c r="C16" s="797"/>
      <c r="D16" s="752" t="s">
        <v>2363</v>
      </c>
      <c r="E16" s="753">
        <v>4</v>
      </c>
      <c r="F16" s="754">
        <v>25</v>
      </c>
      <c r="G16" s="754">
        <v>0</v>
      </c>
      <c r="H16" s="755">
        <v>0</v>
      </c>
      <c r="I16" s="755">
        <v>0</v>
      </c>
      <c r="J16" s="754">
        <v>0</v>
      </c>
      <c r="K16" s="754">
        <v>25</v>
      </c>
      <c r="L16" s="754">
        <v>0</v>
      </c>
      <c r="M16" s="758">
        <v>0</v>
      </c>
      <c r="N16" s="754">
        <v>4</v>
      </c>
      <c r="O16" s="754">
        <v>0</v>
      </c>
    </row>
    <row r="17" spans="1:15" s="19" customFormat="1" ht="50.5" customHeight="1">
      <c r="A17" s="802" t="s">
        <v>2364</v>
      </c>
      <c r="B17" s="802"/>
      <c r="C17" s="802"/>
      <c r="D17" s="741" t="s">
        <v>2365</v>
      </c>
      <c r="E17" s="22">
        <v>4</v>
      </c>
      <c r="F17" s="742">
        <v>9</v>
      </c>
      <c r="G17" s="742">
        <v>7</v>
      </c>
      <c r="H17" s="29">
        <v>0</v>
      </c>
      <c r="I17" s="29">
        <v>0</v>
      </c>
      <c r="J17" s="744">
        <v>1</v>
      </c>
      <c r="K17" s="742">
        <v>2</v>
      </c>
      <c r="L17" s="29">
        <v>0</v>
      </c>
      <c r="M17" s="745">
        <v>2</v>
      </c>
      <c r="N17" s="742">
        <v>2</v>
      </c>
      <c r="O17" s="744">
        <v>1</v>
      </c>
    </row>
    <row r="18" spans="1:15">
      <c r="A18" s="813" t="s">
        <v>3161</v>
      </c>
      <c r="B18" s="813"/>
      <c r="C18" s="813"/>
      <c r="D18" s="813"/>
      <c r="E18" s="813"/>
      <c r="F18" s="813"/>
      <c r="G18" s="813"/>
      <c r="H18" s="813"/>
      <c r="I18" s="813"/>
      <c r="J18" s="813"/>
      <c r="K18" s="813"/>
      <c r="L18" s="813"/>
      <c r="M18" s="813"/>
      <c r="N18" s="813"/>
    </row>
    <row r="19" spans="1:15">
      <c r="A19" s="797" t="s">
        <v>3182</v>
      </c>
      <c r="B19" s="797"/>
      <c r="C19" s="797"/>
      <c r="D19" s="759" t="s">
        <v>2483</v>
      </c>
      <c r="E19" s="753">
        <v>8</v>
      </c>
      <c r="F19" s="754">
        <v>10</v>
      </c>
      <c r="G19" s="754">
        <v>2</v>
      </c>
      <c r="H19" s="756">
        <v>0</v>
      </c>
      <c r="I19" s="756">
        <v>0</v>
      </c>
      <c r="J19" s="760">
        <v>1</v>
      </c>
      <c r="K19" s="754">
        <v>1</v>
      </c>
      <c r="L19" s="754">
        <v>6</v>
      </c>
      <c r="M19" s="758">
        <v>1</v>
      </c>
      <c r="N19" s="754">
        <v>7</v>
      </c>
      <c r="O19" s="761">
        <v>1</v>
      </c>
    </row>
    <row r="20" spans="1:15">
      <c r="A20" s="797"/>
      <c r="B20" s="797"/>
      <c r="C20" s="797"/>
      <c r="D20" s="759" t="s">
        <v>2441</v>
      </c>
      <c r="E20" s="753">
        <v>6</v>
      </c>
      <c r="F20" s="754">
        <v>8</v>
      </c>
      <c r="G20" s="754">
        <v>2</v>
      </c>
      <c r="H20" s="756">
        <v>0</v>
      </c>
      <c r="I20" s="756">
        <v>0</v>
      </c>
      <c r="J20" s="760">
        <v>1</v>
      </c>
      <c r="K20" s="754">
        <v>1</v>
      </c>
      <c r="L20" s="754">
        <v>4</v>
      </c>
      <c r="M20" s="758">
        <v>1</v>
      </c>
      <c r="N20" s="754">
        <v>5</v>
      </c>
      <c r="O20" s="761">
        <v>1</v>
      </c>
    </row>
    <row r="21" spans="1:15">
      <c r="A21" s="797"/>
      <c r="B21" s="797"/>
      <c r="C21" s="797"/>
      <c r="D21" s="759" t="s">
        <v>2405</v>
      </c>
      <c r="E21" s="753">
        <v>5</v>
      </c>
      <c r="F21" s="754">
        <v>9</v>
      </c>
      <c r="G21" s="754">
        <v>0</v>
      </c>
      <c r="H21" s="756">
        <v>0</v>
      </c>
      <c r="I21" s="756">
        <v>0</v>
      </c>
      <c r="J21" s="754">
        <v>0</v>
      </c>
      <c r="K21" s="754">
        <v>3</v>
      </c>
      <c r="L21" s="754">
        <v>6</v>
      </c>
      <c r="M21" s="758">
        <v>0</v>
      </c>
      <c r="N21" s="754">
        <v>5</v>
      </c>
      <c r="O21" s="761">
        <v>0</v>
      </c>
    </row>
    <row r="22" spans="1:15">
      <c r="A22" s="797"/>
      <c r="B22" s="797"/>
      <c r="C22" s="797"/>
      <c r="D22" s="759" t="s">
        <v>2377</v>
      </c>
      <c r="E22" s="753">
        <v>4</v>
      </c>
      <c r="F22" s="754">
        <v>5</v>
      </c>
      <c r="G22" s="754">
        <v>0</v>
      </c>
      <c r="H22" s="756">
        <v>0</v>
      </c>
      <c r="I22" s="756">
        <v>0</v>
      </c>
      <c r="J22" s="754">
        <v>0</v>
      </c>
      <c r="K22" s="754">
        <v>0</v>
      </c>
      <c r="L22" s="754">
        <v>5</v>
      </c>
      <c r="M22" s="758">
        <v>0</v>
      </c>
      <c r="N22" s="754">
        <v>4</v>
      </c>
      <c r="O22" s="761">
        <v>0</v>
      </c>
    </row>
    <row r="23" spans="1:15" ht="33" customHeight="1" thickBot="1">
      <c r="A23" s="802" t="s">
        <v>3183</v>
      </c>
      <c r="B23" s="802"/>
      <c r="C23" s="802"/>
      <c r="D23" s="762" t="s">
        <v>3163</v>
      </c>
      <c r="E23" s="22">
        <v>5</v>
      </c>
      <c r="F23" s="742">
        <v>3</v>
      </c>
      <c r="G23" s="742">
        <v>0</v>
      </c>
      <c r="H23" s="29">
        <v>0</v>
      </c>
      <c r="I23" s="29">
        <v>0</v>
      </c>
      <c r="J23" s="742">
        <v>3</v>
      </c>
      <c r="K23" s="742">
        <v>3</v>
      </c>
      <c r="L23" s="742">
        <v>0</v>
      </c>
      <c r="M23" s="745">
        <v>0</v>
      </c>
      <c r="N23" s="742">
        <v>5</v>
      </c>
      <c r="O23" s="763">
        <v>3</v>
      </c>
    </row>
    <row r="24" spans="1:15" ht="17" customHeight="1">
      <c r="A24" s="804" t="s">
        <v>3184</v>
      </c>
      <c r="B24" s="805"/>
      <c r="C24" s="805"/>
      <c r="D24" s="805"/>
      <c r="E24" s="805"/>
      <c r="F24" s="805"/>
      <c r="G24" s="805"/>
      <c r="H24" s="805"/>
      <c r="I24" s="805"/>
      <c r="J24" s="805"/>
      <c r="K24" s="805"/>
      <c r="L24" s="805"/>
      <c r="M24" s="805"/>
      <c r="N24" s="806"/>
      <c r="O24" s="764"/>
    </row>
    <row r="25" spans="1:15" ht="24.5" customHeight="1">
      <c r="A25" s="802" t="s">
        <v>3185</v>
      </c>
      <c r="B25" s="802"/>
      <c r="C25" s="802"/>
      <c r="D25" s="741" t="s">
        <v>3186</v>
      </c>
      <c r="E25" s="22">
        <v>4</v>
      </c>
      <c r="F25" s="742">
        <v>8</v>
      </c>
      <c r="G25" s="742">
        <v>6</v>
      </c>
      <c r="H25" s="29">
        <v>0</v>
      </c>
      <c r="I25" s="29">
        <v>0</v>
      </c>
      <c r="J25" s="742">
        <v>0</v>
      </c>
      <c r="K25" s="742">
        <v>2</v>
      </c>
      <c r="L25" s="742">
        <v>0</v>
      </c>
      <c r="M25" s="745">
        <v>3</v>
      </c>
      <c r="N25" s="742">
        <v>1</v>
      </c>
      <c r="O25" s="742">
        <v>0</v>
      </c>
    </row>
    <row r="26" spans="1:15" ht="22.5" customHeight="1">
      <c r="A26" s="797" t="s">
        <v>3187</v>
      </c>
      <c r="B26" s="797"/>
      <c r="C26" s="797"/>
      <c r="D26" s="752" t="s">
        <v>3188</v>
      </c>
      <c r="E26" s="22">
        <v>6</v>
      </c>
      <c r="F26" s="742">
        <v>14</v>
      </c>
      <c r="G26" s="742">
        <v>14</v>
      </c>
      <c r="H26" s="29">
        <v>0</v>
      </c>
      <c r="I26" s="29">
        <v>0</v>
      </c>
      <c r="J26" s="742">
        <v>0</v>
      </c>
      <c r="K26" s="742">
        <v>0</v>
      </c>
      <c r="L26" s="742">
        <v>0</v>
      </c>
      <c r="M26" s="745">
        <v>6</v>
      </c>
      <c r="N26" s="742">
        <v>0</v>
      </c>
      <c r="O26" s="742">
        <v>0</v>
      </c>
    </row>
    <row r="27" spans="1:15" ht="22.5" customHeight="1">
      <c r="A27" s="797"/>
      <c r="B27" s="797"/>
      <c r="C27" s="797"/>
      <c r="D27" s="752" t="s">
        <v>3189</v>
      </c>
      <c r="E27" s="22">
        <v>2</v>
      </c>
      <c r="F27" s="742">
        <v>8</v>
      </c>
      <c r="G27" s="742">
        <v>0</v>
      </c>
      <c r="H27" s="29">
        <v>4</v>
      </c>
      <c r="I27" s="29">
        <v>0</v>
      </c>
      <c r="J27" s="742">
        <v>0</v>
      </c>
      <c r="K27" s="742">
        <v>4</v>
      </c>
      <c r="L27" s="742">
        <v>0</v>
      </c>
      <c r="M27" s="745">
        <v>0</v>
      </c>
      <c r="N27" s="742">
        <v>2</v>
      </c>
      <c r="O27" s="742">
        <v>0</v>
      </c>
    </row>
    <row r="28" spans="1:15">
      <c r="A28" s="796" t="s">
        <v>1633</v>
      </c>
      <c r="B28" s="796"/>
      <c r="C28" s="796"/>
      <c r="D28" s="796"/>
      <c r="E28" s="796"/>
      <c r="F28" s="796"/>
      <c r="G28" s="796"/>
      <c r="H28" s="796"/>
      <c r="I28" s="796"/>
      <c r="J28" s="796"/>
      <c r="K28" s="796"/>
      <c r="L28" s="796"/>
      <c r="M28" s="796"/>
      <c r="N28" s="796"/>
    </row>
    <row r="29" spans="1:15" ht="18" customHeight="1">
      <c r="A29" s="797" t="s">
        <v>322</v>
      </c>
      <c r="B29" s="797"/>
      <c r="C29" s="797"/>
      <c r="D29" s="752" t="s">
        <v>323</v>
      </c>
      <c r="E29" s="753">
        <v>7</v>
      </c>
      <c r="F29" s="754">
        <v>29</v>
      </c>
      <c r="G29" s="754">
        <v>23</v>
      </c>
      <c r="H29" s="756">
        <v>6</v>
      </c>
      <c r="I29" s="756">
        <v>0</v>
      </c>
      <c r="J29" s="756">
        <v>0</v>
      </c>
      <c r="K29" s="754">
        <v>0</v>
      </c>
      <c r="L29" s="754">
        <v>0</v>
      </c>
      <c r="M29" s="758">
        <v>6</v>
      </c>
      <c r="N29" s="754">
        <v>1</v>
      </c>
      <c r="O29" s="754">
        <v>0</v>
      </c>
    </row>
    <row r="30" spans="1:15" ht="18" customHeight="1">
      <c r="A30" s="797"/>
      <c r="B30" s="797"/>
      <c r="C30" s="797"/>
      <c r="D30" s="752" t="s">
        <v>324</v>
      </c>
      <c r="E30" s="753">
        <v>6</v>
      </c>
      <c r="F30" s="754">
        <v>14</v>
      </c>
      <c r="G30" s="754">
        <v>14</v>
      </c>
      <c r="H30" s="756">
        <v>0</v>
      </c>
      <c r="I30" s="756">
        <v>0</v>
      </c>
      <c r="J30" s="756">
        <v>0</v>
      </c>
      <c r="K30" s="754">
        <v>0</v>
      </c>
      <c r="L30" s="754">
        <v>0</v>
      </c>
      <c r="M30" s="758">
        <v>6</v>
      </c>
      <c r="N30" s="754">
        <v>0</v>
      </c>
      <c r="O30" s="754">
        <v>0</v>
      </c>
    </row>
    <row r="31" spans="1:15" ht="18" customHeight="1">
      <c r="A31" s="797"/>
      <c r="B31" s="797"/>
      <c r="C31" s="797"/>
      <c r="D31" s="752" t="s">
        <v>325</v>
      </c>
      <c r="E31" s="753">
        <v>7</v>
      </c>
      <c r="F31" s="754">
        <v>10</v>
      </c>
      <c r="G31" s="754">
        <v>0</v>
      </c>
      <c r="H31" s="756">
        <v>0</v>
      </c>
      <c r="I31" s="756">
        <v>0</v>
      </c>
      <c r="J31" s="756">
        <v>0</v>
      </c>
      <c r="K31" s="754">
        <v>0</v>
      </c>
      <c r="L31" s="754">
        <v>10</v>
      </c>
      <c r="M31" s="758">
        <v>0</v>
      </c>
      <c r="N31" s="754">
        <v>7</v>
      </c>
      <c r="O31" s="754">
        <v>0</v>
      </c>
    </row>
    <row r="32" spans="1:15" ht="18" customHeight="1">
      <c r="A32" s="798" t="s">
        <v>326</v>
      </c>
      <c r="B32" s="798"/>
      <c r="C32" s="798"/>
      <c r="D32" s="741" t="s">
        <v>327</v>
      </c>
      <c r="E32" s="22">
        <v>9</v>
      </c>
      <c r="F32" s="742">
        <v>25</v>
      </c>
      <c r="G32" s="742">
        <v>25</v>
      </c>
      <c r="H32" s="39">
        <v>0</v>
      </c>
      <c r="I32" s="39">
        <v>0</v>
      </c>
      <c r="J32" s="39">
        <v>0</v>
      </c>
      <c r="K32" s="742">
        <v>0</v>
      </c>
      <c r="L32" s="742">
        <v>0</v>
      </c>
      <c r="M32" s="745">
        <v>9</v>
      </c>
      <c r="N32" s="742">
        <v>0</v>
      </c>
      <c r="O32" s="742">
        <v>0</v>
      </c>
    </row>
    <row r="33" spans="1:15" ht="18" customHeight="1">
      <c r="A33" s="798"/>
      <c r="B33" s="798"/>
      <c r="C33" s="798"/>
      <c r="D33" s="746" t="s">
        <v>328</v>
      </c>
      <c r="E33" s="22">
        <v>5</v>
      </c>
      <c r="F33" s="742">
        <v>8</v>
      </c>
      <c r="G33" s="742">
        <v>7</v>
      </c>
      <c r="H33" s="39">
        <v>1</v>
      </c>
      <c r="I33" s="39">
        <v>0</v>
      </c>
      <c r="J33" s="39">
        <v>0</v>
      </c>
      <c r="K33" s="742">
        <v>0</v>
      </c>
      <c r="L33" s="742">
        <v>0</v>
      </c>
      <c r="M33" s="745">
        <v>4</v>
      </c>
      <c r="N33" s="742">
        <v>1</v>
      </c>
      <c r="O33" s="742">
        <v>0</v>
      </c>
    </row>
    <row r="34" spans="1:15" ht="18" customHeight="1">
      <c r="A34" s="798"/>
      <c r="B34" s="798"/>
      <c r="C34" s="798"/>
      <c r="D34" s="746" t="s">
        <v>329</v>
      </c>
      <c r="E34" s="22">
        <v>4</v>
      </c>
      <c r="F34" s="742">
        <v>4</v>
      </c>
      <c r="G34" s="742">
        <v>2</v>
      </c>
      <c r="H34" s="39">
        <v>0</v>
      </c>
      <c r="I34" s="39">
        <v>0</v>
      </c>
      <c r="J34" s="39">
        <v>0</v>
      </c>
      <c r="K34" s="742">
        <v>2</v>
      </c>
      <c r="L34" s="742">
        <v>0</v>
      </c>
      <c r="M34" s="745">
        <v>2</v>
      </c>
      <c r="N34" s="742">
        <v>2</v>
      </c>
      <c r="O34" s="742">
        <v>0</v>
      </c>
    </row>
    <row r="35" spans="1:15" ht="18" customHeight="1">
      <c r="A35" s="797" t="s">
        <v>330</v>
      </c>
      <c r="B35" s="797"/>
      <c r="C35" s="797"/>
      <c r="D35" s="752" t="s">
        <v>331</v>
      </c>
      <c r="E35" s="753">
        <v>8</v>
      </c>
      <c r="F35" s="754">
        <v>33</v>
      </c>
      <c r="G35" s="754">
        <v>26</v>
      </c>
      <c r="H35" s="756">
        <v>4</v>
      </c>
      <c r="I35" s="756">
        <v>0</v>
      </c>
      <c r="J35" s="756">
        <v>0</v>
      </c>
      <c r="K35" s="754">
        <v>3</v>
      </c>
      <c r="L35" s="754">
        <v>0</v>
      </c>
      <c r="M35" s="758">
        <v>5</v>
      </c>
      <c r="N35" s="754">
        <v>3</v>
      </c>
      <c r="O35" s="754">
        <v>0</v>
      </c>
    </row>
    <row r="36" spans="1:15" ht="18" customHeight="1">
      <c r="A36" s="797"/>
      <c r="B36" s="797"/>
      <c r="C36" s="797"/>
      <c r="D36" s="752" t="s">
        <v>332</v>
      </c>
      <c r="E36" s="753">
        <v>7</v>
      </c>
      <c r="F36" s="754">
        <v>27</v>
      </c>
      <c r="G36" s="754">
        <v>19</v>
      </c>
      <c r="H36" s="756">
        <v>2</v>
      </c>
      <c r="I36" s="756">
        <v>0</v>
      </c>
      <c r="J36" s="756">
        <v>0</v>
      </c>
      <c r="K36" s="754">
        <v>6</v>
      </c>
      <c r="L36" s="754">
        <v>0</v>
      </c>
      <c r="M36" s="758">
        <v>4</v>
      </c>
      <c r="N36" s="754">
        <v>3</v>
      </c>
      <c r="O36" s="754">
        <v>0</v>
      </c>
    </row>
    <row r="37" spans="1:15" ht="18" customHeight="1">
      <c r="A37" s="797"/>
      <c r="B37" s="797"/>
      <c r="C37" s="797"/>
      <c r="D37" s="752" t="s">
        <v>333</v>
      </c>
      <c r="E37" s="753">
        <v>4</v>
      </c>
      <c r="F37" s="754">
        <v>14</v>
      </c>
      <c r="G37" s="754">
        <v>0</v>
      </c>
      <c r="H37" s="756">
        <v>2</v>
      </c>
      <c r="I37" s="756">
        <v>0</v>
      </c>
      <c r="J37" s="756">
        <v>1</v>
      </c>
      <c r="K37" s="754">
        <v>11</v>
      </c>
      <c r="L37" s="754">
        <v>0</v>
      </c>
      <c r="M37" s="758">
        <v>0</v>
      </c>
      <c r="N37" s="754">
        <v>4</v>
      </c>
      <c r="O37" s="754">
        <v>0</v>
      </c>
    </row>
    <row r="38" spans="1:15" ht="18" customHeight="1">
      <c r="A38" s="799" t="s">
        <v>334</v>
      </c>
      <c r="B38" s="799"/>
      <c r="C38" s="799"/>
      <c r="D38" s="747" t="s">
        <v>335</v>
      </c>
      <c r="E38" s="748">
        <v>2</v>
      </c>
      <c r="F38" s="749">
        <v>2</v>
      </c>
      <c r="G38" s="749">
        <v>1</v>
      </c>
      <c r="H38" s="750">
        <v>0</v>
      </c>
      <c r="I38" s="750">
        <v>0</v>
      </c>
      <c r="J38" s="750">
        <v>0</v>
      </c>
      <c r="K38" s="749">
        <v>1</v>
      </c>
      <c r="L38" s="749">
        <v>0</v>
      </c>
      <c r="M38" s="751">
        <v>1</v>
      </c>
      <c r="N38" s="749">
        <v>1</v>
      </c>
      <c r="O38" s="742">
        <v>0</v>
      </c>
    </row>
    <row r="39" spans="1:15" ht="18" customHeight="1">
      <c r="A39" s="800" t="s">
        <v>1858</v>
      </c>
      <c r="B39" s="800"/>
      <c r="C39" s="800"/>
      <c r="D39" s="800"/>
      <c r="E39" s="800"/>
      <c r="F39" s="800"/>
      <c r="G39" s="800"/>
      <c r="H39" s="800"/>
      <c r="I39" s="800"/>
      <c r="J39" s="800"/>
      <c r="K39" s="800"/>
      <c r="L39" s="800"/>
      <c r="M39" s="800"/>
      <c r="N39" s="800"/>
    </row>
    <row r="40" spans="1:15" ht="18" customHeight="1">
      <c r="A40" s="797" t="s">
        <v>1859</v>
      </c>
      <c r="B40" s="797"/>
      <c r="C40" s="797"/>
      <c r="D40" s="752" t="s">
        <v>1635</v>
      </c>
      <c r="E40" s="753">
        <v>6</v>
      </c>
      <c r="F40" s="754">
        <v>18</v>
      </c>
      <c r="G40" s="754">
        <v>18</v>
      </c>
      <c r="H40" s="755">
        <v>0</v>
      </c>
      <c r="I40" s="755">
        <v>0</v>
      </c>
      <c r="J40" s="755">
        <v>0</v>
      </c>
      <c r="K40" s="754">
        <v>0</v>
      </c>
      <c r="L40" s="754">
        <v>0</v>
      </c>
      <c r="M40" s="758">
        <v>6</v>
      </c>
      <c r="N40" s="754">
        <v>0</v>
      </c>
      <c r="O40" s="754">
        <v>0</v>
      </c>
    </row>
    <row r="41" spans="1:15" ht="18" customHeight="1">
      <c r="A41" s="797"/>
      <c r="B41" s="797"/>
      <c r="C41" s="797"/>
      <c r="D41" s="752" t="s">
        <v>1724</v>
      </c>
      <c r="E41" s="753">
        <v>3</v>
      </c>
      <c r="F41" s="754">
        <v>10</v>
      </c>
      <c r="G41" s="754">
        <v>5</v>
      </c>
      <c r="H41" s="755">
        <v>4</v>
      </c>
      <c r="I41" s="755">
        <v>0</v>
      </c>
      <c r="J41" s="755">
        <v>0</v>
      </c>
      <c r="K41" s="754">
        <v>1</v>
      </c>
      <c r="L41" s="754">
        <v>0</v>
      </c>
      <c r="M41" s="758">
        <v>2</v>
      </c>
      <c r="N41" s="754">
        <v>1</v>
      </c>
      <c r="O41" s="754">
        <v>0</v>
      </c>
    </row>
    <row r="42" spans="1:15" ht="18" customHeight="1">
      <c r="A42" s="801" t="s">
        <v>1860</v>
      </c>
      <c r="B42" s="801"/>
      <c r="C42" s="801"/>
      <c r="D42" s="801"/>
      <c r="E42" s="801"/>
      <c r="F42" s="801"/>
      <c r="G42" s="801"/>
      <c r="H42" s="801"/>
      <c r="I42" s="801"/>
      <c r="J42" s="801"/>
      <c r="K42" s="801"/>
      <c r="L42" s="801"/>
      <c r="M42" s="801"/>
      <c r="N42" s="801"/>
    </row>
    <row r="43" spans="1:15" ht="18" customHeight="1">
      <c r="A43" s="797" t="s">
        <v>1861</v>
      </c>
      <c r="B43" s="797"/>
      <c r="C43" s="797"/>
      <c r="D43" s="752" t="s">
        <v>1862</v>
      </c>
      <c r="E43" s="753">
        <v>5</v>
      </c>
      <c r="F43" s="754">
        <v>19</v>
      </c>
      <c r="G43" s="755">
        <v>19</v>
      </c>
      <c r="H43" s="755">
        <v>0</v>
      </c>
      <c r="I43" s="755">
        <v>0</v>
      </c>
      <c r="J43" s="755">
        <v>0</v>
      </c>
      <c r="K43" s="755">
        <v>0</v>
      </c>
      <c r="L43" s="755">
        <v>0</v>
      </c>
      <c r="M43" s="755">
        <v>5</v>
      </c>
      <c r="N43" s="755">
        <v>0</v>
      </c>
      <c r="O43" s="754">
        <v>0</v>
      </c>
    </row>
    <row r="44" spans="1:15" ht="18" customHeight="1">
      <c r="A44" s="797"/>
      <c r="B44" s="797"/>
      <c r="C44" s="797"/>
      <c r="D44" s="752" t="s">
        <v>1863</v>
      </c>
      <c r="E44" s="755">
        <v>7</v>
      </c>
      <c r="F44" s="754">
        <v>15</v>
      </c>
      <c r="G44" s="755">
        <v>12</v>
      </c>
      <c r="H44" s="755">
        <v>1</v>
      </c>
      <c r="I44" s="755">
        <v>0</v>
      </c>
      <c r="J44" s="755">
        <v>0</v>
      </c>
      <c r="K44" s="755">
        <v>0</v>
      </c>
      <c r="L44" s="755">
        <v>0</v>
      </c>
      <c r="M44" s="755">
        <v>6</v>
      </c>
      <c r="N44" s="755">
        <v>1</v>
      </c>
      <c r="O44" s="754">
        <v>0</v>
      </c>
    </row>
    <row r="45" spans="1:15" ht="18" customHeight="1">
      <c r="A45" s="797"/>
      <c r="B45" s="797"/>
      <c r="C45" s="797"/>
      <c r="D45" s="752" t="s">
        <v>1864</v>
      </c>
      <c r="E45" s="755">
        <v>5</v>
      </c>
      <c r="F45" s="754">
        <v>7</v>
      </c>
      <c r="G45" s="755">
        <v>7</v>
      </c>
      <c r="H45" s="755">
        <v>0</v>
      </c>
      <c r="I45" s="755">
        <v>0</v>
      </c>
      <c r="J45" s="755">
        <v>0</v>
      </c>
      <c r="K45" s="755">
        <v>0</v>
      </c>
      <c r="L45" s="755">
        <v>0</v>
      </c>
      <c r="M45" s="755">
        <v>5</v>
      </c>
      <c r="N45" s="755">
        <v>0</v>
      </c>
      <c r="O45" s="754">
        <v>0</v>
      </c>
    </row>
    <row r="46" spans="1:15" ht="18" customHeight="1">
      <c r="A46" s="802" t="s">
        <v>1865</v>
      </c>
      <c r="B46" s="802"/>
      <c r="C46" s="802"/>
      <c r="D46" s="741" t="s">
        <v>1866</v>
      </c>
      <c r="E46" s="22">
        <v>8</v>
      </c>
      <c r="F46" s="742">
        <v>23</v>
      </c>
      <c r="G46" s="29">
        <v>23</v>
      </c>
      <c r="H46" s="29">
        <v>0</v>
      </c>
      <c r="I46" s="29">
        <v>0</v>
      </c>
      <c r="J46" s="29">
        <v>0</v>
      </c>
      <c r="K46" s="29">
        <v>0</v>
      </c>
      <c r="L46" s="29">
        <v>0</v>
      </c>
      <c r="M46" s="29">
        <v>8</v>
      </c>
      <c r="N46" s="29">
        <v>0</v>
      </c>
      <c r="O46" s="742">
        <v>0</v>
      </c>
    </row>
    <row r="47" spans="1:15">
      <c r="A47" s="802"/>
      <c r="B47" s="802"/>
      <c r="C47" s="802"/>
      <c r="D47" s="746" t="s">
        <v>1867</v>
      </c>
      <c r="E47" s="22">
        <v>8</v>
      </c>
      <c r="F47" s="742">
        <v>25</v>
      </c>
      <c r="G47" s="39">
        <v>19</v>
      </c>
      <c r="H47" s="39">
        <v>0</v>
      </c>
      <c r="I47" s="39">
        <v>0</v>
      </c>
      <c r="J47" s="39">
        <v>0</v>
      </c>
      <c r="K47" s="39">
        <v>0</v>
      </c>
      <c r="L47" s="39">
        <v>6</v>
      </c>
      <c r="M47" s="39">
        <v>5</v>
      </c>
      <c r="N47" s="39">
        <v>3</v>
      </c>
      <c r="O47" s="742">
        <v>0</v>
      </c>
    </row>
    <row r="48" spans="1:15">
      <c r="A48" s="796" t="s">
        <v>1632</v>
      </c>
      <c r="B48" s="796"/>
      <c r="C48" s="796"/>
      <c r="D48" s="796"/>
      <c r="E48" s="796"/>
      <c r="F48" s="796"/>
      <c r="G48" s="796"/>
      <c r="H48" s="796"/>
      <c r="I48" s="796"/>
      <c r="J48" s="796"/>
      <c r="K48" s="796"/>
      <c r="L48" s="796"/>
      <c r="M48" s="796"/>
      <c r="N48" s="796"/>
    </row>
    <row r="49" spans="1:15" ht="15" customHeight="1">
      <c r="A49" s="783" t="s">
        <v>320</v>
      </c>
      <c r="B49" s="783"/>
      <c r="C49" s="783"/>
      <c r="D49" s="752" t="s">
        <v>27</v>
      </c>
      <c r="E49" s="753">
        <v>8</v>
      </c>
      <c r="F49" s="754">
        <f>+'UTT No. 8 - IBAGUE'!E46</f>
        <v>15</v>
      </c>
      <c r="G49" s="756">
        <f>+'UTT No. 8 - IBAGUE'!E41</f>
        <v>12</v>
      </c>
      <c r="H49" s="756">
        <f>+'UTT No. 8 - IBAGUE'!E42</f>
        <v>0</v>
      </c>
      <c r="I49" s="756">
        <f>+'UTT No. 8 - IBAGUE'!E43</f>
        <v>3</v>
      </c>
      <c r="J49" s="756">
        <f>+'UTT No. 8 - IBAGUE'!E45</f>
        <v>0</v>
      </c>
      <c r="K49" s="756">
        <f>+'UTT No. 8 - IBAGUE'!E44</f>
        <v>0</v>
      </c>
      <c r="L49" s="756">
        <f>+'UTT No. 8 - IBAGUE'!E40</f>
        <v>0</v>
      </c>
      <c r="M49" s="756">
        <f>+'UTT No. 8 - IBAGUE'!E50</f>
        <v>6</v>
      </c>
      <c r="N49" s="756">
        <f>+'UTT No. 8 - IBAGUE'!E49</f>
        <v>2</v>
      </c>
      <c r="O49" s="754">
        <v>0</v>
      </c>
    </row>
    <row r="50" spans="1:15">
      <c r="A50" s="783"/>
      <c r="B50" s="783"/>
      <c r="C50" s="783"/>
      <c r="D50" s="752" t="s">
        <v>78</v>
      </c>
      <c r="E50" s="753">
        <v>3</v>
      </c>
      <c r="F50" s="754">
        <f>+'UTT No. 8 - IBAGUE'!G46</f>
        <v>4</v>
      </c>
      <c r="G50" s="756">
        <f>+'UTT No. 8 - IBAGUE'!G41</f>
        <v>3</v>
      </c>
      <c r="H50" s="756">
        <f>+'UTT No. 8 - IBAGUE'!G42</f>
        <v>1</v>
      </c>
      <c r="I50" s="756">
        <f>+'UTT No. 8 - IBAGUE'!G43</f>
        <v>0</v>
      </c>
      <c r="J50" s="756">
        <f>+'UTT No. 8 - IBAGUE'!G45</f>
        <v>0</v>
      </c>
      <c r="K50" s="756">
        <f>+'UTT No. 8 - IBAGUE'!G44</f>
        <v>0</v>
      </c>
      <c r="L50" s="756">
        <f>+'UTT No. 8 - IBAGUE'!G40</f>
        <v>0</v>
      </c>
      <c r="M50" s="756">
        <f>+'UTT No. 8 - IBAGUE'!G50</f>
        <v>2</v>
      </c>
      <c r="N50" s="756">
        <f>+'UTT No. 8 - IBAGUE'!G49</f>
        <v>1</v>
      </c>
      <c r="O50" s="754">
        <v>0</v>
      </c>
    </row>
    <row r="51" spans="1:15" ht="19" customHeight="1">
      <c r="A51" s="784" t="s">
        <v>321</v>
      </c>
      <c r="B51" s="784"/>
      <c r="C51" s="784"/>
      <c r="D51" s="746" t="s">
        <v>175</v>
      </c>
      <c r="E51" s="39">
        <v>18</v>
      </c>
      <c r="F51" s="39">
        <v>31</v>
      </c>
      <c r="G51" s="39">
        <v>22</v>
      </c>
      <c r="H51" s="39">
        <v>3</v>
      </c>
      <c r="I51" s="39">
        <v>0</v>
      </c>
      <c r="J51" s="39">
        <v>0</v>
      </c>
      <c r="K51" s="39">
        <v>0</v>
      </c>
      <c r="L51" s="39">
        <v>6</v>
      </c>
      <c r="M51" s="39">
        <v>11</v>
      </c>
      <c r="N51" s="39">
        <v>7</v>
      </c>
      <c r="O51" s="742">
        <v>0</v>
      </c>
    </row>
    <row r="52" spans="1:15">
      <c r="A52" s="785" t="s">
        <v>126</v>
      </c>
      <c r="B52" s="785"/>
      <c r="C52" s="785"/>
      <c r="D52" s="785"/>
      <c r="E52" s="204">
        <f t="shared" ref="E52:O52" si="0">SUM(E9:E51)</f>
        <v>224</v>
      </c>
      <c r="F52" s="204">
        <f t="shared" si="0"/>
        <v>531</v>
      </c>
      <c r="G52" s="204">
        <f t="shared" si="0"/>
        <v>326</v>
      </c>
      <c r="H52" s="204">
        <f t="shared" si="0"/>
        <v>39</v>
      </c>
      <c r="I52" s="204">
        <f t="shared" si="0"/>
        <v>4</v>
      </c>
      <c r="J52" s="204">
        <f t="shared" si="0"/>
        <v>13</v>
      </c>
      <c r="K52" s="204">
        <f t="shared" si="0"/>
        <v>89</v>
      </c>
      <c r="L52" s="204">
        <f t="shared" si="0"/>
        <v>63</v>
      </c>
      <c r="M52" s="204">
        <f t="shared" si="0"/>
        <v>119</v>
      </c>
      <c r="N52" s="204">
        <f t="shared" si="0"/>
        <v>105</v>
      </c>
      <c r="O52" s="204">
        <f t="shared" si="0"/>
        <v>12</v>
      </c>
    </row>
    <row r="54" spans="1:15">
      <c r="A54" s="773"/>
      <c r="B54" s="773"/>
      <c r="C54" s="773"/>
    </row>
  </sheetData>
  <mergeCells count="42">
    <mergeCell ref="A25:C25"/>
    <mergeCell ref="A26:C27"/>
    <mergeCell ref="A18:N18"/>
    <mergeCell ref="A19:C22"/>
    <mergeCell ref="A23:C23"/>
    <mergeCell ref="E1:P1"/>
    <mergeCell ref="A24:N24"/>
    <mergeCell ref="A15:C15"/>
    <mergeCell ref="A16:C16"/>
    <mergeCell ref="A9:C11"/>
    <mergeCell ref="O6:O7"/>
    <mergeCell ref="A12:C14"/>
    <mergeCell ref="K6:K7"/>
    <mergeCell ref="L6:L7"/>
    <mergeCell ref="A8:N8"/>
    <mergeCell ref="A17:C17"/>
    <mergeCell ref="M6:M7"/>
    <mergeCell ref="N6:N7"/>
    <mergeCell ref="E5:E7"/>
    <mergeCell ref="F5:F7"/>
    <mergeCell ref="G5:L5"/>
    <mergeCell ref="A39:N39"/>
    <mergeCell ref="A40:C41"/>
    <mergeCell ref="A42:N42"/>
    <mergeCell ref="A43:C45"/>
    <mergeCell ref="A46:C47"/>
    <mergeCell ref="M5:N5"/>
    <mergeCell ref="G6:I6"/>
    <mergeCell ref="J6:J7"/>
    <mergeCell ref="A54:C54"/>
    <mergeCell ref="A1:C4"/>
    <mergeCell ref="A49:C50"/>
    <mergeCell ref="A51:C51"/>
    <mergeCell ref="A52:D52"/>
    <mergeCell ref="A5:C7"/>
    <mergeCell ref="D5:D7"/>
    <mergeCell ref="A48:N48"/>
    <mergeCell ref="A28:N28"/>
    <mergeCell ref="A29:C31"/>
    <mergeCell ref="A32:C34"/>
    <mergeCell ref="A35:C37"/>
    <mergeCell ref="A38:C38"/>
  </mergeCells>
  <hyperlinks>
    <hyperlink ref="D29" location="GTH!A11" display="OCI-2018-017" xr:uid="{80EE17A2-B2F7-4F90-A7DD-0242C5BC6BF0}"/>
    <hyperlink ref="D35" location="GAD!A1" display="OCI-2019-015" xr:uid="{972DCA55-7D6B-4F55-8843-6B299DB0B743}"/>
    <hyperlink ref="D36" location="GAD!A54" display="OCI-2021-029" xr:uid="{DCA55C8B-B205-4B78-884F-57C958552CB4}"/>
    <hyperlink ref="D33" location="INDICE!A40" display="OCI-2022-024" xr:uid="{CC614F30-556E-44E1-9544-2F261E71C6BC}"/>
    <hyperlink ref="D32" location="FIN!A1" display="OCI-2019-012" xr:uid="{D31D5FBD-04E7-4821-AC12-A0FA3C62C6AC}"/>
    <hyperlink ref="D30" location="GTH!A50" display="OCI-2020-032" xr:uid="{8C8F7DAD-9A97-4EB8-A658-699EDB9470F6}"/>
    <hyperlink ref="D40" location="'6.ADJ'!A1" display="OCI-2018-018" xr:uid="{371E838F-BD62-407F-949C-D9EA067643C3}"/>
    <hyperlink ref="D41" location="'6.ADJ'!A36" display="OCI-2021-013" xr:uid="{31B15DE2-4C54-4DA9-9D2D-2C91EC43ADFA}"/>
    <hyperlink ref="D43" location="'2.DER'!A1" display="OCI-2018-011" xr:uid="{E38AE7B3-9763-4C7B-9661-5A0890893294}"/>
    <hyperlink ref="D46" location="'12.SIG'!A1" display="OCI-2018-033" xr:uid="{BC063CCE-9DB6-4662-9A33-E44E8145DD9F}"/>
    <hyperlink ref="D44" location="'2.DER'!A38" display="OCI-2020-038" xr:uid="{23AD0626-A664-412C-9D6F-F53D685AD444}"/>
    <hyperlink ref="D45" location="'2.DER'!A64" display="OCI-2021-028" xr:uid="{8617FCA6-3F41-4D54-A71D-4791155D1E1B}"/>
    <hyperlink ref="D47" location="'12.SIG'!A40" display="'12.SIG'!A40" xr:uid="{3AD40E16-32BD-4DEC-B402-F6AB2D43A6DB}"/>
    <hyperlink ref="D9" location="ADT!A1" display="OCI-2018-028" xr:uid="{00000000-0004-0000-0000-000002000000}"/>
    <hyperlink ref="D10" location="ADT!A39" display="OCI-2019-031" xr:uid="{00000000-0004-0000-0000-000004000000}"/>
    <hyperlink ref="D11" location="ADT!A76" display="OCI-2021-030" xr:uid="{00000000-0004-0000-0000-000009000000}"/>
    <hyperlink ref="D15" location="'INV DAT'!A1" display="OCI-2022-010" xr:uid="{00000000-0004-0000-0000-00000B000000}"/>
    <hyperlink ref="D16" location="'FACT&amp;REC'!A1" display="OCI-2022-015" xr:uid="{00000000-0004-0000-0000-00000C000000}"/>
    <hyperlink ref="D17" location="'Inv. y Pre-inv'!A1" display="OCI-2023-027" xr:uid="{00000000-0004-0000-0000-000014000000}"/>
    <hyperlink ref="D12" location="'25. GEST CARTERA'!A1" display="OCI-2020-022" xr:uid="{0E6B3142-435D-4B25-8609-597EC825C76C}"/>
    <hyperlink ref="D13" location="'25. GEST CARTERA'!A42" display="OCI-2022-025" xr:uid="{5415D5AB-BA62-4153-921B-3780A6B295D5}"/>
    <hyperlink ref="D19" location="IMP!A1" display="OCI-2018-026" xr:uid="{19006930-B265-4DB7-8D68-479BC807F60C}"/>
    <hyperlink ref="D23" location="'Superv Conv. Coop'!A1" display="OCI-2021-025" xr:uid="{4E69EE74-FA31-43A3-884A-995D4F0E96BA}"/>
    <hyperlink ref="D21" location="IMP!A56" display="OCI-2021-014" xr:uid="{39AA4B58-65CA-446C-B5A7-444771E84BC2}"/>
    <hyperlink ref="D20" location="IMP!A32" display="OCI-2019-028" xr:uid="{243F407E-0C30-432B-AA0F-E643000DBF55}"/>
    <hyperlink ref="D22" location="IMP!A85" display="OCI-2022-028" xr:uid="{DB2F1454-69DF-42C7-8B39-6628D5CE1186}"/>
    <hyperlink ref="D25" location="ADT!A1" display="OCI-2018-028" xr:uid="{68C53AC2-636E-414F-AC49-3095D1400B81}"/>
    <hyperlink ref="D26" location="'25. GEST CARTERA'!A1" display="OCI-2020-022" xr:uid="{A777A661-B6FB-4E57-886F-D727305FFB6B}"/>
    <hyperlink ref="D27" location="'25. GEST CARTERA'!A42" display="OCI-2022-025" xr:uid="{AE723907-B790-49F6-A0C9-493F39A4295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D96A1-A4DB-4C8C-9633-054F80664166}">
  <sheetPr>
    <tabColor theme="8"/>
  </sheetPr>
  <dimension ref="A1:S125"/>
  <sheetViews>
    <sheetView showGridLines="0" topLeftCell="A97" zoomScale="38" zoomScaleNormal="50" zoomScaleSheetLayoutView="90" workbookViewId="0">
      <selection activeCell="E1" sqref="E1:R1"/>
    </sheetView>
  </sheetViews>
  <sheetFormatPr baseColWidth="10" defaultColWidth="11.453125" defaultRowHeight="59.25" customHeight="1"/>
  <cols>
    <col min="1" max="1" width="22.81640625" style="139" customWidth="1"/>
    <col min="2" max="2" width="29.26953125" style="139" bestFit="1" customWidth="1"/>
    <col min="3" max="3" width="15.7265625" style="139" customWidth="1"/>
    <col min="4" max="4" width="54.26953125" style="139" customWidth="1"/>
    <col min="5" max="5" width="98.81640625" style="139" customWidth="1"/>
    <col min="6" max="6" width="105.26953125" style="139" customWidth="1"/>
    <col min="7" max="7" width="37.453125" style="139" customWidth="1"/>
    <col min="8" max="8" width="52.90625" style="139" customWidth="1"/>
    <col min="9" max="9" width="40" style="139" customWidth="1"/>
    <col min="10" max="10" width="23.54296875" style="139" customWidth="1"/>
    <col min="11" max="11" width="20.1796875" style="145" customWidth="1"/>
    <col min="12" max="12" width="20.453125" style="145" bestFit="1" customWidth="1"/>
    <col min="13" max="13" width="28.453125" style="139" customWidth="1"/>
    <col min="14" max="14" width="167.453125" style="139" customWidth="1"/>
    <col min="15" max="15" width="40.54296875" style="139" customWidth="1"/>
    <col min="16" max="16" width="49.453125" style="145" bestFit="1" customWidth="1"/>
    <col min="17" max="17" width="120.81640625" style="139" customWidth="1"/>
    <col min="18" max="18" width="21.26953125" style="145" customWidth="1"/>
    <col min="19" max="19" width="137.81640625" style="697" bestFit="1" customWidth="1"/>
    <col min="20" max="16384" width="11.453125" style="139"/>
  </cols>
  <sheetData>
    <row r="1" spans="1:19" s="69" customFormat="1" ht="67.5" customHeight="1">
      <c r="A1" s="814"/>
      <c r="B1" s="814"/>
      <c r="C1" s="814"/>
      <c r="D1" s="814"/>
      <c r="E1" s="876" t="s">
        <v>8</v>
      </c>
      <c r="F1" s="877"/>
      <c r="G1" s="877"/>
      <c r="H1" s="877"/>
      <c r="I1" s="877"/>
      <c r="J1" s="877"/>
      <c r="K1" s="877"/>
      <c r="L1" s="877"/>
      <c r="M1" s="877"/>
      <c r="N1" s="877"/>
      <c r="O1" s="877"/>
      <c r="P1" s="877"/>
      <c r="Q1" s="877"/>
      <c r="R1" s="878"/>
      <c r="S1" s="692"/>
    </row>
    <row r="2" spans="1:19" s="69" customFormat="1" ht="27.75" customHeight="1">
      <c r="A2" s="815" t="s">
        <v>338</v>
      </c>
      <c r="B2" s="816"/>
      <c r="C2" s="817" t="s">
        <v>172</v>
      </c>
      <c r="D2" s="818"/>
      <c r="E2" s="815" t="s">
        <v>173</v>
      </c>
      <c r="F2" s="819"/>
      <c r="G2" s="819"/>
      <c r="H2" s="819"/>
      <c r="I2" s="816"/>
      <c r="J2" s="820">
        <v>6</v>
      </c>
      <c r="K2" s="820"/>
      <c r="L2" s="820"/>
      <c r="M2" s="820"/>
      <c r="N2" s="815" t="s">
        <v>339</v>
      </c>
      <c r="O2" s="816"/>
      <c r="P2" s="821" t="s">
        <v>340</v>
      </c>
      <c r="Q2" s="822"/>
      <c r="R2" s="823"/>
      <c r="S2" s="692"/>
    </row>
    <row r="3" spans="1:19" s="69" customFormat="1" ht="59.25" customHeight="1">
      <c r="A3" s="824" t="s">
        <v>9</v>
      </c>
      <c r="B3" s="824" t="s">
        <v>10</v>
      </c>
      <c r="C3" s="824" t="s">
        <v>11</v>
      </c>
      <c r="D3" s="824" t="s">
        <v>12</v>
      </c>
      <c r="E3" s="824" t="s">
        <v>13</v>
      </c>
      <c r="F3" s="824" t="s">
        <v>14</v>
      </c>
      <c r="G3" s="824" t="s">
        <v>15</v>
      </c>
      <c r="H3" s="824" t="s">
        <v>16</v>
      </c>
      <c r="I3" s="824" t="s">
        <v>17</v>
      </c>
      <c r="J3" s="824" t="s">
        <v>18</v>
      </c>
      <c r="K3" s="824" t="s">
        <v>19</v>
      </c>
      <c r="L3" s="826" t="s">
        <v>20</v>
      </c>
      <c r="M3" s="826"/>
      <c r="N3" s="826"/>
      <c r="O3" s="826"/>
      <c r="P3" s="826"/>
      <c r="Q3" s="826"/>
      <c r="R3" s="826"/>
      <c r="S3" s="692"/>
    </row>
    <row r="4" spans="1:19" s="69" customFormat="1" ht="94" customHeight="1" thickBot="1">
      <c r="A4" s="825"/>
      <c r="B4" s="825"/>
      <c r="C4" s="825"/>
      <c r="D4" s="825"/>
      <c r="E4" s="825"/>
      <c r="F4" s="825"/>
      <c r="G4" s="825"/>
      <c r="H4" s="825"/>
      <c r="I4" s="825"/>
      <c r="J4" s="825"/>
      <c r="K4" s="825"/>
      <c r="L4" s="57" t="s">
        <v>21</v>
      </c>
      <c r="M4" s="57" t="s">
        <v>22</v>
      </c>
      <c r="N4" s="57" t="s">
        <v>23</v>
      </c>
      <c r="O4" s="57" t="s">
        <v>116</v>
      </c>
      <c r="P4" s="57" t="s">
        <v>24</v>
      </c>
      <c r="Q4" s="57" t="s">
        <v>25</v>
      </c>
      <c r="R4" s="688" t="s">
        <v>26</v>
      </c>
      <c r="S4" s="692"/>
    </row>
    <row r="5" spans="1:19" s="69" customFormat="1" ht="33.75" customHeight="1" thickBot="1">
      <c r="A5" s="841" t="s">
        <v>2524</v>
      </c>
      <c r="B5" s="842"/>
      <c r="C5" s="842"/>
      <c r="D5" s="842"/>
      <c r="E5" s="842"/>
      <c r="F5" s="842"/>
      <c r="G5" s="842"/>
      <c r="H5" s="842"/>
      <c r="I5" s="842"/>
      <c r="J5" s="842"/>
      <c r="K5" s="842"/>
      <c r="L5" s="842"/>
      <c r="M5" s="842"/>
      <c r="N5" s="842"/>
      <c r="O5" s="842"/>
      <c r="P5" s="842"/>
      <c r="Q5" s="842"/>
      <c r="R5" s="843"/>
      <c r="S5" s="692"/>
    </row>
    <row r="6" spans="1:19" ht="171" customHeight="1">
      <c r="A6" s="844" t="s">
        <v>2356</v>
      </c>
      <c r="B6" s="832">
        <v>1</v>
      </c>
      <c r="C6" s="834">
        <v>1</v>
      </c>
      <c r="D6" s="836" t="s">
        <v>2525</v>
      </c>
      <c r="E6" s="439" t="s">
        <v>2526</v>
      </c>
      <c r="F6" s="680" t="s">
        <v>2527</v>
      </c>
      <c r="G6" s="440" t="s">
        <v>2528</v>
      </c>
      <c r="H6" s="171" t="s">
        <v>39</v>
      </c>
      <c r="I6" s="175" t="s">
        <v>2529</v>
      </c>
      <c r="J6" s="659">
        <v>43374</v>
      </c>
      <c r="K6" s="659" t="s">
        <v>2530</v>
      </c>
      <c r="L6" s="501">
        <v>45635</v>
      </c>
      <c r="M6" s="175" t="s">
        <v>2531</v>
      </c>
      <c r="N6" s="551" t="s">
        <v>2532</v>
      </c>
      <c r="O6" s="660">
        <v>1</v>
      </c>
      <c r="P6" s="223" t="s">
        <v>2</v>
      </c>
      <c r="Q6" s="849" t="s">
        <v>2533</v>
      </c>
      <c r="R6" s="839" t="s">
        <v>3</v>
      </c>
      <c r="S6" s="693"/>
    </row>
    <row r="7" spans="1:19" ht="136" customHeight="1" thickBot="1">
      <c r="A7" s="845"/>
      <c r="B7" s="846"/>
      <c r="C7" s="847"/>
      <c r="D7" s="848"/>
      <c r="E7" s="433" t="s">
        <v>2534</v>
      </c>
      <c r="F7" s="165" t="s">
        <v>2535</v>
      </c>
      <c r="G7" s="434" t="s">
        <v>2536</v>
      </c>
      <c r="H7" s="166" t="s">
        <v>39</v>
      </c>
      <c r="I7" s="169" t="s">
        <v>2537</v>
      </c>
      <c r="J7" s="661">
        <v>43373</v>
      </c>
      <c r="K7" s="661">
        <v>43449</v>
      </c>
      <c r="L7" s="553" t="s">
        <v>2538</v>
      </c>
      <c r="M7" s="169" t="s">
        <v>2539</v>
      </c>
      <c r="N7" s="549" t="s">
        <v>2540</v>
      </c>
      <c r="O7" s="438">
        <v>1</v>
      </c>
      <c r="P7" s="224" t="s">
        <v>2</v>
      </c>
      <c r="Q7" s="850"/>
      <c r="R7" s="839"/>
      <c r="S7" s="693"/>
    </row>
    <row r="8" spans="1:19" ht="16" thickBot="1">
      <c r="A8" s="827"/>
      <c r="B8" s="828"/>
      <c r="C8" s="828"/>
      <c r="D8" s="828"/>
      <c r="E8" s="828"/>
      <c r="F8" s="828"/>
      <c r="G8" s="828"/>
      <c r="H8" s="828"/>
      <c r="I8" s="828"/>
      <c r="J8" s="828"/>
      <c r="K8" s="828"/>
      <c r="L8" s="828"/>
      <c r="M8" s="828"/>
      <c r="N8" s="828"/>
      <c r="O8" s="828"/>
      <c r="P8" s="828"/>
      <c r="Q8" s="828"/>
      <c r="R8" s="829"/>
      <c r="S8" s="693"/>
    </row>
    <row r="9" spans="1:19" ht="357" customHeight="1">
      <c r="A9" s="830" t="s">
        <v>2356</v>
      </c>
      <c r="B9" s="832" t="s">
        <v>2541</v>
      </c>
      <c r="C9" s="834">
        <v>2</v>
      </c>
      <c r="D9" s="836" t="s">
        <v>2542</v>
      </c>
      <c r="E9" s="836" t="s">
        <v>2543</v>
      </c>
      <c r="F9" s="170" t="s">
        <v>2544</v>
      </c>
      <c r="G9" s="440" t="s">
        <v>2545</v>
      </c>
      <c r="H9" s="171" t="s">
        <v>39</v>
      </c>
      <c r="I9" s="659" t="s">
        <v>2546</v>
      </c>
      <c r="J9" s="659">
        <v>43374</v>
      </c>
      <c r="K9" s="659" t="s">
        <v>2547</v>
      </c>
      <c r="L9" s="501">
        <v>43679</v>
      </c>
      <c r="M9" s="175" t="s">
        <v>391</v>
      </c>
      <c r="N9" s="551" t="s">
        <v>2548</v>
      </c>
      <c r="O9" s="660">
        <v>1</v>
      </c>
      <c r="P9" s="223" t="s">
        <v>2</v>
      </c>
      <c r="Q9" s="551" t="s">
        <v>2549</v>
      </c>
      <c r="R9" s="838" t="s">
        <v>3</v>
      </c>
      <c r="S9" s="693"/>
    </row>
    <row r="10" spans="1:19" ht="408.75" customHeight="1">
      <c r="A10" s="831"/>
      <c r="B10" s="833"/>
      <c r="C10" s="835"/>
      <c r="D10" s="837"/>
      <c r="E10" s="837"/>
      <c r="F10" s="155" t="s">
        <v>2550</v>
      </c>
      <c r="G10" s="189" t="s">
        <v>2551</v>
      </c>
      <c r="H10" s="161" t="s">
        <v>39</v>
      </c>
      <c r="I10" s="639" t="s">
        <v>2546</v>
      </c>
      <c r="J10" s="273">
        <v>43374</v>
      </c>
      <c r="K10" s="273" t="s">
        <v>2552</v>
      </c>
      <c r="L10" s="512" t="s">
        <v>2553</v>
      </c>
      <c r="M10" s="194" t="s">
        <v>2554</v>
      </c>
      <c r="N10" s="513" t="s">
        <v>2555</v>
      </c>
      <c r="O10" s="640" t="s">
        <v>2556</v>
      </c>
      <c r="P10" s="212" t="s">
        <v>2</v>
      </c>
      <c r="Q10" s="681" t="s">
        <v>2557</v>
      </c>
      <c r="R10" s="839"/>
    </row>
    <row r="11" spans="1:19" ht="212.25" customHeight="1">
      <c r="A11" s="831"/>
      <c r="B11" s="833"/>
      <c r="C11" s="835"/>
      <c r="D11" s="837"/>
      <c r="E11" s="837" t="s">
        <v>2558</v>
      </c>
      <c r="F11" s="155" t="s">
        <v>2559</v>
      </c>
      <c r="G11" s="525" t="s">
        <v>2560</v>
      </c>
      <c r="H11" s="156" t="s">
        <v>39</v>
      </c>
      <c r="I11" s="641" t="s">
        <v>2561</v>
      </c>
      <c r="J11" s="641">
        <v>43374</v>
      </c>
      <c r="K11" s="273">
        <v>43388</v>
      </c>
      <c r="L11" s="642" t="s">
        <v>2562</v>
      </c>
      <c r="M11" s="178" t="s">
        <v>2563</v>
      </c>
      <c r="N11" s="178" t="s">
        <v>2564</v>
      </c>
      <c r="O11" s="432">
        <v>1</v>
      </c>
      <c r="P11" s="212" t="s">
        <v>2</v>
      </c>
      <c r="Q11" s="155" t="s">
        <v>2565</v>
      </c>
      <c r="R11" s="839"/>
      <c r="S11" s="693"/>
    </row>
    <row r="12" spans="1:19" ht="153" customHeight="1" thickBot="1">
      <c r="A12" s="831"/>
      <c r="B12" s="833"/>
      <c r="C12" s="835"/>
      <c r="D12" s="837"/>
      <c r="E12" s="837"/>
      <c r="F12" s="155" t="s">
        <v>2566</v>
      </c>
      <c r="G12" s="189" t="s">
        <v>2567</v>
      </c>
      <c r="H12" s="161" t="s">
        <v>39</v>
      </c>
      <c r="I12" s="639" t="s">
        <v>2561</v>
      </c>
      <c r="J12" s="273">
        <v>43374</v>
      </c>
      <c r="K12" s="273">
        <v>43465</v>
      </c>
      <c r="L12" s="157">
        <v>43679</v>
      </c>
      <c r="M12" s="187" t="s">
        <v>391</v>
      </c>
      <c r="N12" s="187" t="s">
        <v>2568</v>
      </c>
      <c r="O12" s="432">
        <v>1</v>
      </c>
      <c r="P12" s="212" t="s">
        <v>2</v>
      </c>
      <c r="Q12" s="186" t="s">
        <v>2569</v>
      </c>
      <c r="R12" s="840"/>
      <c r="S12" s="693"/>
    </row>
    <row r="13" spans="1:19" ht="16" thickBot="1">
      <c r="A13" s="827"/>
      <c r="B13" s="828"/>
      <c r="C13" s="828"/>
      <c r="D13" s="828"/>
      <c r="E13" s="828"/>
      <c r="F13" s="828"/>
      <c r="G13" s="828"/>
      <c r="H13" s="828"/>
      <c r="I13" s="828"/>
      <c r="J13" s="828"/>
      <c r="K13" s="828"/>
      <c r="L13" s="828"/>
      <c r="M13" s="828"/>
      <c r="N13" s="828"/>
      <c r="O13" s="828"/>
      <c r="P13" s="828"/>
      <c r="Q13" s="828"/>
      <c r="R13" s="829"/>
      <c r="S13" s="693"/>
    </row>
    <row r="14" spans="1:19" ht="201.75" customHeight="1">
      <c r="A14" s="851" t="s">
        <v>2356</v>
      </c>
      <c r="B14" s="852" t="s">
        <v>2541</v>
      </c>
      <c r="C14" s="833">
        <v>3</v>
      </c>
      <c r="D14" s="853" t="s">
        <v>2570</v>
      </c>
      <c r="E14" s="189" t="s">
        <v>2570</v>
      </c>
      <c r="F14" s="155" t="s">
        <v>2571</v>
      </c>
      <c r="G14" s="428" t="s">
        <v>2572</v>
      </c>
      <c r="H14" s="194" t="s">
        <v>39</v>
      </c>
      <c r="I14" s="273" t="s">
        <v>2546</v>
      </c>
      <c r="J14" s="273" t="s">
        <v>2573</v>
      </c>
      <c r="K14" s="273">
        <v>43555</v>
      </c>
      <c r="L14" s="512">
        <v>44803</v>
      </c>
      <c r="M14" s="194" t="s">
        <v>2574</v>
      </c>
      <c r="N14" s="513" t="s">
        <v>2575</v>
      </c>
      <c r="O14" s="432">
        <v>1</v>
      </c>
      <c r="P14" s="212" t="s">
        <v>2</v>
      </c>
      <c r="Q14" s="155" t="s">
        <v>2576</v>
      </c>
      <c r="R14" s="854" t="s">
        <v>3</v>
      </c>
      <c r="S14" s="693"/>
    </row>
    <row r="15" spans="1:19" ht="79" customHeight="1" thickBot="1">
      <c r="A15" s="851"/>
      <c r="B15" s="852"/>
      <c r="C15" s="833"/>
      <c r="D15" s="853"/>
      <c r="E15" s="189" t="s">
        <v>2577</v>
      </c>
      <c r="F15" s="155" t="s">
        <v>2578</v>
      </c>
      <c r="G15" s="428" t="s">
        <v>2579</v>
      </c>
      <c r="H15" s="194" t="s">
        <v>39</v>
      </c>
      <c r="I15" s="273" t="s">
        <v>2580</v>
      </c>
      <c r="J15" s="273" t="s">
        <v>2573</v>
      </c>
      <c r="K15" s="273">
        <v>43555</v>
      </c>
      <c r="L15" s="512">
        <v>44803</v>
      </c>
      <c r="M15" s="194" t="s">
        <v>2574</v>
      </c>
      <c r="N15" s="513" t="s">
        <v>2581</v>
      </c>
      <c r="O15" s="432">
        <v>1</v>
      </c>
      <c r="P15" s="212" t="s">
        <v>2</v>
      </c>
      <c r="Q15" s="155" t="s">
        <v>2582</v>
      </c>
      <c r="R15" s="839"/>
      <c r="S15" s="693"/>
    </row>
    <row r="16" spans="1:19" ht="16" thickBot="1">
      <c r="A16" s="827"/>
      <c r="B16" s="828"/>
      <c r="C16" s="828"/>
      <c r="D16" s="828"/>
      <c r="E16" s="828"/>
      <c r="F16" s="828"/>
      <c r="G16" s="828"/>
      <c r="H16" s="828"/>
      <c r="I16" s="828"/>
      <c r="J16" s="828"/>
      <c r="K16" s="828"/>
      <c r="L16" s="828"/>
      <c r="M16" s="828"/>
      <c r="N16" s="828"/>
      <c r="O16" s="828"/>
      <c r="P16" s="828"/>
      <c r="Q16" s="828"/>
      <c r="R16" s="829"/>
      <c r="S16" s="693"/>
    </row>
    <row r="17" spans="1:19" ht="329.25" customHeight="1">
      <c r="A17" s="851" t="s">
        <v>2356</v>
      </c>
      <c r="B17" s="852" t="s">
        <v>2541</v>
      </c>
      <c r="C17" s="833">
        <v>4</v>
      </c>
      <c r="D17" s="853" t="s">
        <v>2583</v>
      </c>
      <c r="E17" s="189" t="s">
        <v>2584</v>
      </c>
      <c r="F17" s="155" t="s">
        <v>2585</v>
      </c>
      <c r="G17" s="428" t="s">
        <v>2586</v>
      </c>
      <c r="H17" s="194" t="s">
        <v>39</v>
      </c>
      <c r="I17" s="194" t="s">
        <v>2587</v>
      </c>
      <c r="J17" s="273">
        <v>43435</v>
      </c>
      <c r="K17" s="273">
        <v>43555</v>
      </c>
      <c r="L17" s="512">
        <v>44803</v>
      </c>
      <c r="M17" s="194" t="s">
        <v>2574</v>
      </c>
      <c r="N17" s="513" t="s">
        <v>2588</v>
      </c>
      <c r="O17" s="432">
        <v>1</v>
      </c>
      <c r="P17" s="212" t="s">
        <v>2</v>
      </c>
      <c r="Q17" s="513" t="s">
        <v>2589</v>
      </c>
      <c r="R17" s="854" t="s">
        <v>1</v>
      </c>
      <c r="S17" s="693"/>
    </row>
    <row r="18" spans="1:19" ht="164.5" customHeight="1" thickBot="1">
      <c r="A18" s="851"/>
      <c r="B18" s="852"/>
      <c r="C18" s="833"/>
      <c r="D18" s="853"/>
      <c r="E18" s="189" t="s">
        <v>2590</v>
      </c>
      <c r="F18" s="155" t="s">
        <v>2591</v>
      </c>
      <c r="G18" s="428" t="s">
        <v>2592</v>
      </c>
      <c r="H18" s="194" t="s">
        <v>39</v>
      </c>
      <c r="I18" s="194" t="s">
        <v>2546</v>
      </c>
      <c r="J18" s="273">
        <v>43419</v>
      </c>
      <c r="K18" s="273">
        <v>43524</v>
      </c>
      <c r="L18" s="512" t="s">
        <v>2593</v>
      </c>
      <c r="M18" s="194" t="s">
        <v>2594</v>
      </c>
      <c r="N18" s="513" t="s">
        <v>2595</v>
      </c>
      <c r="O18" s="432">
        <v>0</v>
      </c>
      <c r="P18" s="212" t="s">
        <v>4</v>
      </c>
      <c r="Q18" s="155" t="s">
        <v>2596</v>
      </c>
      <c r="R18" s="839"/>
      <c r="S18" s="693"/>
    </row>
    <row r="19" spans="1:19" ht="16" thickBot="1">
      <c r="A19" s="827"/>
      <c r="B19" s="828"/>
      <c r="C19" s="828"/>
      <c r="D19" s="828"/>
      <c r="E19" s="828"/>
      <c r="F19" s="828"/>
      <c r="G19" s="828"/>
      <c r="H19" s="828"/>
      <c r="I19" s="828"/>
      <c r="J19" s="828"/>
      <c r="K19" s="828"/>
      <c r="L19" s="828"/>
      <c r="M19" s="828"/>
      <c r="N19" s="828"/>
      <c r="O19" s="828"/>
      <c r="P19" s="828"/>
      <c r="Q19" s="828"/>
      <c r="R19" s="829"/>
      <c r="S19" s="693"/>
    </row>
    <row r="20" spans="1:19" ht="267" customHeight="1">
      <c r="A20" s="833" t="s">
        <v>2356</v>
      </c>
      <c r="B20" s="833" t="s">
        <v>2541</v>
      </c>
      <c r="C20" s="833">
        <v>5</v>
      </c>
      <c r="D20" s="853" t="s">
        <v>2597</v>
      </c>
      <c r="E20" s="189" t="s">
        <v>2598</v>
      </c>
      <c r="F20" s="155" t="s">
        <v>2599</v>
      </c>
      <c r="G20" s="194" t="s">
        <v>2600</v>
      </c>
      <c r="H20" s="194" t="s">
        <v>39</v>
      </c>
      <c r="I20" s="194" t="s">
        <v>2601</v>
      </c>
      <c r="J20" s="273">
        <v>43377</v>
      </c>
      <c r="K20" s="273">
        <v>43555</v>
      </c>
      <c r="L20" s="512">
        <v>44803</v>
      </c>
      <c r="M20" s="194" t="s">
        <v>2574</v>
      </c>
      <c r="N20" s="192" t="s">
        <v>2602</v>
      </c>
      <c r="O20" s="432">
        <v>1</v>
      </c>
      <c r="P20" s="212" t="s">
        <v>2</v>
      </c>
      <c r="Q20" s="513" t="s">
        <v>2603</v>
      </c>
      <c r="R20" s="854" t="s">
        <v>3</v>
      </c>
      <c r="S20" s="693"/>
    </row>
    <row r="21" spans="1:19" ht="334.5" customHeight="1">
      <c r="A21" s="833"/>
      <c r="B21" s="833"/>
      <c r="C21" s="833"/>
      <c r="D21" s="853"/>
      <c r="E21" s="189" t="s">
        <v>2604</v>
      </c>
      <c r="F21" s="155" t="s">
        <v>2605</v>
      </c>
      <c r="G21" s="194" t="s">
        <v>2606</v>
      </c>
      <c r="H21" s="194" t="s">
        <v>39</v>
      </c>
      <c r="I21" s="194" t="s">
        <v>2607</v>
      </c>
      <c r="J21" s="273">
        <v>43435</v>
      </c>
      <c r="K21" s="273">
        <v>43555</v>
      </c>
      <c r="L21" s="512">
        <v>44803</v>
      </c>
      <c r="M21" s="194" t="s">
        <v>2574</v>
      </c>
      <c r="N21" s="513" t="s">
        <v>2608</v>
      </c>
      <c r="O21" s="432">
        <v>1</v>
      </c>
      <c r="P21" s="212" t="s">
        <v>2</v>
      </c>
      <c r="Q21" s="513" t="s">
        <v>2609</v>
      </c>
      <c r="R21" s="839"/>
      <c r="S21" s="693"/>
    </row>
    <row r="22" spans="1:19" ht="306.5" customHeight="1">
      <c r="A22" s="833"/>
      <c r="B22" s="833"/>
      <c r="C22" s="833"/>
      <c r="D22" s="853"/>
      <c r="E22" s="498" t="s">
        <v>2610</v>
      </c>
      <c r="F22" s="364" t="s">
        <v>2611</v>
      </c>
      <c r="G22" s="498" t="s">
        <v>2612</v>
      </c>
      <c r="H22" s="194" t="s">
        <v>39</v>
      </c>
      <c r="I22" s="498" t="s">
        <v>2613</v>
      </c>
      <c r="J22" s="273">
        <v>43496</v>
      </c>
      <c r="K22" s="273">
        <v>45657</v>
      </c>
      <c r="L22" s="512">
        <v>45635</v>
      </c>
      <c r="M22" s="194" t="s">
        <v>2531</v>
      </c>
      <c r="N22" s="681" t="s">
        <v>2614</v>
      </c>
      <c r="O22" s="644">
        <v>1</v>
      </c>
      <c r="P22" s="212" t="s">
        <v>2</v>
      </c>
      <c r="Q22" s="242" t="s">
        <v>2615</v>
      </c>
      <c r="R22" s="839"/>
      <c r="S22" s="693"/>
    </row>
    <row r="23" spans="1:19" ht="109" thickBot="1">
      <c r="A23" s="833"/>
      <c r="B23" s="833"/>
      <c r="C23" s="833"/>
      <c r="D23" s="853"/>
      <c r="E23" s="189" t="s">
        <v>2616</v>
      </c>
      <c r="F23" s="155" t="s">
        <v>2617</v>
      </c>
      <c r="G23" s="428" t="s">
        <v>2618</v>
      </c>
      <c r="H23" s="194" t="s">
        <v>39</v>
      </c>
      <c r="I23" s="194" t="s">
        <v>2619</v>
      </c>
      <c r="J23" s="273">
        <v>43466</v>
      </c>
      <c r="K23" s="273">
        <v>43646</v>
      </c>
      <c r="L23" s="512">
        <v>44803</v>
      </c>
      <c r="M23" s="194" t="s">
        <v>2574</v>
      </c>
      <c r="N23" s="155" t="s">
        <v>2620</v>
      </c>
      <c r="O23" s="432">
        <v>1</v>
      </c>
      <c r="P23" s="212" t="s">
        <v>2</v>
      </c>
      <c r="Q23" s="155" t="s">
        <v>2621</v>
      </c>
      <c r="R23" s="855"/>
      <c r="S23" s="693"/>
    </row>
    <row r="24" spans="1:19" ht="16" thickBot="1">
      <c r="A24" s="827"/>
      <c r="B24" s="828"/>
      <c r="C24" s="828"/>
      <c r="D24" s="828"/>
      <c r="E24" s="828"/>
      <c r="F24" s="828"/>
      <c r="G24" s="828"/>
      <c r="H24" s="828"/>
      <c r="I24" s="828"/>
      <c r="J24" s="828"/>
      <c r="K24" s="828"/>
      <c r="L24" s="828"/>
      <c r="M24" s="828"/>
      <c r="N24" s="828"/>
      <c r="O24" s="828"/>
      <c r="P24" s="828"/>
      <c r="Q24" s="828"/>
      <c r="R24" s="829"/>
      <c r="S24" s="693"/>
    </row>
    <row r="25" spans="1:19" ht="123" customHeight="1">
      <c r="A25" s="833" t="s">
        <v>2356</v>
      </c>
      <c r="B25" s="852" t="s">
        <v>2541</v>
      </c>
      <c r="C25" s="833">
        <v>6</v>
      </c>
      <c r="D25" s="853" t="s">
        <v>2622</v>
      </c>
      <c r="E25" s="189" t="s">
        <v>2623</v>
      </c>
      <c r="F25" s="155" t="s">
        <v>2624</v>
      </c>
      <c r="G25" s="428" t="s">
        <v>2625</v>
      </c>
      <c r="H25" s="194" t="s">
        <v>39</v>
      </c>
      <c r="I25" s="273" t="s">
        <v>2546</v>
      </c>
      <c r="J25" s="273">
        <v>43374</v>
      </c>
      <c r="K25" s="273">
        <v>43465</v>
      </c>
      <c r="L25" s="157">
        <v>43679</v>
      </c>
      <c r="M25" s="270" t="s">
        <v>391</v>
      </c>
      <c r="N25" s="155" t="s">
        <v>2626</v>
      </c>
      <c r="O25" s="432">
        <v>1</v>
      </c>
      <c r="P25" s="212" t="s">
        <v>2</v>
      </c>
      <c r="Q25" s="155" t="s">
        <v>2627</v>
      </c>
      <c r="R25" s="854" t="s">
        <v>3</v>
      </c>
      <c r="S25" s="693"/>
    </row>
    <row r="26" spans="1:19" ht="409.6" customHeight="1">
      <c r="A26" s="833"/>
      <c r="B26" s="852"/>
      <c r="C26" s="833"/>
      <c r="D26" s="853"/>
      <c r="E26" s="189" t="s">
        <v>2628</v>
      </c>
      <c r="F26" s="155" t="s">
        <v>2629</v>
      </c>
      <c r="G26" s="428" t="s">
        <v>2630</v>
      </c>
      <c r="H26" s="194" t="s">
        <v>39</v>
      </c>
      <c r="I26" s="273" t="s">
        <v>2631</v>
      </c>
      <c r="J26" s="273">
        <v>43466</v>
      </c>
      <c r="K26" s="273">
        <v>43830</v>
      </c>
      <c r="L26" s="512">
        <v>44803</v>
      </c>
      <c r="M26" s="194" t="s">
        <v>2574</v>
      </c>
      <c r="N26" s="155" t="s">
        <v>2632</v>
      </c>
      <c r="O26" s="432">
        <v>1</v>
      </c>
      <c r="P26" s="212" t="s">
        <v>2</v>
      </c>
      <c r="Q26" s="187" t="s">
        <v>2633</v>
      </c>
      <c r="R26" s="839"/>
      <c r="S26" s="693"/>
    </row>
    <row r="27" spans="1:19" ht="150.75" customHeight="1" thickBot="1">
      <c r="A27" s="833"/>
      <c r="B27" s="852"/>
      <c r="C27" s="833"/>
      <c r="D27" s="853"/>
      <c r="E27" s="189" t="s">
        <v>2634</v>
      </c>
      <c r="F27" s="155" t="s">
        <v>2635</v>
      </c>
      <c r="G27" s="428" t="s">
        <v>2636</v>
      </c>
      <c r="H27" s="194" t="s">
        <v>39</v>
      </c>
      <c r="I27" s="273" t="s">
        <v>2631</v>
      </c>
      <c r="J27" s="273">
        <v>43374</v>
      </c>
      <c r="K27" s="273" t="s">
        <v>2637</v>
      </c>
      <c r="L27" s="157">
        <v>43679</v>
      </c>
      <c r="M27" s="270" t="s">
        <v>391</v>
      </c>
      <c r="N27" s="155" t="s">
        <v>2638</v>
      </c>
      <c r="O27" s="432">
        <v>1</v>
      </c>
      <c r="P27" s="212" t="s">
        <v>2</v>
      </c>
      <c r="Q27" s="155" t="s">
        <v>2621</v>
      </c>
      <c r="R27" s="855"/>
      <c r="S27" s="693"/>
    </row>
    <row r="28" spans="1:19" ht="16" thickBot="1">
      <c r="A28" s="827"/>
      <c r="B28" s="828"/>
      <c r="C28" s="828"/>
      <c r="D28" s="828"/>
      <c r="E28" s="828"/>
      <c r="F28" s="828"/>
      <c r="G28" s="828"/>
      <c r="H28" s="828"/>
      <c r="I28" s="828"/>
      <c r="J28" s="828"/>
      <c r="K28" s="828"/>
      <c r="L28" s="828"/>
      <c r="M28" s="828"/>
      <c r="N28" s="828"/>
      <c r="O28" s="828"/>
      <c r="P28" s="828"/>
      <c r="Q28" s="828"/>
      <c r="R28" s="829"/>
      <c r="S28" s="693"/>
    </row>
    <row r="29" spans="1:19" ht="210.75" customHeight="1">
      <c r="A29" s="846" t="s">
        <v>2356</v>
      </c>
      <c r="B29" s="846" t="s">
        <v>2541</v>
      </c>
      <c r="C29" s="846">
        <v>7</v>
      </c>
      <c r="D29" s="858" t="s">
        <v>2482</v>
      </c>
      <c r="E29" s="189" t="s">
        <v>2639</v>
      </c>
      <c r="F29" s="155" t="s">
        <v>2640</v>
      </c>
      <c r="G29" s="428" t="s">
        <v>2560</v>
      </c>
      <c r="H29" s="194" t="s">
        <v>39</v>
      </c>
      <c r="I29" s="273" t="s">
        <v>2641</v>
      </c>
      <c r="J29" s="273">
        <v>43374</v>
      </c>
      <c r="K29" s="273" t="s">
        <v>2642</v>
      </c>
      <c r="L29" s="512" t="s">
        <v>2562</v>
      </c>
      <c r="M29" s="186" t="s">
        <v>2643</v>
      </c>
      <c r="N29" s="155" t="s">
        <v>2644</v>
      </c>
      <c r="O29" s="644">
        <v>1</v>
      </c>
      <c r="P29" s="212" t="s">
        <v>2</v>
      </c>
      <c r="Q29" s="155" t="s">
        <v>2621</v>
      </c>
      <c r="R29" s="854" t="s">
        <v>3</v>
      </c>
      <c r="S29" s="693"/>
    </row>
    <row r="30" spans="1:19" ht="203.25" customHeight="1">
      <c r="A30" s="860"/>
      <c r="B30" s="860"/>
      <c r="C30" s="860"/>
      <c r="D30" s="861"/>
      <c r="E30" s="189" t="s">
        <v>2645</v>
      </c>
      <c r="F30" s="155" t="s">
        <v>2646</v>
      </c>
      <c r="G30" s="428" t="s">
        <v>2560</v>
      </c>
      <c r="H30" s="194" t="s">
        <v>39</v>
      </c>
      <c r="I30" s="273" t="s">
        <v>2641</v>
      </c>
      <c r="J30" s="273">
        <v>43388</v>
      </c>
      <c r="K30" s="273" t="s">
        <v>2547</v>
      </c>
      <c r="L30" s="512" t="s">
        <v>2647</v>
      </c>
      <c r="M30" s="186" t="s">
        <v>2643</v>
      </c>
      <c r="N30" s="155" t="s">
        <v>2648</v>
      </c>
      <c r="O30" s="644">
        <v>1</v>
      </c>
      <c r="P30" s="212" t="s">
        <v>2</v>
      </c>
      <c r="Q30" s="155" t="s">
        <v>2621</v>
      </c>
      <c r="R30" s="839"/>
      <c r="S30" s="693"/>
    </row>
    <row r="31" spans="1:19" ht="186.75" customHeight="1" thickBot="1">
      <c r="A31" s="832"/>
      <c r="B31" s="832"/>
      <c r="C31" s="832"/>
      <c r="D31" s="859"/>
      <c r="E31" s="189" t="s">
        <v>2649</v>
      </c>
      <c r="F31" s="155" t="s">
        <v>2650</v>
      </c>
      <c r="G31" s="428" t="s">
        <v>2560</v>
      </c>
      <c r="H31" s="194" t="s">
        <v>39</v>
      </c>
      <c r="I31" s="273" t="s">
        <v>2641</v>
      </c>
      <c r="J31" s="273">
        <v>43388</v>
      </c>
      <c r="K31" s="273" t="s">
        <v>2547</v>
      </c>
      <c r="L31" s="512" t="s">
        <v>2647</v>
      </c>
      <c r="M31" s="186" t="s">
        <v>2643</v>
      </c>
      <c r="N31" s="155" t="s">
        <v>2651</v>
      </c>
      <c r="O31" s="644">
        <v>1</v>
      </c>
      <c r="P31" s="212" t="s">
        <v>2</v>
      </c>
      <c r="Q31" s="155" t="s">
        <v>2621</v>
      </c>
      <c r="R31" s="855"/>
      <c r="S31" s="693"/>
    </row>
    <row r="32" spans="1:19" ht="16" thickBot="1">
      <c r="A32" s="827"/>
      <c r="B32" s="828"/>
      <c r="C32" s="828"/>
      <c r="D32" s="828"/>
      <c r="E32" s="828"/>
      <c r="F32" s="828"/>
      <c r="G32" s="828"/>
      <c r="H32" s="828"/>
      <c r="I32" s="828"/>
      <c r="J32" s="828"/>
      <c r="K32" s="828"/>
      <c r="L32" s="828"/>
      <c r="M32" s="828"/>
      <c r="N32" s="828"/>
      <c r="O32" s="828"/>
      <c r="P32" s="828"/>
      <c r="Q32" s="828"/>
      <c r="R32" s="829"/>
      <c r="S32" s="693"/>
    </row>
    <row r="33" spans="1:19" ht="210.75" customHeight="1">
      <c r="A33" s="846" t="s">
        <v>2356</v>
      </c>
      <c r="B33" s="856" t="s">
        <v>2541</v>
      </c>
      <c r="C33" s="846">
        <v>8</v>
      </c>
      <c r="D33" s="858" t="s">
        <v>2652</v>
      </c>
      <c r="E33" s="189" t="s">
        <v>2653</v>
      </c>
      <c r="F33" s="189" t="s">
        <v>2654</v>
      </c>
      <c r="G33" s="428" t="s">
        <v>2655</v>
      </c>
      <c r="H33" s="194" t="s">
        <v>39</v>
      </c>
      <c r="I33" s="273" t="s">
        <v>2641</v>
      </c>
      <c r="J33" s="273">
        <v>43374</v>
      </c>
      <c r="K33" s="273" t="s">
        <v>2656</v>
      </c>
      <c r="L33" s="512">
        <v>44803</v>
      </c>
      <c r="M33" s="194" t="s">
        <v>2574</v>
      </c>
      <c r="N33" s="187" t="s">
        <v>2657</v>
      </c>
      <c r="O33" s="644">
        <v>1</v>
      </c>
      <c r="P33" s="212" t="s">
        <v>2</v>
      </c>
      <c r="Q33" s="155" t="s">
        <v>2621</v>
      </c>
      <c r="R33" s="854" t="s">
        <v>3</v>
      </c>
      <c r="S33" s="693"/>
    </row>
    <row r="34" spans="1:19" ht="320.25" customHeight="1" thickBot="1">
      <c r="A34" s="832"/>
      <c r="B34" s="857"/>
      <c r="C34" s="832"/>
      <c r="D34" s="859"/>
      <c r="E34" s="189" t="s">
        <v>2658</v>
      </c>
      <c r="F34" s="155" t="s">
        <v>2659</v>
      </c>
      <c r="G34" s="428" t="s">
        <v>2660</v>
      </c>
      <c r="H34" s="194" t="s">
        <v>39</v>
      </c>
      <c r="I34" s="273" t="s">
        <v>2641</v>
      </c>
      <c r="J34" s="273">
        <v>43388</v>
      </c>
      <c r="K34" s="273" t="s">
        <v>2637</v>
      </c>
      <c r="L34" s="157">
        <v>43679</v>
      </c>
      <c r="M34" s="270" t="s">
        <v>391</v>
      </c>
      <c r="N34" s="187" t="s">
        <v>2661</v>
      </c>
      <c r="O34" s="644">
        <v>1</v>
      </c>
      <c r="P34" s="212" t="s">
        <v>2</v>
      </c>
      <c r="Q34" s="155" t="s">
        <v>2621</v>
      </c>
      <c r="R34" s="839"/>
      <c r="S34" s="693"/>
    </row>
    <row r="35" spans="1:19" ht="16" thickBot="1">
      <c r="A35" s="827"/>
      <c r="B35" s="828"/>
      <c r="C35" s="828"/>
      <c r="D35" s="828"/>
      <c r="E35" s="828"/>
      <c r="F35" s="828"/>
      <c r="G35" s="828"/>
      <c r="H35" s="828"/>
      <c r="I35" s="828"/>
      <c r="J35" s="828"/>
      <c r="K35" s="828"/>
      <c r="L35" s="828"/>
      <c r="M35" s="828"/>
      <c r="N35" s="828"/>
      <c r="O35" s="828"/>
      <c r="P35" s="828"/>
      <c r="Q35" s="828"/>
      <c r="R35" s="829"/>
      <c r="S35" s="693"/>
    </row>
    <row r="36" spans="1:19" ht="127.5" customHeight="1" thickBot="1">
      <c r="A36" s="194" t="s">
        <v>2356</v>
      </c>
      <c r="B36" s="428" t="s">
        <v>2541</v>
      </c>
      <c r="C36" s="194">
        <v>9</v>
      </c>
      <c r="D36" s="189" t="s">
        <v>2662</v>
      </c>
      <c r="E36" s="189" t="s">
        <v>2663</v>
      </c>
      <c r="F36" s="155" t="s">
        <v>2664</v>
      </c>
      <c r="G36" s="428" t="s">
        <v>2665</v>
      </c>
      <c r="H36" s="194" t="s">
        <v>39</v>
      </c>
      <c r="I36" s="194" t="s">
        <v>2666</v>
      </c>
      <c r="J36" s="273" t="s">
        <v>2667</v>
      </c>
      <c r="K36" s="273">
        <v>43465</v>
      </c>
      <c r="L36" s="512">
        <v>44803</v>
      </c>
      <c r="M36" s="194" t="s">
        <v>2574</v>
      </c>
      <c r="N36" s="186" t="s">
        <v>2668</v>
      </c>
      <c r="O36" s="644">
        <v>1</v>
      </c>
      <c r="P36" s="212" t="s">
        <v>2</v>
      </c>
      <c r="Q36" s="186" t="s">
        <v>2669</v>
      </c>
      <c r="R36" s="689" t="s">
        <v>3</v>
      </c>
      <c r="S36" s="693"/>
    </row>
    <row r="37" spans="1:19" ht="16" thickBot="1">
      <c r="A37" s="862"/>
      <c r="B37" s="863"/>
      <c r="C37" s="863"/>
      <c r="D37" s="863"/>
      <c r="E37" s="863"/>
      <c r="F37" s="863"/>
      <c r="G37" s="863"/>
      <c r="H37" s="863"/>
      <c r="I37" s="863"/>
      <c r="J37" s="863"/>
      <c r="K37" s="863"/>
      <c r="L37" s="863"/>
      <c r="M37" s="863"/>
      <c r="N37" s="863"/>
      <c r="O37" s="863"/>
      <c r="P37" s="863"/>
      <c r="Q37" s="863"/>
      <c r="R37" s="864"/>
      <c r="S37" s="693"/>
    </row>
    <row r="38" spans="1:19" ht="32.25" customHeight="1" thickBot="1">
      <c r="A38" s="841" t="s">
        <v>2670</v>
      </c>
      <c r="B38" s="842"/>
      <c r="C38" s="842"/>
      <c r="D38" s="842"/>
      <c r="E38" s="842"/>
      <c r="F38" s="842"/>
      <c r="G38" s="842"/>
      <c r="H38" s="842"/>
      <c r="I38" s="842"/>
      <c r="J38" s="842"/>
      <c r="K38" s="842"/>
      <c r="L38" s="842"/>
      <c r="M38" s="842"/>
      <c r="N38" s="842"/>
      <c r="O38" s="842"/>
      <c r="P38" s="842"/>
      <c r="Q38" s="842"/>
      <c r="R38" s="843"/>
      <c r="S38" s="693"/>
    </row>
    <row r="39" spans="1:19" s="69" customFormat="1" ht="59.25" customHeight="1">
      <c r="A39" s="824" t="s">
        <v>9</v>
      </c>
      <c r="B39" s="824" t="s">
        <v>10</v>
      </c>
      <c r="C39" s="824" t="s">
        <v>11</v>
      </c>
      <c r="D39" s="824" t="s">
        <v>12</v>
      </c>
      <c r="E39" s="824" t="s">
        <v>13</v>
      </c>
      <c r="F39" s="824" t="s">
        <v>14</v>
      </c>
      <c r="G39" s="824" t="s">
        <v>15</v>
      </c>
      <c r="H39" s="824" t="s">
        <v>16</v>
      </c>
      <c r="I39" s="824" t="s">
        <v>17</v>
      </c>
      <c r="J39" s="824" t="s">
        <v>18</v>
      </c>
      <c r="K39" s="824" t="s">
        <v>19</v>
      </c>
      <c r="L39" s="826" t="s">
        <v>20</v>
      </c>
      <c r="M39" s="826"/>
      <c r="N39" s="826"/>
      <c r="O39" s="826"/>
      <c r="P39" s="826"/>
      <c r="Q39" s="826"/>
      <c r="R39" s="826"/>
      <c r="S39" s="692"/>
    </row>
    <row r="40" spans="1:19" s="69" customFormat="1" ht="94" customHeight="1">
      <c r="A40" s="824"/>
      <c r="B40" s="824"/>
      <c r="C40" s="824"/>
      <c r="D40" s="824"/>
      <c r="E40" s="824"/>
      <c r="F40" s="824"/>
      <c r="G40" s="824"/>
      <c r="H40" s="824"/>
      <c r="I40" s="824"/>
      <c r="J40" s="824"/>
      <c r="K40" s="824"/>
      <c r="L40" s="23" t="s">
        <v>21</v>
      </c>
      <c r="M40" s="23" t="s">
        <v>22</v>
      </c>
      <c r="N40" s="23" t="s">
        <v>23</v>
      </c>
      <c r="O40" s="23" t="s">
        <v>116</v>
      </c>
      <c r="P40" s="23" t="s">
        <v>24</v>
      </c>
      <c r="Q40" s="23" t="s">
        <v>25</v>
      </c>
      <c r="R40" s="690" t="s">
        <v>26</v>
      </c>
      <c r="S40" s="692"/>
    </row>
    <row r="41" spans="1:19" ht="240.75" customHeight="1">
      <c r="A41" s="833" t="s">
        <v>2357</v>
      </c>
      <c r="B41" s="833" t="s">
        <v>2541</v>
      </c>
      <c r="C41" s="833">
        <v>1</v>
      </c>
      <c r="D41" s="853" t="s">
        <v>2671</v>
      </c>
      <c r="E41" s="853" t="s">
        <v>2672</v>
      </c>
      <c r="F41" s="155" t="s">
        <v>2673</v>
      </c>
      <c r="G41" s="194" t="s">
        <v>2674</v>
      </c>
      <c r="H41" s="194" t="s">
        <v>39</v>
      </c>
      <c r="I41" s="194" t="s">
        <v>2675</v>
      </c>
      <c r="J41" s="273">
        <v>43831</v>
      </c>
      <c r="K41" s="273">
        <v>44073</v>
      </c>
      <c r="L41" s="196" t="s">
        <v>2676</v>
      </c>
      <c r="M41" s="194" t="s">
        <v>2677</v>
      </c>
      <c r="N41" s="155" t="s">
        <v>2678</v>
      </c>
      <c r="O41" s="250">
        <v>0.3</v>
      </c>
      <c r="P41" s="212" t="s">
        <v>4</v>
      </c>
      <c r="Q41" s="187" t="s">
        <v>2679</v>
      </c>
      <c r="R41" s="854" t="s">
        <v>1</v>
      </c>
      <c r="S41" s="693"/>
    </row>
    <row r="42" spans="1:19" ht="190.5" customHeight="1">
      <c r="A42" s="833"/>
      <c r="B42" s="833"/>
      <c r="C42" s="833"/>
      <c r="D42" s="853"/>
      <c r="E42" s="853"/>
      <c r="F42" s="155" t="s">
        <v>2680</v>
      </c>
      <c r="G42" s="194" t="s">
        <v>2681</v>
      </c>
      <c r="H42" s="194" t="s">
        <v>39</v>
      </c>
      <c r="I42" s="194" t="s">
        <v>2675</v>
      </c>
      <c r="J42" s="273">
        <v>43831</v>
      </c>
      <c r="K42" s="273">
        <v>44073</v>
      </c>
      <c r="L42" s="196" t="s">
        <v>2676</v>
      </c>
      <c r="M42" s="194" t="s">
        <v>2677</v>
      </c>
      <c r="N42" s="155" t="s">
        <v>2682</v>
      </c>
      <c r="O42" s="160">
        <v>0.1</v>
      </c>
      <c r="P42" s="212" t="s">
        <v>4</v>
      </c>
      <c r="Q42" s="187" t="s">
        <v>2683</v>
      </c>
      <c r="R42" s="839"/>
      <c r="S42" s="693"/>
    </row>
    <row r="43" spans="1:19" ht="409.6" customHeight="1">
      <c r="A43" s="833"/>
      <c r="B43" s="833"/>
      <c r="C43" s="833"/>
      <c r="D43" s="853"/>
      <c r="E43" s="189" t="s">
        <v>2684</v>
      </c>
      <c r="F43" s="155" t="s">
        <v>2685</v>
      </c>
      <c r="G43" s="194" t="s">
        <v>2686</v>
      </c>
      <c r="H43" s="194" t="s">
        <v>59</v>
      </c>
      <c r="I43" s="194" t="s">
        <v>2687</v>
      </c>
      <c r="J43" s="273">
        <v>43831</v>
      </c>
      <c r="K43" s="273">
        <v>44196</v>
      </c>
      <c r="L43" s="196" t="s">
        <v>2676</v>
      </c>
      <c r="M43" s="194" t="s">
        <v>2677</v>
      </c>
      <c r="N43" s="676" t="s">
        <v>2688</v>
      </c>
      <c r="O43" s="160">
        <v>1</v>
      </c>
      <c r="P43" s="212" t="s">
        <v>124</v>
      </c>
      <c r="Q43" s="848" t="s">
        <v>2689</v>
      </c>
      <c r="R43" s="839"/>
      <c r="S43" s="693"/>
    </row>
    <row r="44" spans="1:19" ht="151" customHeight="1">
      <c r="A44" s="833"/>
      <c r="B44" s="833"/>
      <c r="C44" s="833"/>
      <c r="D44" s="853"/>
      <c r="E44" s="189" t="s">
        <v>2690</v>
      </c>
      <c r="F44" s="155" t="s">
        <v>2691</v>
      </c>
      <c r="G44" s="194" t="s">
        <v>2692</v>
      </c>
      <c r="H44" s="194" t="s">
        <v>39</v>
      </c>
      <c r="I44" s="194" t="s">
        <v>2687</v>
      </c>
      <c r="J44" s="273">
        <v>43850</v>
      </c>
      <c r="K44" s="273">
        <v>44012</v>
      </c>
      <c r="L44" s="196" t="s">
        <v>2676</v>
      </c>
      <c r="M44" s="194" t="s">
        <v>2677</v>
      </c>
      <c r="N44" s="676" t="s">
        <v>2693</v>
      </c>
      <c r="O44" s="160">
        <v>1</v>
      </c>
      <c r="P44" s="212" t="s">
        <v>124</v>
      </c>
      <c r="Q44" s="865"/>
      <c r="R44" s="839"/>
      <c r="S44" s="693"/>
    </row>
    <row r="45" spans="1:19" ht="409.6" customHeight="1" thickBot="1">
      <c r="A45" s="833"/>
      <c r="B45" s="833"/>
      <c r="C45" s="833"/>
      <c r="D45" s="853"/>
      <c r="E45" s="189" t="s">
        <v>2690</v>
      </c>
      <c r="F45" s="155" t="s">
        <v>2694</v>
      </c>
      <c r="G45" s="428" t="s">
        <v>2695</v>
      </c>
      <c r="H45" s="194" t="s">
        <v>39</v>
      </c>
      <c r="I45" s="194" t="s">
        <v>1832</v>
      </c>
      <c r="J45" s="273">
        <v>43850</v>
      </c>
      <c r="K45" s="273">
        <v>44012</v>
      </c>
      <c r="L45" s="196" t="s">
        <v>2676</v>
      </c>
      <c r="M45" s="194" t="s">
        <v>2677</v>
      </c>
      <c r="N45" s="676" t="s">
        <v>2696</v>
      </c>
      <c r="O45" s="160">
        <v>1</v>
      </c>
      <c r="P45" s="212" t="s">
        <v>124</v>
      </c>
      <c r="Q45" s="850"/>
      <c r="R45" s="855"/>
      <c r="S45" s="693"/>
    </row>
    <row r="46" spans="1:19" ht="15" customHeight="1" thickBot="1">
      <c r="A46" s="827"/>
      <c r="B46" s="828"/>
      <c r="C46" s="828"/>
      <c r="D46" s="828"/>
      <c r="E46" s="828"/>
      <c r="F46" s="828"/>
      <c r="G46" s="828"/>
      <c r="H46" s="828"/>
      <c r="I46" s="828"/>
      <c r="J46" s="828"/>
      <c r="K46" s="828"/>
      <c r="L46" s="828"/>
      <c r="M46" s="828"/>
      <c r="N46" s="828"/>
      <c r="O46" s="828"/>
      <c r="P46" s="828"/>
      <c r="Q46" s="828"/>
      <c r="R46" s="829"/>
      <c r="S46" s="693"/>
    </row>
    <row r="47" spans="1:19" ht="409.6" customHeight="1">
      <c r="A47" s="833" t="s">
        <v>2357</v>
      </c>
      <c r="B47" s="833" t="s">
        <v>2541</v>
      </c>
      <c r="C47" s="833">
        <v>2</v>
      </c>
      <c r="D47" s="853" t="s">
        <v>2697</v>
      </c>
      <c r="E47" s="189" t="s">
        <v>2698</v>
      </c>
      <c r="F47" s="155" t="s">
        <v>2699</v>
      </c>
      <c r="G47" s="428" t="s">
        <v>2700</v>
      </c>
      <c r="H47" s="194" t="s">
        <v>59</v>
      </c>
      <c r="I47" s="194" t="s">
        <v>2701</v>
      </c>
      <c r="J47" s="273" t="s">
        <v>2702</v>
      </c>
      <c r="K47" s="273" t="s">
        <v>2703</v>
      </c>
      <c r="L47" s="196" t="s">
        <v>2676</v>
      </c>
      <c r="M47" s="194" t="s">
        <v>2677</v>
      </c>
      <c r="N47" s="240" t="s">
        <v>2704</v>
      </c>
      <c r="O47" s="160">
        <v>0</v>
      </c>
      <c r="P47" s="212" t="s">
        <v>124</v>
      </c>
      <c r="Q47" s="682" t="s">
        <v>2705</v>
      </c>
      <c r="R47" s="854" t="s">
        <v>1</v>
      </c>
      <c r="S47" s="693"/>
    </row>
    <row r="48" spans="1:19" ht="118.5" customHeight="1">
      <c r="A48" s="833"/>
      <c r="B48" s="833"/>
      <c r="C48" s="833"/>
      <c r="D48" s="853"/>
      <c r="E48" s="189" t="s">
        <v>2706</v>
      </c>
      <c r="F48" s="155" t="s">
        <v>2707</v>
      </c>
      <c r="G48" s="428" t="s">
        <v>2708</v>
      </c>
      <c r="H48" s="194" t="s">
        <v>39</v>
      </c>
      <c r="I48" s="194" t="s">
        <v>2709</v>
      </c>
      <c r="J48" s="273" t="s">
        <v>2702</v>
      </c>
      <c r="K48" s="273" t="s">
        <v>2710</v>
      </c>
      <c r="L48" s="196">
        <v>44802</v>
      </c>
      <c r="M48" s="194" t="s">
        <v>29</v>
      </c>
      <c r="N48" s="240" t="s">
        <v>2711</v>
      </c>
      <c r="O48" s="160">
        <v>1</v>
      </c>
      <c r="P48" s="212" t="s">
        <v>2</v>
      </c>
      <c r="Q48" s="155" t="s">
        <v>2712</v>
      </c>
      <c r="R48" s="839"/>
      <c r="S48" s="693"/>
    </row>
    <row r="49" spans="1:19" ht="346" customHeight="1" thickBot="1">
      <c r="A49" s="833"/>
      <c r="B49" s="833"/>
      <c r="C49" s="833"/>
      <c r="D49" s="853"/>
      <c r="E49" s="189" t="s">
        <v>2713</v>
      </c>
      <c r="F49" s="155" t="s">
        <v>2714</v>
      </c>
      <c r="G49" s="428" t="s">
        <v>2715</v>
      </c>
      <c r="H49" s="194" t="s">
        <v>39</v>
      </c>
      <c r="I49" s="194" t="s">
        <v>2716</v>
      </c>
      <c r="J49" s="273" t="s">
        <v>2702</v>
      </c>
      <c r="K49" s="273" t="s">
        <v>2703</v>
      </c>
      <c r="L49" s="196" t="s">
        <v>2676</v>
      </c>
      <c r="M49" s="194" t="s">
        <v>2677</v>
      </c>
      <c r="N49" s="683" t="s">
        <v>2717</v>
      </c>
      <c r="O49" s="160">
        <v>0</v>
      </c>
      <c r="P49" s="212" t="s">
        <v>4</v>
      </c>
      <c r="Q49" s="242" t="s">
        <v>2718</v>
      </c>
      <c r="R49" s="855"/>
      <c r="S49" s="693"/>
    </row>
    <row r="50" spans="1:19" ht="11.25" customHeight="1" thickBot="1">
      <c r="A50" s="827"/>
      <c r="B50" s="828"/>
      <c r="C50" s="828"/>
      <c r="D50" s="828"/>
      <c r="E50" s="828"/>
      <c r="F50" s="828"/>
      <c r="G50" s="828"/>
      <c r="H50" s="828"/>
      <c r="I50" s="828"/>
      <c r="J50" s="828"/>
      <c r="K50" s="828"/>
      <c r="L50" s="828"/>
      <c r="M50" s="828"/>
      <c r="N50" s="828"/>
      <c r="O50" s="828"/>
      <c r="P50" s="828"/>
      <c r="Q50" s="828"/>
      <c r="R50" s="829"/>
      <c r="S50" s="693"/>
    </row>
    <row r="51" spans="1:19" ht="107.25" customHeight="1">
      <c r="A51" s="833" t="s">
        <v>2357</v>
      </c>
      <c r="B51" s="833" t="s">
        <v>2541</v>
      </c>
      <c r="C51" s="833">
        <v>3</v>
      </c>
      <c r="D51" s="853" t="s">
        <v>2719</v>
      </c>
      <c r="E51" s="189" t="s">
        <v>2720</v>
      </c>
      <c r="F51" s="155" t="s">
        <v>2721</v>
      </c>
      <c r="G51" s="428" t="s">
        <v>2722</v>
      </c>
      <c r="H51" s="194" t="s">
        <v>59</v>
      </c>
      <c r="I51" s="194" t="s">
        <v>2723</v>
      </c>
      <c r="J51" s="273" t="s">
        <v>2702</v>
      </c>
      <c r="K51" s="273" t="s">
        <v>2724</v>
      </c>
      <c r="L51" s="197">
        <v>44802</v>
      </c>
      <c r="M51" s="194" t="s">
        <v>2725</v>
      </c>
      <c r="N51" s="155" t="s">
        <v>2726</v>
      </c>
      <c r="O51" s="160">
        <v>1</v>
      </c>
      <c r="P51" s="645" t="s">
        <v>2</v>
      </c>
      <c r="Q51" s="187" t="s">
        <v>2727</v>
      </c>
      <c r="R51" s="854" t="s">
        <v>1</v>
      </c>
      <c r="S51" s="693"/>
    </row>
    <row r="52" spans="1:19" ht="221.5" customHeight="1">
      <c r="A52" s="833"/>
      <c r="B52" s="833"/>
      <c r="C52" s="833"/>
      <c r="D52" s="853"/>
      <c r="E52" s="189" t="s">
        <v>2728</v>
      </c>
      <c r="F52" s="155" t="s">
        <v>2729</v>
      </c>
      <c r="G52" s="428" t="s">
        <v>2730</v>
      </c>
      <c r="H52" s="194" t="s">
        <v>39</v>
      </c>
      <c r="I52" s="194" t="s">
        <v>2731</v>
      </c>
      <c r="J52" s="273" t="s">
        <v>2732</v>
      </c>
      <c r="K52" s="273" t="s">
        <v>2733</v>
      </c>
      <c r="L52" s="196" t="s">
        <v>2676</v>
      </c>
      <c r="M52" s="194" t="s">
        <v>2677</v>
      </c>
      <c r="N52" s="676" t="s">
        <v>2734</v>
      </c>
      <c r="O52" s="160">
        <v>0</v>
      </c>
      <c r="P52" s="643" t="s">
        <v>4</v>
      </c>
      <c r="Q52" s="155" t="s">
        <v>2735</v>
      </c>
      <c r="R52" s="839"/>
      <c r="S52" s="693"/>
    </row>
    <row r="53" spans="1:19" ht="128.25" customHeight="1" thickBot="1">
      <c r="A53" s="833"/>
      <c r="B53" s="833"/>
      <c r="C53" s="833"/>
      <c r="D53" s="853"/>
      <c r="E53" s="189" t="s">
        <v>2736</v>
      </c>
      <c r="F53" s="155" t="s">
        <v>2737</v>
      </c>
      <c r="G53" s="428" t="s">
        <v>2738</v>
      </c>
      <c r="H53" s="194" t="s">
        <v>39</v>
      </c>
      <c r="I53" s="194" t="s">
        <v>2739</v>
      </c>
      <c r="J53" s="273" t="s">
        <v>2740</v>
      </c>
      <c r="K53" s="273" t="s">
        <v>2741</v>
      </c>
      <c r="L53" s="197">
        <v>44802</v>
      </c>
      <c r="M53" s="194" t="s">
        <v>2725</v>
      </c>
      <c r="N53" s="155" t="s">
        <v>2742</v>
      </c>
      <c r="O53" s="160">
        <v>1</v>
      </c>
      <c r="P53" s="645" t="s">
        <v>2</v>
      </c>
      <c r="Q53" s="155" t="s">
        <v>2743</v>
      </c>
      <c r="R53" s="855"/>
      <c r="S53" s="693"/>
    </row>
    <row r="54" spans="1:19" ht="14.25" customHeight="1" thickBot="1">
      <c r="A54" s="827"/>
      <c r="B54" s="828"/>
      <c r="C54" s="828"/>
      <c r="D54" s="828"/>
      <c r="E54" s="828"/>
      <c r="F54" s="828"/>
      <c r="G54" s="828"/>
      <c r="H54" s="828"/>
      <c r="I54" s="828"/>
      <c r="J54" s="828"/>
      <c r="K54" s="828"/>
      <c r="L54" s="828"/>
      <c r="M54" s="828"/>
      <c r="N54" s="828"/>
      <c r="O54" s="828"/>
      <c r="P54" s="828"/>
      <c r="Q54" s="828"/>
      <c r="R54" s="829"/>
      <c r="S54" s="693"/>
    </row>
    <row r="55" spans="1:19" ht="354.75" customHeight="1">
      <c r="A55" s="833" t="s">
        <v>2357</v>
      </c>
      <c r="B55" s="833" t="s">
        <v>2541</v>
      </c>
      <c r="C55" s="833">
        <v>4</v>
      </c>
      <c r="D55" s="853" t="s">
        <v>2744</v>
      </c>
      <c r="E55" s="189" t="s">
        <v>2745</v>
      </c>
      <c r="F55" s="155" t="s">
        <v>2746</v>
      </c>
      <c r="G55" s="428" t="s">
        <v>2747</v>
      </c>
      <c r="H55" s="194" t="s">
        <v>59</v>
      </c>
      <c r="I55" s="194" t="s">
        <v>2748</v>
      </c>
      <c r="J55" s="273">
        <v>43770</v>
      </c>
      <c r="K55" s="273">
        <v>43889</v>
      </c>
      <c r="L55" s="197">
        <v>44802</v>
      </c>
      <c r="M55" s="194" t="s">
        <v>2749</v>
      </c>
      <c r="N55" s="155" t="s">
        <v>2750</v>
      </c>
      <c r="O55" s="243">
        <v>1</v>
      </c>
      <c r="P55" s="212" t="s">
        <v>2</v>
      </c>
      <c r="Q55" s="155" t="s">
        <v>2751</v>
      </c>
      <c r="R55" s="854" t="s">
        <v>1</v>
      </c>
      <c r="S55" s="694"/>
    </row>
    <row r="56" spans="1:19" ht="187.5" customHeight="1">
      <c r="A56" s="833"/>
      <c r="B56" s="833"/>
      <c r="C56" s="833"/>
      <c r="D56" s="853"/>
      <c r="E56" s="189" t="s">
        <v>2752</v>
      </c>
      <c r="F56" s="155" t="s">
        <v>2753</v>
      </c>
      <c r="G56" s="428" t="s">
        <v>2754</v>
      </c>
      <c r="H56" s="194" t="s">
        <v>59</v>
      </c>
      <c r="I56" s="194" t="s">
        <v>2755</v>
      </c>
      <c r="J56" s="273">
        <v>43770</v>
      </c>
      <c r="K56" s="273">
        <v>43920</v>
      </c>
      <c r="L56" s="196" t="s">
        <v>2676</v>
      </c>
      <c r="M56" s="194" t="s">
        <v>2677</v>
      </c>
      <c r="N56" s="155" t="s">
        <v>2756</v>
      </c>
      <c r="O56" s="250">
        <v>1</v>
      </c>
      <c r="P56" s="212" t="s">
        <v>124</v>
      </c>
      <c r="Q56" s="155" t="s">
        <v>2757</v>
      </c>
      <c r="R56" s="839"/>
      <c r="S56" s="694"/>
    </row>
    <row r="57" spans="1:19" ht="171.75" customHeight="1" thickBot="1">
      <c r="A57" s="833"/>
      <c r="B57" s="833"/>
      <c r="C57" s="833"/>
      <c r="D57" s="853"/>
      <c r="E57" s="189" t="s">
        <v>2758</v>
      </c>
      <c r="F57" s="155" t="s">
        <v>2759</v>
      </c>
      <c r="G57" s="189" t="s">
        <v>2760</v>
      </c>
      <c r="H57" s="194" t="s">
        <v>59</v>
      </c>
      <c r="I57" s="194" t="s">
        <v>2761</v>
      </c>
      <c r="J57" s="273">
        <v>45597</v>
      </c>
      <c r="K57" s="273">
        <v>45838</v>
      </c>
      <c r="L57" s="196">
        <v>45636</v>
      </c>
      <c r="M57" s="194" t="s">
        <v>2762</v>
      </c>
      <c r="N57" s="155" t="s">
        <v>2763</v>
      </c>
      <c r="O57" s="160">
        <v>0.5</v>
      </c>
      <c r="P57" s="212" t="s">
        <v>4</v>
      </c>
      <c r="Q57" s="155"/>
      <c r="R57" s="855"/>
      <c r="S57" s="693"/>
    </row>
    <row r="58" spans="1:19" ht="11.25" customHeight="1" thickBot="1">
      <c r="A58" s="827"/>
      <c r="B58" s="828"/>
      <c r="C58" s="828"/>
      <c r="D58" s="828"/>
      <c r="E58" s="828"/>
      <c r="F58" s="828"/>
      <c r="G58" s="828"/>
      <c r="H58" s="828"/>
      <c r="I58" s="828"/>
      <c r="J58" s="828"/>
      <c r="K58" s="828"/>
      <c r="L58" s="828"/>
      <c r="M58" s="828"/>
      <c r="N58" s="828"/>
      <c r="O58" s="828"/>
      <c r="P58" s="828"/>
      <c r="Q58" s="828"/>
      <c r="R58" s="829"/>
      <c r="S58" s="693"/>
    </row>
    <row r="59" spans="1:19" ht="110.25" customHeight="1">
      <c r="A59" s="833" t="s">
        <v>2357</v>
      </c>
      <c r="B59" s="833" t="s">
        <v>2541</v>
      </c>
      <c r="C59" s="833">
        <v>5</v>
      </c>
      <c r="D59" s="853" t="s">
        <v>2764</v>
      </c>
      <c r="E59" s="189" t="s">
        <v>2765</v>
      </c>
      <c r="F59" s="155" t="s">
        <v>2766</v>
      </c>
      <c r="G59" s="428" t="s">
        <v>2767</v>
      </c>
      <c r="H59" s="194" t="s">
        <v>39</v>
      </c>
      <c r="I59" s="194" t="s">
        <v>2748</v>
      </c>
      <c r="J59" s="273">
        <v>43831</v>
      </c>
      <c r="K59" s="273">
        <v>44012</v>
      </c>
      <c r="L59" s="197">
        <v>44802</v>
      </c>
      <c r="M59" s="194" t="s">
        <v>2725</v>
      </c>
      <c r="N59" s="155" t="s">
        <v>2768</v>
      </c>
      <c r="O59" s="160">
        <v>1</v>
      </c>
      <c r="P59" s="212" t="s">
        <v>2</v>
      </c>
      <c r="Q59" s="187" t="s">
        <v>2769</v>
      </c>
      <c r="R59" s="854" t="s">
        <v>3</v>
      </c>
      <c r="S59" s="693"/>
    </row>
    <row r="60" spans="1:19" ht="84.75" customHeight="1">
      <c r="A60" s="833"/>
      <c r="B60" s="833"/>
      <c r="C60" s="833"/>
      <c r="D60" s="853"/>
      <c r="E60" s="189" t="s">
        <v>2770</v>
      </c>
      <c r="F60" s="155" t="s">
        <v>2771</v>
      </c>
      <c r="G60" s="428" t="s">
        <v>2772</v>
      </c>
      <c r="H60" s="194" t="s">
        <v>59</v>
      </c>
      <c r="I60" s="194" t="s">
        <v>2748</v>
      </c>
      <c r="J60" s="273">
        <v>43760</v>
      </c>
      <c r="K60" s="273">
        <v>44196</v>
      </c>
      <c r="L60" s="197">
        <v>44802</v>
      </c>
      <c r="M60" s="194" t="s">
        <v>2725</v>
      </c>
      <c r="N60" s="155" t="s">
        <v>2773</v>
      </c>
      <c r="O60" s="160">
        <v>1</v>
      </c>
      <c r="P60" s="212" t="s">
        <v>2</v>
      </c>
      <c r="Q60" s="187" t="s">
        <v>2774</v>
      </c>
      <c r="R60" s="839"/>
      <c r="S60" s="693"/>
    </row>
    <row r="61" spans="1:19" ht="120" customHeight="1" thickBot="1">
      <c r="A61" s="833"/>
      <c r="B61" s="833"/>
      <c r="C61" s="833"/>
      <c r="D61" s="853"/>
      <c r="E61" s="189" t="s">
        <v>2775</v>
      </c>
      <c r="F61" s="155" t="s">
        <v>2776</v>
      </c>
      <c r="G61" s="428" t="s">
        <v>2777</v>
      </c>
      <c r="H61" s="194" t="s">
        <v>59</v>
      </c>
      <c r="I61" s="194" t="s">
        <v>2748</v>
      </c>
      <c r="J61" s="273">
        <v>43770</v>
      </c>
      <c r="K61" s="273">
        <v>44196</v>
      </c>
      <c r="L61" s="197">
        <v>44802</v>
      </c>
      <c r="M61" s="194" t="s">
        <v>2725</v>
      </c>
      <c r="N61" s="155" t="s">
        <v>2778</v>
      </c>
      <c r="O61" s="160">
        <v>1</v>
      </c>
      <c r="P61" s="212" t="s">
        <v>2</v>
      </c>
      <c r="Q61" s="187" t="s">
        <v>2779</v>
      </c>
      <c r="R61" s="855"/>
      <c r="S61" s="693"/>
    </row>
    <row r="62" spans="1:19" ht="17.25" customHeight="1" thickBot="1">
      <c r="A62" s="827"/>
      <c r="B62" s="828"/>
      <c r="C62" s="828"/>
      <c r="D62" s="828"/>
      <c r="E62" s="828"/>
      <c r="F62" s="828"/>
      <c r="G62" s="828"/>
      <c r="H62" s="828"/>
      <c r="I62" s="828"/>
      <c r="J62" s="828"/>
      <c r="K62" s="828"/>
      <c r="L62" s="828"/>
      <c r="M62" s="828"/>
      <c r="N62" s="828"/>
      <c r="O62" s="828"/>
      <c r="P62" s="828"/>
      <c r="Q62" s="828"/>
      <c r="R62" s="829"/>
      <c r="S62" s="693"/>
    </row>
    <row r="63" spans="1:19" ht="264.75" customHeight="1">
      <c r="A63" s="833" t="s">
        <v>2357</v>
      </c>
      <c r="B63" s="833" t="s">
        <v>2541</v>
      </c>
      <c r="C63" s="833">
        <v>6</v>
      </c>
      <c r="D63" s="853" t="s">
        <v>2780</v>
      </c>
      <c r="E63" s="189" t="s">
        <v>2781</v>
      </c>
      <c r="F63" s="155" t="s">
        <v>2782</v>
      </c>
      <c r="G63" s="428" t="s">
        <v>2783</v>
      </c>
      <c r="H63" s="194" t="s">
        <v>39</v>
      </c>
      <c r="I63" s="194" t="s">
        <v>2748</v>
      </c>
      <c r="J63" s="273">
        <v>43770</v>
      </c>
      <c r="K63" s="273">
        <v>43889</v>
      </c>
      <c r="L63" s="197">
        <v>44802</v>
      </c>
      <c r="M63" s="194" t="s">
        <v>2749</v>
      </c>
      <c r="N63" s="155" t="s">
        <v>2784</v>
      </c>
      <c r="O63" s="243">
        <v>1</v>
      </c>
      <c r="P63" s="212" t="s">
        <v>2</v>
      </c>
      <c r="Q63" s="192" t="s">
        <v>2785</v>
      </c>
      <c r="R63" s="854" t="s">
        <v>3</v>
      </c>
      <c r="S63" s="693"/>
    </row>
    <row r="64" spans="1:19" ht="59.25" customHeight="1">
      <c r="A64" s="833"/>
      <c r="B64" s="833"/>
      <c r="C64" s="833"/>
      <c r="D64" s="853"/>
      <c r="E64" s="189" t="s">
        <v>2786</v>
      </c>
      <c r="F64" s="155" t="s">
        <v>2787</v>
      </c>
      <c r="G64" s="428" t="s">
        <v>2788</v>
      </c>
      <c r="H64" s="194" t="s">
        <v>39</v>
      </c>
      <c r="I64" s="194" t="s">
        <v>2748</v>
      </c>
      <c r="J64" s="273">
        <v>43770</v>
      </c>
      <c r="K64" s="273">
        <v>44195</v>
      </c>
      <c r="L64" s="197">
        <v>44802</v>
      </c>
      <c r="M64" s="194" t="s">
        <v>2725</v>
      </c>
      <c r="N64" s="155" t="s">
        <v>2789</v>
      </c>
      <c r="O64" s="160">
        <v>1</v>
      </c>
      <c r="P64" s="212" t="s">
        <v>2</v>
      </c>
      <c r="Q64" s="187" t="s">
        <v>2621</v>
      </c>
      <c r="R64" s="839"/>
      <c r="S64" s="693"/>
    </row>
    <row r="65" spans="1:19" ht="59.25" customHeight="1">
      <c r="A65" s="833"/>
      <c r="B65" s="833"/>
      <c r="C65" s="833"/>
      <c r="D65" s="853"/>
      <c r="E65" s="189" t="s">
        <v>2790</v>
      </c>
      <c r="F65" s="155" t="s">
        <v>2791</v>
      </c>
      <c r="G65" s="428" t="s">
        <v>2792</v>
      </c>
      <c r="H65" s="194" t="s">
        <v>59</v>
      </c>
      <c r="I65" s="194" t="s">
        <v>2687</v>
      </c>
      <c r="J65" s="273">
        <v>43831</v>
      </c>
      <c r="K65" s="273">
        <v>44196</v>
      </c>
      <c r="L65" s="197">
        <v>44802</v>
      </c>
      <c r="M65" s="194" t="s">
        <v>2725</v>
      </c>
      <c r="N65" s="155" t="s">
        <v>2793</v>
      </c>
      <c r="O65" s="160">
        <v>1</v>
      </c>
      <c r="P65" s="212" t="s">
        <v>2</v>
      </c>
      <c r="Q65" s="155" t="s">
        <v>2621</v>
      </c>
      <c r="R65" s="839"/>
      <c r="S65" s="693"/>
    </row>
    <row r="66" spans="1:19" ht="126.75" customHeight="1" thickBot="1">
      <c r="A66" s="833"/>
      <c r="B66" s="833"/>
      <c r="C66" s="833"/>
      <c r="D66" s="853"/>
      <c r="E66" s="189" t="s">
        <v>2794</v>
      </c>
      <c r="F66" s="155" t="s">
        <v>2795</v>
      </c>
      <c r="G66" s="428" t="s">
        <v>2796</v>
      </c>
      <c r="H66" s="194" t="s">
        <v>59</v>
      </c>
      <c r="I66" s="194" t="s">
        <v>2723</v>
      </c>
      <c r="J66" s="273" t="s">
        <v>2702</v>
      </c>
      <c r="K66" s="273" t="s">
        <v>2724</v>
      </c>
      <c r="L66" s="197">
        <v>44802</v>
      </c>
      <c r="M66" s="194" t="s">
        <v>2725</v>
      </c>
      <c r="N66" s="155" t="s">
        <v>2797</v>
      </c>
      <c r="O66" s="160">
        <v>1</v>
      </c>
      <c r="P66" s="212" t="s">
        <v>2</v>
      </c>
      <c r="Q66" s="155" t="s">
        <v>2798</v>
      </c>
      <c r="R66" s="855"/>
      <c r="S66" s="693"/>
    </row>
    <row r="67" spans="1:19" ht="17.25" customHeight="1" thickBot="1">
      <c r="A67" s="827"/>
      <c r="B67" s="828"/>
      <c r="C67" s="828"/>
      <c r="D67" s="828"/>
      <c r="E67" s="828"/>
      <c r="F67" s="828"/>
      <c r="G67" s="828"/>
      <c r="H67" s="828"/>
      <c r="I67" s="828"/>
      <c r="J67" s="828"/>
      <c r="K67" s="828"/>
      <c r="L67" s="828"/>
      <c r="M67" s="828"/>
      <c r="N67" s="828"/>
      <c r="O67" s="828"/>
      <c r="P67" s="828"/>
      <c r="Q67" s="828"/>
      <c r="R67" s="829"/>
      <c r="S67" s="693"/>
    </row>
    <row r="68" spans="1:19" ht="284" customHeight="1" thickBot="1">
      <c r="A68" s="194" t="s">
        <v>2357</v>
      </c>
      <c r="B68" s="194" t="s">
        <v>2541</v>
      </c>
      <c r="C68" s="194">
        <v>7</v>
      </c>
      <c r="D68" s="189" t="s">
        <v>2799</v>
      </c>
      <c r="E68" s="866" t="s">
        <v>2800</v>
      </c>
      <c r="F68" s="866"/>
      <c r="G68" s="866"/>
      <c r="H68" s="866"/>
      <c r="I68" s="866"/>
      <c r="J68" s="866"/>
      <c r="K68" s="866"/>
      <c r="L68" s="196" t="s">
        <v>2801</v>
      </c>
      <c r="M68" s="194" t="s">
        <v>2802</v>
      </c>
      <c r="N68" s="155" t="s">
        <v>2803</v>
      </c>
      <c r="O68" s="160" t="s">
        <v>2804</v>
      </c>
      <c r="P68" s="212" t="s">
        <v>7</v>
      </c>
      <c r="Q68" s="240" t="s">
        <v>2805</v>
      </c>
      <c r="R68" s="689" t="s">
        <v>1</v>
      </c>
      <c r="S68" s="693"/>
    </row>
    <row r="69" spans="1:19" ht="14.25" customHeight="1" thickBot="1">
      <c r="A69" s="827"/>
      <c r="B69" s="828"/>
      <c r="C69" s="828"/>
      <c r="D69" s="828"/>
      <c r="E69" s="828"/>
      <c r="F69" s="828"/>
      <c r="G69" s="828"/>
      <c r="H69" s="828"/>
      <c r="I69" s="828"/>
      <c r="J69" s="828"/>
      <c r="K69" s="828"/>
      <c r="L69" s="828"/>
      <c r="M69" s="828"/>
      <c r="N69" s="828"/>
      <c r="O69" s="828"/>
      <c r="P69" s="828"/>
      <c r="Q69" s="828"/>
      <c r="R69" s="829"/>
      <c r="S69" s="693"/>
    </row>
    <row r="70" spans="1:19" ht="59.25" customHeight="1">
      <c r="A70" s="833" t="s">
        <v>2357</v>
      </c>
      <c r="B70" s="833" t="s">
        <v>2541</v>
      </c>
      <c r="C70" s="833">
        <v>8</v>
      </c>
      <c r="D70" s="853" t="s">
        <v>2806</v>
      </c>
      <c r="E70" s="189" t="s">
        <v>2481</v>
      </c>
      <c r="F70" s="155" t="s">
        <v>2807</v>
      </c>
      <c r="G70" s="428" t="s">
        <v>2808</v>
      </c>
      <c r="H70" s="194" t="s">
        <v>59</v>
      </c>
      <c r="I70" s="194" t="s">
        <v>2809</v>
      </c>
      <c r="J70" s="273">
        <v>43770</v>
      </c>
      <c r="K70" s="273">
        <v>43830</v>
      </c>
      <c r="L70" s="197">
        <v>44802</v>
      </c>
      <c r="M70" s="194" t="s">
        <v>2725</v>
      </c>
      <c r="N70" s="240" t="s">
        <v>2810</v>
      </c>
      <c r="O70" s="160">
        <v>1</v>
      </c>
      <c r="P70" s="212" t="s">
        <v>2</v>
      </c>
      <c r="Q70" s="155" t="s">
        <v>2811</v>
      </c>
      <c r="R70" s="854" t="s">
        <v>3</v>
      </c>
      <c r="S70" s="693"/>
    </row>
    <row r="71" spans="1:19" ht="59.25" customHeight="1" thickBot="1">
      <c r="A71" s="833"/>
      <c r="B71" s="833"/>
      <c r="C71" s="833"/>
      <c r="D71" s="853"/>
      <c r="E71" s="189" t="s">
        <v>2481</v>
      </c>
      <c r="F71" s="155" t="s">
        <v>2812</v>
      </c>
      <c r="G71" s="428" t="s">
        <v>2813</v>
      </c>
      <c r="H71" s="194" t="s">
        <v>39</v>
      </c>
      <c r="I71" s="194" t="s">
        <v>2814</v>
      </c>
      <c r="J71" s="273">
        <v>43770</v>
      </c>
      <c r="K71" s="273">
        <v>44196</v>
      </c>
      <c r="L71" s="197">
        <v>44802</v>
      </c>
      <c r="M71" s="194" t="s">
        <v>2725</v>
      </c>
      <c r="N71" s="240" t="s">
        <v>2815</v>
      </c>
      <c r="O71" s="160">
        <v>1</v>
      </c>
      <c r="P71" s="212" t="s">
        <v>2</v>
      </c>
      <c r="Q71" s="155" t="s">
        <v>2816</v>
      </c>
      <c r="R71" s="839"/>
      <c r="S71" s="693"/>
    </row>
    <row r="72" spans="1:19" ht="15.75" customHeight="1" thickBot="1">
      <c r="A72" s="827"/>
      <c r="B72" s="828"/>
      <c r="C72" s="828"/>
      <c r="D72" s="828"/>
      <c r="E72" s="828"/>
      <c r="F72" s="828"/>
      <c r="G72" s="828"/>
      <c r="H72" s="828"/>
      <c r="I72" s="828"/>
      <c r="J72" s="828"/>
      <c r="K72" s="828"/>
      <c r="L72" s="828"/>
      <c r="M72" s="828"/>
      <c r="N72" s="828"/>
      <c r="O72" s="828"/>
      <c r="P72" s="828"/>
      <c r="Q72" s="828"/>
      <c r="R72" s="829"/>
      <c r="S72" s="693"/>
    </row>
    <row r="73" spans="1:19" ht="93" customHeight="1" thickBot="1">
      <c r="A73" s="194" t="s">
        <v>2357</v>
      </c>
      <c r="B73" s="194" t="s">
        <v>2541</v>
      </c>
      <c r="C73" s="194">
        <v>9</v>
      </c>
      <c r="D73" s="189" t="s">
        <v>2817</v>
      </c>
      <c r="E73" s="189" t="s">
        <v>2818</v>
      </c>
      <c r="F73" s="155" t="s">
        <v>2819</v>
      </c>
      <c r="G73" s="428" t="s">
        <v>2820</v>
      </c>
      <c r="H73" s="194" t="s">
        <v>59</v>
      </c>
      <c r="I73" s="194" t="s">
        <v>2821</v>
      </c>
      <c r="J73" s="273">
        <v>43770</v>
      </c>
      <c r="K73" s="273">
        <v>43830</v>
      </c>
      <c r="L73" s="197">
        <v>44802</v>
      </c>
      <c r="M73" s="194" t="s">
        <v>2725</v>
      </c>
      <c r="N73" s="240" t="s">
        <v>2822</v>
      </c>
      <c r="O73" s="160">
        <v>1</v>
      </c>
      <c r="P73" s="212" t="s">
        <v>2</v>
      </c>
      <c r="Q73" s="240" t="s">
        <v>2823</v>
      </c>
      <c r="R73" s="689" t="s">
        <v>3</v>
      </c>
      <c r="S73" s="693"/>
    </row>
    <row r="74" spans="1:19" ht="16" thickBot="1">
      <c r="A74" s="862"/>
      <c r="B74" s="863"/>
      <c r="C74" s="863"/>
      <c r="D74" s="863"/>
      <c r="E74" s="863"/>
      <c r="F74" s="863"/>
      <c r="G74" s="863"/>
      <c r="H74" s="863"/>
      <c r="I74" s="863"/>
      <c r="J74" s="863"/>
      <c r="K74" s="863"/>
      <c r="L74" s="863"/>
      <c r="M74" s="863"/>
      <c r="N74" s="863"/>
      <c r="O74" s="863"/>
      <c r="P74" s="863"/>
      <c r="Q74" s="863"/>
      <c r="R74" s="864"/>
      <c r="S74" s="693"/>
    </row>
    <row r="75" spans="1:19" ht="45" customHeight="1" thickBot="1">
      <c r="A75" s="841" t="s">
        <v>2824</v>
      </c>
      <c r="B75" s="842"/>
      <c r="C75" s="842"/>
      <c r="D75" s="842"/>
      <c r="E75" s="842"/>
      <c r="F75" s="842"/>
      <c r="G75" s="842"/>
      <c r="H75" s="842"/>
      <c r="I75" s="842"/>
      <c r="J75" s="842"/>
      <c r="K75" s="842"/>
      <c r="L75" s="842"/>
      <c r="M75" s="842"/>
      <c r="N75" s="842"/>
      <c r="O75" s="842"/>
      <c r="P75" s="842"/>
      <c r="Q75" s="842"/>
      <c r="R75" s="843"/>
      <c r="S75" s="693"/>
    </row>
    <row r="76" spans="1:19" s="69" customFormat="1" ht="15.5">
      <c r="A76" s="824" t="s">
        <v>9</v>
      </c>
      <c r="B76" s="824" t="s">
        <v>10</v>
      </c>
      <c r="C76" s="824" t="s">
        <v>11</v>
      </c>
      <c r="D76" s="824" t="s">
        <v>12</v>
      </c>
      <c r="E76" s="824" t="s">
        <v>13</v>
      </c>
      <c r="F76" s="824" t="s">
        <v>14</v>
      </c>
      <c r="G76" s="824" t="s">
        <v>15</v>
      </c>
      <c r="H76" s="824" t="s">
        <v>16</v>
      </c>
      <c r="I76" s="824" t="s">
        <v>17</v>
      </c>
      <c r="J76" s="824" t="s">
        <v>18</v>
      </c>
      <c r="K76" s="824" t="s">
        <v>19</v>
      </c>
      <c r="L76" s="826" t="s">
        <v>20</v>
      </c>
      <c r="M76" s="826"/>
      <c r="N76" s="826"/>
      <c r="O76" s="826"/>
      <c r="P76" s="826"/>
      <c r="Q76" s="826"/>
      <c r="R76" s="826"/>
      <c r="S76" s="692"/>
    </row>
    <row r="77" spans="1:19" s="69" customFormat="1" ht="94" customHeight="1">
      <c r="A77" s="824"/>
      <c r="B77" s="824"/>
      <c r="C77" s="824"/>
      <c r="D77" s="824"/>
      <c r="E77" s="824"/>
      <c r="F77" s="824"/>
      <c r="G77" s="824"/>
      <c r="H77" s="824"/>
      <c r="I77" s="824"/>
      <c r="J77" s="824"/>
      <c r="K77" s="824"/>
      <c r="L77" s="23" t="s">
        <v>21</v>
      </c>
      <c r="M77" s="23" t="s">
        <v>22</v>
      </c>
      <c r="N77" s="23" t="s">
        <v>23</v>
      </c>
      <c r="O77" s="23" t="s">
        <v>116</v>
      </c>
      <c r="P77" s="23" t="s">
        <v>24</v>
      </c>
      <c r="Q77" s="23" t="s">
        <v>25</v>
      </c>
      <c r="R77" s="690" t="s">
        <v>26</v>
      </c>
      <c r="S77" s="692"/>
    </row>
    <row r="78" spans="1:19" ht="80.25" customHeight="1">
      <c r="A78" s="833" t="s">
        <v>2358</v>
      </c>
      <c r="B78" s="867" t="s">
        <v>2541</v>
      </c>
      <c r="C78" s="833">
        <v>1</v>
      </c>
      <c r="D78" s="837" t="s">
        <v>2825</v>
      </c>
      <c r="E78" s="155" t="s">
        <v>2826</v>
      </c>
      <c r="F78" s="155" t="s">
        <v>2827</v>
      </c>
      <c r="G78" s="161">
        <v>1</v>
      </c>
      <c r="H78" s="161" t="s">
        <v>39</v>
      </c>
      <c r="I78" s="161" t="s">
        <v>2828</v>
      </c>
      <c r="J78" s="273">
        <v>44593</v>
      </c>
      <c r="K78" s="273">
        <v>44651</v>
      </c>
      <c r="L78" s="196" t="s">
        <v>2829</v>
      </c>
      <c r="M78" s="194" t="s">
        <v>756</v>
      </c>
      <c r="N78" s="186" t="s">
        <v>2830</v>
      </c>
      <c r="O78" s="568">
        <v>0</v>
      </c>
      <c r="P78" s="212" t="s">
        <v>4</v>
      </c>
      <c r="Q78" s="186" t="s">
        <v>2831</v>
      </c>
      <c r="R78" s="854" t="s">
        <v>1</v>
      </c>
      <c r="S78" s="693"/>
    </row>
    <row r="79" spans="1:19" ht="85.5" customHeight="1">
      <c r="A79" s="833"/>
      <c r="B79" s="867"/>
      <c r="C79" s="833"/>
      <c r="D79" s="837"/>
      <c r="E79" s="155" t="s">
        <v>2832</v>
      </c>
      <c r="F79" s="155" t="s">
        <v>2833</v>
      </c>
      <c r="G79" s="161">
        <v>1</v>
      </c>
      <c r="H79" s="161" t="s">
        <v>59</v>
      </c>
      <c r="I79" s="161" t="s">
        <v>2828</v>
      </c>
      <c r="J79" s="273">
        <v>44593</v>
      </c>
      <c r="K79" s="273">
        <v>44926</v>
      </c>
      <c r="L79" s="196" t="s">
        <v>2829</v>
      </c>
      <c r="M79" s="194" t="s">
        <v>756</v>
      </c>
      <c r="N79" s="186" t="s">
        <v>2830</v>
      </c>
      <c r="O79" s="568">
        <v>0</v>
      </c>
      <c r="P79" s="212" t="s">
        <v>4</v>
      </c>
      <c r="Q79" s="186" t="s">
        <v>2831</v>
      </c>
      <c r="R79" s="839"/>
      <c r="S79" s="693"/>
    </row>
    <row r="80" spans="1:19" ht="79" customHeight="1" thickBot="1">
      <c r="A80" s="833"/>
      <c r="B80" s="867"/>
      <c r="C80" s="833"/>
      <c r="D80" s="837"/>
      <c r="E80" s="188" t="s">
        <v>2834</v>
      </c>
      <c r="F80" s="155" t="s">
        <v>2835</v>
      </c>
      <c r="G80" s="161">
        <v>1</v>
      </c>
      <c r="H80" s="161" t="s">
        <v>59</v>
      </c>
      <c r="I80" s="194" t="s">
        <v>2836</v>
      </c>
      <c r="J80" s="273">
        <v>44593</v>
      </c>
      <c r="K80" s="273">
        <v>44651</v>
      </c>
      <c r="L80" s="196" t="s">
        <v>2829</v>
      </c>
      <c r="M80" s="194" t="s">
        <v>756</v>
      </c>
      <c r="N80" s="186" t="s">
        <v>2837</v>
      </c>
      <c r="O80" s="568">
        <v>0</v>
      </c>
      <c r="P80" s="212" t="s">
        <v>4</v>
      </c>
      <c r="Q80" s="186" t="s">
        <v>2831</v>
      </c>
      <c r="R80" s="855"/>
      <c r="S80" s="693"/>
    </row>
    <row r="81" spans="1:19" ht="16" thickBot="1">
      <c r="A81" s="827"/>
      <c r="B81" s="828"/>
      <c r="C81" s="828"/>
      <c r="D81" s="828"/>
      <c r="E81" s="828"/>
      <c r="F81" s="828"/>
      <c r="G81" s="828"/>
      <c r="H81" s="828"/>
      <c r="I81" s="828"/>
      <c r="J81" s="828"/>
      <c r="K81" s="828"/>
      <c r="L81" s="828"/>
      <c r="M81" s="828"/>
      <c r="N81" s="828"/>
      <c r="O81" s="828"/>
      <c r="P81" s="828"/>
      <c r="Q81" s="828"/>
      <c r="R81" s="829"/>
      <c r="S81" s="693"/>
    </row>
    <row r="82" spans="1:19" ht="191.25" customHeight="1">
      <c r="A82" s="833" t="s">
        <v>2358</v>
      </c>
      <c r="B82" s="867" t="s">
        <v>2541</v>
      </c>
      <c r="C82" s="833">
        <v>2</v>
      </c>
      <c r="D82" s="837" t="s">
        <v>2838</v>
      </c>
      <c r="E82" s="155" t="s">
        <v>2839</v>
      </c>
      <c r="F82" s="155" t="s">
        <v>2840</v>
      </c>
      <c r="G82" s="194" t="s">
        <v>2841</v>
      </c>
      <c r="H82" s="161" t="s">
        <v>39</v>
      </c>
      <c r="I82" s="194" t="s">
        <v>2842</v>
      </c>
      <c r="J82" s="273">
        <v>45597</v>
      </c>
      <c r="K82" s="273">
        <v>45838</v>
      </c>
      <c r="L82" s="197"/>
      <c r="M82" s="161"/>
      <c r="N82" s="155"/>
      <c r="O82" s="568"/>
      <c r="P82" s="224" t="s">
        <v>0</v>
      </c>
      <c r="Q82" s="155"/>
      <c r="R82" s="854" t="s">
        <v>1</v>
      </c>
      <c r="S82" s="695"/>
    </row>
    <row r="83" spans="1:19" ht="231" customHeight="1" thickBot="1">
      <c r="A83" s="833"/>
      <c r="B83" s="867"/>
      <c r="C83" s="833"/>
      <c r="D83" s="837"/>
      <c r="E83" s="389" t="s">
        <v>2843</v>
      </c>
      <c r="F83" s="345" t="s">
        <v>2844</v>
      </c>
      <c r="G83" s="345" t="s">
        <v>2845</v>
      </c>
      <c r="H83" s="161" t="s">
        <v>39</v>
      </c>
      <c r="I83" s="194" t="s">
        <v>2842</v>
      </c>
      <c r="J83" s="273">
        <v>45597</v>
      </c>
      <c r="K83" s="273">
        <v>45838</v>
      </c>
      <c r="L83" s="197">
        <v>45638</v>
      </c>
      <c r="M83" s="194" t="s">
        <v>636</v>
      </c>
      <c r="N83" s="625" t="s">
        <v>2846</v>
      </c>
      <c r="O83" s="568">
        <v>0.5</v>
      </c>
      <c r="P83" s="212" t="s">
        <v>4</v>
      </c>
      <c r="Q83" s="186" t="s">
        <v>2847</v>
      </c>
      <c r="R83" s="855"/>
      <c r="S83" s="696"/>
    </row>
    <row r="84" spans="1:19" ht="16" thickBot="1">
      <c r="A84" s="827"/>
      <c r="B84" s="828"/>
      <c r="C84" s="828"/>
      <c r="D84" s="828"/>
      <c r="E84" s="868"/>
      <c r="F84" s="869"/>
      <c r="G84" s="869"/>
      <c r="H84" s="828"/>
      <c r="I84" s="828"/>
      <c r="J84" s="828"/>
      <c r="K84" s="828"/>
      <c r="L84" s="828"/>
      <c r="M84" s="828"/>
      <c r="N84" s="828"/>
      <c r="O84" s="828"/>
      <c r="P84" s="828"/>
      <c r="Q84" s="828"/>
      <c r="R84" s="829"/>
      <c r="S84" s="693"/>
    </row>
    <row r="85" spans="1:19" ht="276.75" customHeight="1" thickBot="1">
      <c r="A85" s="194" t="s">
        <v>2358</v>
      </c>
      <c r="B85" s="240" t="s">
        <v>2541</v>
      </c>
      <c r="C85" s="194">
        <v>3</v>
      </c>
      <c r="D85" s="188" t="s">
        <v>2848</v>
      </c>
      <c r="E85" s="345" t="s">
        <v>2849</v>
      </c>
      <c r="F85" s="389" t="s">
        <v>2850</v>
      </c>
      <c r="G85" s="186" t="s">
        <v>2851</v>
      </c>
      <c r="H85" s="161" t="s">
        <v>39</v>
      </c>
      <c r="I85" s="194" t="s">
        <v>2761</v>
      </c>
      <c r="J85" s="197">
        <v>45597</v>
      </c>
      <c r="K85" s="197">
        <v>45838</v>
      </c>
      <c r="L85" s="197"/>
      <c r="M85" s="161"/>
      <c r="N85" s="186"/>
      <c r="O85" s="568">
        <v>0</v>
      </c>
      <c r="P85" s="212" t="s">
        <v>0</v>
      </c>
      <c r="Q85" s="186"/>
      <c r="R85" s="689" t="s">
        <v>1</v>
      </c>
      <c r="S85" s="693"/>
    </row>
    <row r="86" spans="1:19" ht="16" thickBot="1">
      <c r="A86" s="827"/>
      <c r="B86" s="828"/>
      <c r="C86" s="828"/>
      <c r="D86" s="828"/>
      <c r="E86" s="869"/>
      <c r="F86" s="828"/>
      <c r="G86" s="828"/>
      <c r="H86" s="828"/>
      <c r="I86" s="828"/>
      <c r="J86" s="828"/>
      <c r="K86" s="828"/>
      <c r="L86" s="828"/>
      <c r="M86" s="828"/>
      <c r="N86" s="828"/>
      <c r="O86" s="828"/>
      <c r="P86" s="828"/>
      <c r="Q86" s="828"/>
      <c r="R86" s="829"/>
      <c r="S86" s="693"/>
    </row>
    <row r="87" spans="1:19" ht="90.75" customHeight="1" thickBot="1">
      <c r="A87" s="194" t="s">
        <v>2358</v>
      </c>
      <c r="B87" s="240" t="s">
        <v>2541</v>
      </c>
      <c r="C87" s="194">
        <v>4</v>
      </c>
      <c r="D87" s="188" t="s">
        <v>2852</v>
      </c>
      <c r="E87" s="188" t="s">
        <v>2853</v>
      </c>
      <c r="F87" s="155" t="s">
        <v>2854</v>
      </c>
      <c r="G87" s="161">
        <v>1</v>
      </c>
      <c r="H87" s="161" t="s">
        <v>59</v>
      </c>
      <c r="I87" s="161" t="s">
        <v>2828</v>
      </c>
      <c r="J87" s="273">
        <v>44593</v>
      </c>
      <c r="K87" s="273">
        <v>44926</v>
      </c>
      <c r="L87" s="196" t="s">
        <v>2829</v>
      </c>
      <c r="M87" s="194" t="s">
        <v>756</v>
      </c>
      <c r="N87" s="186" t="s">
        <v>2855</v>
      </c>
      <c r="O87" s="568">
        <v>0</v>
      </c>
      <c r="P87" s="212" t="s">
        <v>4</v>
      </c>
      <c r="Q87" s="186" t="s">
        <v>2831</v>
      </c>
      <c r="R87" s="689" t="s">
        <v>1</v>
      </c>
      <c r="S87" s="693"/>
    </row>
    <row r="88" spans="1:19" ht="16" thickBot="1">
      <c r="A88" s="827"/>
      <c r="B88" s="828"/>
      <c r="C88" s="828"/>
      <c r="D88" s="828"/>
      <c r="E88" s="828"/>
      <c r="F88" s="828"/>
      <c r="G88" s="828"/>
      <c r="H88" s="828"/>
      <c r="I88" s="828"/>
      <c r="J88" s="828"/>
      <c r="K88" s="828"/>
      <c r="L88" s="828"/>
      <c r="M88" s="828"/>
      <c r="N88" s="828"/>
      <c r="O88" s="828"/>
      <c r="P88" s="828"/>
      <c r="Q88" s="828"/>
      <c r="R88" s="829"/>
      <c r="S88" s="693"/>
    </row>
    <row r="89" spans="1:19" ht="114" customHeight="1">
      <c r="A89" s="833" t="s">
        <v>2358</v>
      </c>
      <c r="B89" s="833" t="s">
        <v>2541</v>
      </c>
      <c r="C89" s="835">
        <v>5</v>
      </c>
      <c r="D89" s="837" t="s">
        <v>2856</v>
      </c>
      <c r="E89" s="155" t="s">
        <v>2857</v>
      </c>
      <c r="F89" s="155" t="s">
        <v>2858</v>
      </c>
      <c r="G89" s="161">
        <v>1</v>
      </c>
      <c r="H89" s="161" t="s">
        <v>59</v>
      </c>
      <c r="I89" s="194" t="s">
        <v>2859</v>
      </c>
      <c r="J89" s="273">
        <v>44593</v>
      </c>
      <c r="K89" s="273">
        <v>44620</v>
      </c>
      <c r="L89" s="196" t="s">
        <v>2829</v>
      </c>
      <c r="M89" s="194" t="s">
        <v>756</v>
      </c>
      <c r="N89" s="186" t="s">
        <v>2860</v>
      </c>
      <c r="O89" s="568">
        <v>1</v>
      </c>
      <c r="P89" s="212" t="s">
        <v>124</v>
      </c>
      <c r="Q89" s="186" t="s">
        <v>2861</v>
      </c>
      <c r="R89" s="870" t="s">
        <v>1</v>
      </c>
      <c r="S89" s="693"/>
    </row>
    <row r="90" spans="1:19" ht="114" customHeight="1">
      <c r="A90" s="833"/>
      <c r="B90" s="833"/>
      <c r="C90" s="835"/>
      <c r="D90" s="837"/>
      <c r="E90" s="155" t="s">
        <v>2862</v>
      </c>
      <c r="F90" s="155" t="s">
        <v>2863</v>
      </c>
      <c r="G90" s="161">
        <v>1</v>
      </c>
      <c r="H90" s="161" t="s">
        <v>59</v>
      </c>
      <c r="I90" s="194" t="s">
        <v>2864</v>
      </c>
      <c r="J90" s="273">
        <v>44593</v>
      </c>
      <c r="K90" s="273">
        <v>44620</v>
      </c>
      <c r="L90" s="196" t="s">
        <v>2829</v>
      </c>
      <c r="M90" s="194" t="s">
        <v>756</v>
      </c>
      <c r="N90" s="186" t="s">
        <v>2865</v>
      </c>
      <c r="O90" s="568">
        <v>1</v>
      </c>
      <c r="P90" s="212" t="s">
        <v>125</v>
      </c>
      <c r="Q90" s="186" t="s">
        <v>2866</v>
      </c>
      <c r="R90" s="871"/>
      <c r="S90" s="693"/>
    </row>
    <row r="91" spans="1:19" ht="114" customHeight="1">
      <c r="A91" s="833"/>
      <c r="B91" s="833"/>
      <c r="C91" s="835"/>
      <c r="D91" s="837"/>
      <c r="E91" s="155" t="s">
        <v>2867</v>
      </c>
      <c r="F91" s="155" t="s">
        <v>2868</v>
      </c>
      <c r="G91" s="161">
        <v>2</v>
      </c>
      <c r="H91" s="161" t="s">
        <v>59</v>
      </c>
      <c r="I91" s="161" t="s">
        <v>2869</v>
      </c>
      <c r="J91" s="273">
        <v>44593</v>
      </c>
      <c r="K91" s="273">
        <v>44620</v>
      </c>
      <c r="L91" s="196" t="s">
        <v>2829</v>
      </c>
      <c r="M91" s="194" t="s">
        <v>756</v>
      </c>
      <c r="N91" s="186" t="s">
        <v>2870</v>
      </c>
      <c r="O91" s="568">
        <v>1</v>
      </c>
      <c r="P91" s="212" t="s">
        <v>124</v>
      </c>
      <c r="Q91" s="848" t="s">
        <v>2871</v>
      </c>
      <c r="R91" s="871"/>
      <c r="S91" s="693"/>
    </row>
    <row r="92" spans="1:19" ht="114" customHeight="1" thickBot="1">
      <c r="A92" s="833"/>
      <c r="B92" s="833"/>
      <c r="C92" s="835"/>
      <c r="D92" s="837"/>
      <c r="E92" s="155" t="s">
        <v>2872</v>
      </c>
      <c r="F92" s="155" t="s">
        <v>2873</v>
      </c>
      <c r="G92" s="161">
        <v>1</v>
      </c>
      <c r="H92" s="161" t="s">
        <v>59</v>
      </c>
      <c r="I92" s="194" t="s">
        <v>2874</v>
      </c>
      <c r="J92" s="273">
        <v>44593</v>
      </c>
      <c r="K92" s="273">
        <v>44620</v>
      </c>
      <c r="L92" s="196" t="s">
        <v>2829</v>
      </c>
      <c r="M92" s="194" t="s">
        <v>756</v>
      </c>
      <c r="N92" s="186" t="s">
        <v>2875</v>
      </c>
      <c r="O92" s="568">
        <v>0</v>
      </c>
      <c r="P92" s="212" t="s">
        <v>4</v>
      </c>
      <c r="Q92" s="850"/>
      <c r="R92" s="872"/>
      <c r="S92" s="693"/>
    </row>
    <row r="93" spans="1:19" ht="16" thickBot="1">
      <c r="A93" s="827"/>
      <c r="B93" s="828"/>
      <c r="C93" s="828"/>
      <c r="D93" s="828"/>
      <c r="E93" s="828"/>
      <c r="F93" s="828"/>
      <c r="G93" s="828"/>
      <c r="H93" s="828"/>
      <c r="I93" s="828"/>
      <c r="J93" s="828"/>
      <c r="K93" s="828"/>
      <c r="L93" s="828"/>
      <c r="M93" s="828"/>
      <c r="N93" s="828"/>
      <c r="O93" s="828"/>
      <c r="P93" s="828"/>
      <c r="Q93" s="828"/>
      <c r="R93" s="829"/>
      <c r="S93" s="693"/>
    </row>
    <row r="94" spans="1:19" ht="119.25" customHeight="1">
      <c r="A94" s="833" t="s">
        <v>2358</v>
      </c>
      <c r="B94" s="833" t="s">
        <v>2541</v>
      </c>
      <c r="C94" s="835">
        <v>6</v>
      </c>
      <c r="D94" s="837" t="s">
        <v>2876</v>
      </c>
      <c r="E94" s="155" t="s">
        <v>2877</v>
      </c>
      <c r="F94" s="155" t="s">
        <v>2878</v>
      </c>
      <c r="G94" s="161">
        <v>1</v>
      </c>
      <c r="H94" s="161" t="s">
        <v>59</v>
      </c>
      <c r="I94" s="194" t="s">
        <v>2666</v>
      </c>
      <c r="J94" s="273">
        <v>44593</v>
      </c>
      <c r="K94" s="273">
        <v>44804</v>
      </c>
      <c r="L94" s="196" t="s">
        <v>2829</v>
      </c>
      <c r="M94" s="194" t="s">
        <v>756</v>
      </c>
      <c r="N94" s="186" t="s">
        <v>2879</v>
      </c>
      <c r="O94" s="568">
        <v>0</v>
      </c>
      <c r="P94" s="212" t="s">
        <v>4</v>
      </c>
      <c r="Q94" s="884" t="s">
        <v>2880</v>
      </c>
      <c r="R94" s="854" t="s">
        <v>1</v>
      </c>
      <c r="S94" s="693"/>
    </row>
    <row r="95" spans="1:19" ht="79.5" customHeight="1" thickBot="1">
      <c r="A95" s="833"/>
      <c r="B95" s="833"/>
      <c r="C95" s="835"/>
      <c r="D95" s="837"/>
      <c r="E95" s="155" t="s">
        <v>2881</v>
      </c>
      <c r="F95" s="155" t="s">
        <v>2882</v>
      </c>
      <c r="G95" s="161">
        <v>1</v>
      </c>
      <c r="H95" s="161" t="s">
        <v>59</v>
      </c>
      <c r="I95" s="194" t="s">
        <v>2666</v>
      </c>
      <c r="J95" s="273">
        <v>44593</v>
      </c>
      <c r="K95" s="273">
        <v>44804</v>
      </c>
      <c r="L95" s="196" t="s">
        <v>2829</v>
      </c>
      <c r="M95" s="194" t="s">
        <v>756</v>
      </c>
      <c r="N95" s="186" t="s">
        <v>2879</v>
      </c>
      <c r="O95" s="568">
        <v>0</v>
      </c>
      <c r="P95" s="212" t="s">
        <v>4</v>
      </c>
      <c r="Q95" s="885"/>
      <c r="R95" s="855"/>
      <c r="S95" s="693"/>
    </row>
    <row r="96" spans="1:19" ht="16" thickBot="1">
      <c r="A96" s="827"/>
      <c r="B96" s="828"/>
      <c r="C96" s="828"/>
      <c r="D96" s="828"/>
      <c r="E96" s="828"/>
      <c r="F96" s="828"/>
      <c r="G96" s="828"/>
      <c r="H96" s="828"/>
      <c r="I96" s="828"/>
      <c r="J96" s="828"/>
      <c r="K96" s="828"/>
      <c r="L96" s="828"/>
      <c r="M96" s="828"/>
      <c r="N96" s="828"/>
      <c r="O96" s="828"/>
      <c r="P96" s="828"/>
      <c r="Q96" s="828"/>
      <c r="R96" s="829"/>
      <c r="S96" s="693"/>
    </row>
    <row r="97" spans="1:19" ht="276" customHeight="1" thickBot="1">
      <c r="A97" s="194" t="s">
        <v>2358</v>
      </c>
      <c r="B97" s="194" t="s">
        <v>2541</v>
      </c>
      <c r="C97" s="161">
        <v>7</v>
      </c>
      <c r="D97" s="155" t="s">
        <v>2883</v>
      </c>
      <c r="E97" s="837" t="s">
        <v>2884</v>
      </c>
      <c r="F97" s="879"/>
      <c r="G97" s="879"/>
      <c r="H97" s="879"/>
      <c r="I97" s="879"/>
      <c r="J97" s="879"/>
      <c r="K97" s="879"/>
      <c r="L97" s="196" t="s">
        <v>2829</v>
      </c>
      <c r="M97" s="194" t="s">
        <v>756</v>
      </c>
      <c r="N97" s="186" t="s">
        <v>2885</v>
      </c>
      <c r="O97" s="568">
        <v>0</v>
      </c>
      <c r="P97" s="212" t="s">
        <v>7</v>
      </c>
      <c r="Q97" s="186" t="s">
        <v>2886</v>
      </c>
      <c r="R97" s="689" t="s">
        <v>1</v>
      </c>
      <c r="S97" s="693"/>
    </row>
    <row r="98" spans="1:19" ht="16" thickBot="1">
      <c r="A98" s="827"/>
      <c r="B98" s="828"/>
      <c r="C98" s="828"/>
      <c r="D98" s="828"/>
      <c r="E98" s="828"/>
      <c r="F98" s="828"/>
      <c r="G98" s="828"/>
      <c r="H98" s="828"/>
      <c r="I98" s="828"/>
      <c r="J98" s="828"/>
      <c r="K98" s="828"/>
      <c r="L98" s="828"/>
      <c r="M98" s="828"/>
      <c r="N98" s="828"/>
      <c r="O98" s="828"/>
      <c r="P98" s="828"/>
      <c r="Q98" s="828"/>
      <c r="R98" s="829"/>
      <c r="S98" s="693"/>
    </row>
    <row r="99" spans="1:19" ht="246" customHeight="1" thickBot="1">
      <c r="A99" s="194" t="s">
        <v>2358</v>
      </c>
      <c r="B99" s="194" t="s">
        <v>2541</v>
      </c>
      <c r="C99" s="161">
        <v>8</v>
      </c>
      <c r="D99" s="155" t="s">
        <v>2887</v>
      </c>
      <c r="E99" s="837" t="s">
        <v>2888</v>
      </c>
      <c r="F99" s="879"/>
      <c r="G99" s="879"/>
      <c r="H99" s="879"/>
      <c r="I99" s="879"/>
      <c r="J99" s="879"/>
      <c r="K99" s="879"/>
      <c r="L99" s="196" t="s">
        <v>2829</v>
      </c>
      <c r="M99" s="194" t="s">
        <v>756</v>
      </c>
      <c r="N99" s="186" t="s">
        <v>2889</v>
      </c>
      <c r="O99" s="568">
        <v>0</v>
      </c>
      <c r="P99" s="212" t="s">
        <v>7</v>
      </c>
      <c r="Q99" s="186" t="s">
        <v>2890</v>
      </c>
      <c r="R99" s="689" t="s">
        <v>1</v>
      </c>
      <c r="S99" s="693"/>
    </row>
    <row r="100" spans="1:19" ht="16" thickBot="1">
      <c r="A100" s="827"/>
      <c r="B100" s="828"/>
      <c r="C100" s="828"/>
      <c r="D100" s="828"/>
      <c r="E100" s="828"/>
      <c r="F100" s="828"/>
      <c r="G100" s="828"/>
      <c r="H100" s="828"/>
      <c r="I100" s="828"/>
      <c r="J100" s="828"/>
      <c r="K100" s="828"/>
      <c r="L100" s="828"/>
      <c r="M100" s="828"/>
      <c r="N100" s="828"/>
      <c r="O100" s="828"/>
      <c r="P100" s="828"/>
      <c r="Q100" s="828"/>
      <c r="R100" s="829"/>
      <c r="S100" s="693"/>
    </row>
    <row r="101" spans="1:19" ht="324" customHeight="1" thickBot="1">
      <c r="A101" s="194" t="s">
        <v>2358</v>
      </c>
      <c r="B101" s="194" t="s">
        <v>2541</v>
      </c>
      <c r="C101" s="161">
        <v>9</v>
      </c>
      <c r="D101" s="155" t="s">
        <v>2891</v>
      </c>
      <c r="E101" s="837" t="s">
        <v>2892</v>
      </c>
      <c r="F101" s="879"/>
      <c r="G101" s="879"/>
      <c r="H101" s="879"/>
      <c r="I101" s="879"/>
      <c r="J101" s="879"/>
      <c r="K101" s="879"/>
      <c r="L101" s="196" t="s">
        <v>2829</v>
      </c>
      <c r="M101" s="194" t="s">
        <v>756</v>
      </c>
      <c r="N101" s="186" t="s">
        <v>2855</v>
      </c>
      <c r="O101" s="568">
        <v>0</v>
      </c>
      <c r="P101" s="212" t="s">
        <v>7</v>
      </c>
      <c r="Q101" s="186" t="s">
        <v>928</v>
      </c>
      <c r="R101" s="689" t="s">
        <v>1</v>
      </c>
      <c r="S101" s="693"/>
    </row>
    <row r="102" spans="1:19" ht="16" thickBot="1">
      <c r="A102" s="827"/>
      <c r="B102" s="828"/>
      <c r="C102" s="828"/>
      <c r="D102" s="828"/>
      <c r="E102" s="828"/>
      <c r="F102" s="828"/>
      <c r="G102" s="828"/>
      <c r="H102" s="828"/>
      <c r="I102" s="828"/>
      <c r="J102" s="828"/>
      <c r="K102" s="828"/>
      <c r="L102" s="828"/>
      <c r="M102" s="828"/>
      <c r="N102" s="828"/>
      <c r="O102" s="828"/>
      <c r="P102" s="828"/>
      <c r="Q102" s="828"/>
      <c r="R102" s="829"/>
      <c r="S102" s="693"/>
    </row>
    <row r="103" spans="1:19" ht="106.5" customHeight="1" thickBot="1">
      <c r="A103" s="194" t="s">
        <v>2358</v>
      </c>
      <c r="B103" s="194" t="s">
        <v>2541</v>
      </c>
      <c r="C103" s="161">
        <v>10</v>
      </c>
      <c r="D103" s="155" t="s">
        <v>2893</v>
      </c>
      <c r="E103" s="837" t="s">
        <v>2894</v>
      </c>
      <c r="F103" s="879"/>
      <c r="G103" s="879"/>
      <c r="H103" s="879"/>
      <c r="I103" s="879"/>
      <c r="J103" s="879"/>
      <c r="K103" s="879"/>
      <c r="L103" s="196" t="s">
        <v>2829</v>
      </c>
      <c r="M103" s="194" t="s">
        <v>756</v>
      </c>
      <c r="N103" s="186" t="s">
        <v>2855</v>
      </c>
      <c r="O103" s="568">
        <v>0</v>
      </c>
      <c r="P103" s="212" t="s">
        <v>7</v>
      </c>
      <c r="Q103" s="186" t="s">
        <v>928</v>
      </c>
      <c r="R103" s="691" t="s">
        <v>1</v>
      </c>
      <c r="S103" s="693"/>
    </row>
    <row r="104" spans="1:19" ht="16" thickBot="1">
      <c r="A104" s="862"/>
      <c r="B104" s="863"/>
      <c r="C104" s="863"/>
      <c r="D104" s="863"/>
      <c r="E104" s="863"/>
      <c r="F104" s="863"/>
      <c r="G104" s="863"/>
      <c r="H104" s="863"/>
      <c r="I104" s="863"/>
      <c r="J104" s="863"/>
      <c r="K104" s="863"/>
      <c r="L104" s="863"/>
      <c r="M104" s="863"/>
      <c r="N104" s="863"/>
      <c r="O104" s="863"/>
      <c r="P104" s="863"/>
      <c r="Q104" s="863"/>
      <c r="R104" s="864"/>
      <c r="S104" s="693"/>
    </row>
    <row r="105" spans="1:19" ht="59.25" customHeight="1">
      <c r="A105" s="238"/>
      <c r="B105" s="238"/>
      <c r="C105" s="238"/>
      <c r="D105" s="238"/>
      <c r="E105" s="238"/>
      <c r="F105" s="238"/>
      <c r="G105" s="238"/>
      <c r="H105" s="238"/>
      <c r="I105" s="238"/>
      <c r="J105" s="238"/>
      <c r="K105" s="230"/>
      <c r="L105" s="230"/>
      <c r="M105" s="238"/>
      <c r="N105" s="238"/>
      <c r="O105" s="230"/>
      <c r="P105" s="230"/>
      <c r="Q105" s="238"/>
      <c r="R105" s="230"/>
      <c r="S105" s="693"/>
    </row>
    <row r="106" spans="1:19" ht="59.25" customHeight="1">
      <c r="O106" s="145"/>
    </row>
    <row r="107" spans="1:19" ht="59.25" customHeight="1">
      <c r="O107" s="145"/>
    </row>
    <row r="108" spans="1:19" ht="59.25" customHeight="1">
      <c r="O108" s="145"/>
    </row>
    <row r="109" spans="1:19" ht="59.25" customHeight="1">
      <c r="O109" s="145"/>
    </row>
    <row r="110" spans="1:19" ht="59.25" customHeight="1" thickBot="1">
      <c r="O110" s="145"/>
    </row>
    <row r="111" spans="1:19" ht="59.25" customHeight="1" thickBot="1">
      <c r="A111" s="873" t="s">
        <v>122</v>
      </c>
      <c r="B111" s="873"/>
      <c r="C111" s="622"/>
      <c r="D111" s="880" t="s">
        <v>2895</v>
      </c>
      <c r="E111" s="881"/>
      <c r="F111" s="880" t="s">
        <v>2896</v>
      </c>
      <c r="G111" s="881"/>
      <c r="H111" s="882" t="s">
        <v>2897</v>
      </c>
      <c r="I111" s="883"/>
      <c r="O111" s="145"/>
    </row>
    <row r="112" spans="1:19" ht="59.25" customHeight="1">
      <c r="A112" s="575" t="s">
        <v>0</v>
      </c>
      <c r="B112" s="578">
        <f>+COUNTIF($P$6:$P$103,"ABIERTA")</f>
        <v>2</v>
      </c>
      <c r="C112" s="619"/>
      <c r="D112" s="702" t="s">
        <v>0</v>
      </c>
      <c r="E112" s="703">
        <f>+COUNTIF($P$6:$P$36,"ABIERTA")</f>
        <v>0</v>
      </c>
      <c r="F112" s="702" t="s">
        <v>0</v>
      </c>
      <c r="G112" s="703">
        <f>+COUNTIF($P$41:$P$73,"ABIERTA")</f>
        <v>0</v>
      </c>
      <c r="H112" s="704" t="s">
        <v>0</v>
      </c>
      <c r="I112" s="705">
        <f>+COUNTIF($P$78:$P$103,"ABIERTA")</f>
        <v>2</v>
      </c>
      <c r="O112" s="145"/>
    </row>
    <row r="113" spans="1:15" ht="59.25" customHeight="1">
      <c r="A113" s="575" t="s">
        <v>2</v>
      </c>
      <c r="B113" s="578">
        <f>+COUNTIF($P$6:$P$103,"CUMPLIDA - EFECTIVA")</f>
        <v>36</v>
      </c>
      <c r="C113" s="619"/>
      <c r="D113" s="704" t="s">
        <v>2</v>
      </c>
      <c r="E113" s="705">
        <f>+COUNTIF($P$6:$P$36,"CUMPLIDA - EFECTIVA")</f>
        <v>22</v>
      </c>
      <c r="F113" s="704" t="s">
        <v>2</v>
      </c>
      <c r="G113" s="705">
        <f>+COUNTIF($P$41:$P$73,"CUMPLIDA - EFECTIVA")</f>
        <v>14</v>
      </c>
      <c r="H113" s="704" t="s">
        <v>2</v>
      </c>
      <c r="I113" s="705">
        <f>+COUNTIF($P$78:$P$103,"CUMPLIDA - EFECTIVA")</f>
        <v>0</v>
      </c>
      <c r="O113" s="145"/>
    </row>
    <row r="114" spans="1:15" ht="59.25" customHeight="1">
      <c r="A114" s="575" t="s">
        <v>124</v>
      </c>
      <c r="B114" s="578">
        <f>+COUNTIF($P$6:$P$103,"CUMPLIDA - PENDIENTE DE EFECTIVIDAD")</f>
        <v>7</v>
      </c>
      <c r="C114" s="619"/>
      <c r="D114" s="704" t="s">
        <v>124</v>
      </c>
      <c r="E114" s="705">
        <f>+COUNTIF($P$6:$P$36,"CUMPLIDA - PENDIENTE DE EFECTIVIDAD")</f>
        <v>0</v>
      </c>
      <c r="F114" s="704" t="s">
        <v>124</v>
      </c>
      <c r="G114" s="705">
        <f>+COUNTIF($P$41:$P$73,"CUMPLIDA - PENDIENTE DE EFECTIVIDAD")</f>
        <v>5</v>
      </c>
      <c r="H114" s="704" t="s">
        <v>124</v>
      </c>
      <c r="I114" s="705">
        <f>+COUNTIF($P$78:$P$103,"CUMPLIDA - PENDIENTE DE EFECTIVIDAD")</f>
        <v>2</v>
      </c>
      <c r="O114" s="145"/>
    </row>
    <row r="115" spans="1:15" ht="59.25" customHeight="1">
      <c r="A115" s="575" t="s">
        <v>125</v>
      </c>
      <c r="B115" s="578">
        <f>+COUNTIF($P$6:$P$103,"CUMPLIDA - INEFECTIVA")</f>
        <v>0</v>
      </c>
      <c r="C115" s="619"/>
      <c r="D115" s="704" t="s">
        <v>125</v>
      </c>
      <c r="E115" s="705">
        <f>+COUNTIF($P$6:$P$36,"CUMPLIDA - INEFECTIVA")</f>
        <v>0</v>
      </c>
      <c r="F115" s="704" t="s">
        <v>125</v>
      </c>
      <c r="G115" s="705">
        <f>+COUNTIF($P$41:$P$73,"CUMPLIDA - INEFECTIVA")</f>
        <v>0</v>
      </c>
      <c r="H115" s="704" t="s">
        <v>125</v>
      </c>
      <c r="I115" s="705">
        <f>+COUNTIF($P$78:$P$103,"CUMPLIDA INEFECTIVA")</f>
        <v>1</v>
      </c>
      <c r="O115" s="145"/>
    </row>
    <row r="116" spans="1:15" ht="59.25" customHeight="1">
      <c r="A116" s="575" t="s">
        <v>4</v>
      </c>
      <c r="B116" s="578">
        <f>+COUNTIF($P$6:$P$103,"INCUMPLIDA - VENCIDA")</f>
        <v>14</v>
      </c>
      <c r="C116" s="619"/>
      <c r="D116" s="704" t="s">
        <v>4</v>
      </c>
      <c r="E116" s="705">
        <f>+COUNTIF($P$6:$P$36,"INCUMPLIDA - VENCIDA")</f>
        <v>1</v>
      </c>
      <c r="F116" s="704" t="s">
        <v>4</v>
      </c>
      <c r="G116" s="705">
        <f>+COUNTIF($P$41:$P$73,"INCUMPLIDA - VENCIDA")</f>
        <v>5</v>
      </c>
      <c r="H116" s="704" t="s">
        <v>4</v>
      </c>
      <c r="I116" s="705">
        <f>+COUNTIF($P$78:$P$103,"INCUMPLIDA - VENCIDA")</f>
        <v>8</v>
      </c>
      <c r="O116" s="145"/>
    </row>
    <row r="117" spans="1:15" ht="59.25" customHeight="1">
      <c r="A117" s="575" t="s">
        <v>7</v>
      </c>
      <c r="B117" s="578">
        <f>+COUNTIF($P$6:$P$103,"INCALIFICABLE")</f>
        <v>5</v>
      </c>
      <c r="C117" s="619"/>
      <c r="D117" s="704" t="s">
        <v>7</v>
      </c>
      <c r="E117" s="705">
        <f>+COUNTIF($P$6:$P$36,"INCALIFICABLE")</f>
        <v>0</v>
      </c>
      <c r="F117" s="704" t="s">
        <v>7</v>
      </c>
      <c r="G117" s="705">
        <f>+COUNTIF($P$41:$P$73,"INCALIFICABLE")</f>
        <v>1</v>
      </c>
      <c r="H117" s="704" t="s">
        <v>7</v>
      </c>
      <c r="I117" s="705">
        <f>+COUNTIF($P$78:$P$103,"INCALIFICABLE")</f>
        <v>4</v>
      </c>
      <c r="O117" s="145"/>
    </row>
    <row r="118" spans="1:15" ht="59.25" customHeight="1" thickBot="1">
      <c r="A118" s="620" t="s">
        <v>126</v>
      </c>
      <c r="B118" s="620">
        <f>SUM(B112:B117)</f>
        <v>64</v>
      </c>
      <c r="C118" s="619"/>
      <c r="D118" s="706" t="s">
        <v>126</v>
      </c>
      <c r="E118" s="707">
        <f>SUM(E112:E117)</f>
        <v>23</v>
      </c>
      <c r="F118" s="706" t="s">
        <v>126</v>
      </c>
      <c r="G118" s="707">
        <f>SUM(G112:G117)</f>
        <v>25</v>
      </c>
      <c r="H118" s="706" t="s">
        <v>126</v>
      </c>
      <c r="I118" s="707">
        <f>SUM(I112:I117)</f>
        <v>17</v>
      </c>
    </row>
    <row r="119" spans="1:15" ht="59.25" customHeight="1" thickBot="1">
      <c r="A119" s="619"/>
      <c r="B119" s="619"/>
      <c r="C119" s="619"/>
      <c r="D119" s="621"/>
      <c r="E119" s="621"/>
      <c r="F119" s="621"/>
      <c r="G119" s="586"/>
      <c r="H119" s="622"/>
      <c r="I119" s="586"/>
    </row>
    <row r="120" spans="1:15" ht="59.25" customHeight="1">
      <c r="A120" s="873" t="s">
        <v>127</v>
      </c>
      <c r="B120" s="873"/>
      <c r="C120" s="622"/>
      <c r="D120" s="874" t="s">
        <v>2898</v>
      </c>
      <c r="E120" s="875"/>
      <c r="F120" s="874" t="s">
        <v>2899</v>
      </c>
      <c r="G120" s="875"/>
      <c r="H120" s="874" t="s">
        <v>2900</v>
      </c>
      <c r="I120" s="875"/>
    </row>
    <row r="121" spans="1:15" ht="59.25" customHeight="1">
      <c r="A121" s="578" t="s">
        <v>624</v>
      </c>
      <c r="B121" s="578">
        <f>+COUNTIF($R$6:$R$103,"ABIERTO")</f>
        <v>16</v>
      </c>
      <c r="C121" s="622"/>
      <c r="D121" s="698" t="s">
        <v>1</v>
      </c>
      <c r="E121" s="699">
        <f>+COUNTIF($R$6:$R$36,"ABIERTO")</f>
        <v>1</v>
      </c>
      <c r="F121" s="698" t="s">
        <v>1</v>
      </c>
      <c r="G121" s="699">
        <f>+COUNTIF($R$41:$R$73,"ABIERTO")</f>
        <v>5</v>
      </c>
      <c r="H121" s="698" t="s">
        <v>1</v>
      </c>
      <c r="I121" s="699">
        <f>+COUNTIF($R$78:$R$103,"ABIERTO")</f>
        <v>10</v>
      </c>
    </row>
    <row r="122" spans="1:15" ht="59.25" customHeight="1">
      <c r="A122" s="578" t="s">
        <v>625</v>
      </c>
      <c r="B122" s="578">
        <f>+COUNTIF($R$6:$R$103,"CERRADO")</f>
        <v>12</v>
      </c>
      <c r="C122" s="622"/>
      <c r="D122" s="698" t="s">
        <v>3</v>
      </c>
      <c r="E122" s="699">
        <f>+COUNTIF($R$6:$R36,"CERRADO")</f>
        <v>8</v>
      </c>
      <c r="F122" s="698" t="s">
        <v>3</v>
      </c>
      <c r="G122" s="699">
        <f>+COUNTIF($R$41:$R73,"CERRADO")</f>
        <v>4</v>
      </c>
      <c r="H122" s="698" t="s">
        <v>3</v>
      </c>
      <c r="I122" s="699">
        <f>+COUNTIF($R$78:$R$103,"CERRADO")</f>
        <v>0</v>
      </c>
    </row>
    <row r="123" spans="1:15" ht="59.25" customHeight="1" thickBot="1">
      <c r="A123" s="620" t="s">
        <v>126</v>
      </c>
      <c r="B123" s="620">
        <f>SUM(B121:B122)</f>
        <v>28</v>
      </c>
      <c r="C123" s="622"/>
      <c r="D123" s="700" t="s">
        <v>126</v>
      </c>
      <c r="E123" s="701">
        <f>SUM(E121:E122)</f>
        <v>9</v>
      </c>
      <c r="F123" s="700" t="s">
        <v>126</v>
      </c>
      <c r="G123" s="701">
        <f>SUM(G121:G122)</f>
        <v>9</v>
      </c>
      <c r="H123" s="700" t="s">
        <v>126</v>
      </c>
      <c r="I123" s="701">
        <f>SUM(I121:I122)</f>
        <v>10</v>
      </c>
    </row>
    <row r="125" spans="1:15" ht="59.25" customHeight="1">
      <c r="A125" s="139" t="s">
        <v>2901</v>
      </c>
    </row>
  </sheetData>
  <mergeCells count="190">
    <mergeCell ref="A120:B120"/>
    <mergeCell ref="D120:E120"/>
    <mergeCell ref="F120:G120"/>
    <mergeCell ref="H120:I120"/>
    <mergeCell ref="E1:R1"/>
    <mergeCell ref="A102:R102"/>
    <mergeCell ref="E103:K103"/>
    <mergeCell ref="A104:R104"/>
    <mergeCell ref="A111:B111"/>
    <mergeCell ref="D111:E111"/>
    <mergeCell ref="F111:G111"/>
    <mergeCell ref="H111:I111"/>
    <mergeCell ref="A96:R96"/>
    <mergeCell ref="E97:K97"/>
    <mergeCell ref="A98:R98"/>
    <mergeCell ref="E99:K99"/>
    <mergeCell ref="A100:R100"/>
    <mergeCell ref="E101:K101"/>
    <mergeCell ref="A93:R93"/>
    <mergeCell ref="A94:A95"/>
    <mergeCell ref="B94:B95"/>
    <mergeCell ref="C94:C95"/>
    <mergeCell ref="D94:D95"/>
    <mergeCell ref="Q94:Q95"/>
    <mergeCell ref="R94:R95"/>
    <mergeCell ref="A84:R84"/>
    <mergeCell ref="A86:R86"/>
    <mergeCell ref="A88:R88"/>
    <mergeCell ref="A89:A92"/>
    <mergeCell ref="B89:B92"/>
    <mergeCell ref="C89:C92"/>
    <mergeCell ref="D89:D92"/>
    <mergeCell ref="R89:R92"/>
    <mergeCell ref="Q91:Q92"/>
    <mergeCell ref="A81:R81"/>
    <mergeCell ref="A82:A83"/>
    <mergeCell ref="B82:B83"/>
    <mergeCell ref="C82:C83"/>
    <mergeCell ref="D82:D83"/>
    <mergeCell ref="R82:R83"/>
    <mergeCell ref="H76:H77"/>
    <mergeCell ref="I76:I77"/>
    <mergeCell ref="J76:J77"/>
    <mergeCell ref="K76:K77"/>
    <mergeCell ref="L76:R76"/>
    <mergeCell ref="A78:A80"/>
    <mergeCell ref="B78:B80"/>
    <mergeCell ref="C78:C80"/>
    <mergeCell ref="D78:D80"/>
    <mergeCell ref="R78:R80"/>
    <mergeCell ref="A72:R72"/>
    <mergeCell ref="A74:R74"/>
    <mergeCell ref="A75:R75"/>
    <mergeCell ref="A76:A77"/>
    <mergeCell ref="B76:B77"/>
    <mergeCell ref="C76:C77"/>
    <mergeCell ref="D76:D77"/>
    <mergeCell ref="E76:E77"/>
    <mergeCell ref="F76:F77"/>
    <mergeCell ref="G76:G77"/>
    <mergeCell ref="A67:R67"/>
    <mergeCell ref="E68:K68"/>
    <mergeCell ref="A69:R69"/>
    <mergeCell ref="A70:A71"/>
    <mergeCell ref="B70:B71"/>
    <mergeCell ref="C70:C71"/>
    <mergeCell ref="D70:D71"/>
    <mergeCell ref="R70:R71"/>
    <mergeCell ref="A62:R62"/>
    <mergeCell ref="A63:A66"/>
    <mergeCell ref="B63:B66"/>
    <mergeCell ref="C63:C66"/>
    <mergeCell ref="D63:D66"/>
    <mergeCell ref="R63:R66"/>
    <mergeCell ref="A58:R58"/>
    <mergeCell ref="A59:A61"/>
    <mergeCell ref="B59:B61"/>
    <mergeCell ref="C59:C61"/>
    <mergeCell ref="D59:D61"/>
    <mergeCell ref="R59:R61"/>
    <mergeCell ref="A54:R54"/>
    <mergeCell ref="A55:A57"/>
    <mergeCell ref="B55:B57"/>
    <mergeCell ref="C55:C57"/>
    <mergeCell ref="D55:D57"/>
    <mergeCell ref="R55:R57"/>
    <mergeCell ref="A41:A45"/>
    <mergeCell ref="B41:B45"/>
    <mergeCell ref="C41:C45"/>
    <mergeCell ref="D41:D45"/>
    <mergeCell ref="E41:E42"/>
    <mergeCell ref="A50:R50"/>
    <mergeCell ref="A51:A53"/>
    <mergeCell ref="B51:B53"/>
    <mergeCell ref="C51:C53"/>
    <mergeCell ref="D51:D53"/>
    <mergeCell ref="R51:R53"/>
    <mergeCell ref="R41:R45"/>
    <mergeCell ref="Q43:Q45"/>
    <mergeCell ref="A46:R46"/>
    <mergeCell ref="A47:A49"/>
    <mergeCell ref="B47:B49"/>
    <mergeCell ref="C47:C49"/>
    <mergeCell ref="D47:D49"/>
    <mergeCell ref="R47:R49"/>
    <mergeCell ref="A35:R35"/>
    <mergeCell ref="A37:R37"/>
    <mergeCell ref="A38:R38"/>
    <mergeCell ref="A39:A40"/>
    <mergeCell ref="B39:B40"/>
    <mergeCell ref="C39:C40"/>
    <mergeCell ref="D39:D40"/>
    <mergeCell ref="E39:E40"/>
    <mergeCell ref="F39:F40"/>
    <mergeCell ref="G39:G40"/>
    <mergeCell ref="H39:H40"/>
    <mergeCell ref="I39:I40"/>
    <mergeCell ref="J39:J40"/>
    <mergeCell ref="K39:K40"/>
    <mergeCell ref="L39:R39"/>
    <mergeCell ref="A32:R32"/>
    <mergeCell ref="A33:A34"/>
    <mergeCell ref="B33:B34"/>
    <mergeCell ref="C33:C34"/>
    <mergeCell ref="D33:D34"/>
    <mergeCell ref="R33:R34"/>
    <mergeCell ref="A28:R28"/>
    <mergeCell ref="A29:A31"/>
    <mergeCell ref="B29:B31"/>
    <mergeCell ref="C29:C31"/>
    <mergeCell ref="D29:D31"/>
    <mergeCell ref="R29:R31"/>
    <mergeCell ref="A24:R24"/>
    <mergeCell ref="A25:A27"/>
    <mergeCell ref="B25:B27"/>
    <mergeCell ref="C25:C27"/>
    <mergeCell ref="D25:D27"/>
    <mergeCell ref="R25:R27"/>
    <mergeCell ref="A19:R19"/>
    <mergeCell ref="A20:A23"/>
    <mergeCell ref="B20:B23"/>
    <mergeCell ref="C20:C23"/>
    <mergeCell ref="D20:D23"/>
    <mergeCell ref="R20:R23"/>
    <mergeCell ref="A16:R16"/>
    <mergeCell ref="A17:A18"/>
    <mergeCell ref="B17:B18"/>
    <mergeCell ref="C17:C18"/>
    <mergeCell ref="D17:D18"/>
    <mergeCell ref="R17:R18"/>
    <mergeCell ref="A13:R13"/>
    <mergeCell ref="A14:A15"/>
    <mergeCell ref="B14:B15"/>
    <mergeCell ref="C14:C15"/>
    <mergeCell ref="D14:D15"/>
    <mergeCell ref="R14:R15"/>
    <mergeCell ref="A8:R8"/>
    <mergeCell ref="A9:A12"/>
    <mergeCell ref="B9:B12"/>
    <mergeCell ref="C9:C12"/>
    <mergeCell ref="D9:D12"/>
    <mergeCell ref="E9:E10"/>
    <mergeCell ref="R9:R12"/>
    <mergeCell ref="E11:E12"/>
    <mergeCell ref="A5:R5"/>
    <mergeCell ref="A6:A7"/>
    <mergeCell ref="B6:B7"/>
    <mergeCell ref="C6:C7"/>
    <mergeCell ref="D6:D7"/>
    <mergeCell ref="Q6:Q7"/>
    <mergeCell ref="R6:R7"/>
    <mergeCell ref="A1:D1"/>
    <mergeCell ref="A2:B2"/>
    <mergeCell ref="C2:D2"/>
    <mergeCell ref="E2:I2"/>
    <mergeCell ref="J2:M2"/>
    <mergeCell ref="N2:O2"/>
    <mergeCell ref="P2:R2"/>
    <mergeCell ref="G3:G4"/>
    <mergeCell ref="H3:H4"/>
    <mergeCell ref="I3:I4"/>
    <mergeCell ref="J3:J4"/>
    <mergeCell ref="K3:K4"/>
    <mergeCell ref="L3:R3"/>
    <mergeCell ref="A3:A4"/>
    <mergeCell ref="B3:B4"/>
    <mergeCell ref="C3:C4"/>
    <mergeCell ref="D3:D4"/>
    <mergeCell ref="E3:E4"/>
    <mergeCell ref="F3:F4"/>
  </mergeCells>
  <dataValidations count="3">
    <dataValidation type="list" allowBlank="1" showInputMessage="1" showErrorMessage="1" sqref="P2:P1048576" xr:uid="{7D7F3921-2076-4DE3-9433-F412F065F1EE}">
      <formula1>$A$112:$A$117</formula1>
    </dataValidation>
    <dataValidation type="list" allowBlank="1" showInputMessage="1" showErrorMessage="1" sqref="R24:R1048576 R13:R20 R2:R9" xr:uid="{10B8547D-D470-4317-B829-750A8460FE5A}">
      <formula1>$D$121:$D$122</formula1>
    </dataValidation>
    <dataValidation type="list" allowBlank="1" showInputMessage="1" showErrorMessage="1" sqref="H41:H45 H85 H78:H80 H87 H89:H92 H94:H95 H36 H70:H71 H59:H61 H63:H66 H55:H57 H51:H53 H47:H49 H6:H7 H9:H12 H14:H15 H17:H18 H82:H83 H25:H27 H29:H31 H33:H34 H124:H1048576 H105:H110 H73 H20:H23" xr:uid="{911A4E42-C0CC-41EB-B0EE-5200677FFB44}">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EA781DC-4DB3-4C2E-B4B9-E957B6375B69}">
            <xm:f>NOT(ISERROR(SEARCH($A$117,P2)))</xm:f>
            <xm:f>$A$117</xm:f>
            <x14:dxf>
              <fill>
                <patternFill>
                  <bgColor rgb="FFFF0000"/>
                </patternFill>
              </fill>
            </x14:dxf>
          </x14:cfRule>
          <x14:cfRule type="containsText" priority="2" operator="containsText" id="{3FB9655A-E6F9-4006-AAFD-5C78033FCCB6}">
            <xm:f>NOT(ISERROR(SEARCH($A$116,P2)))</xm:f>
            <xm:f>$A$116</xm:f>
            <x14:dxf>
              <fill>
                <patternFill>
                  <bgColor rgb="FFFF0000"/>
                </patternFill>
              </fill>
            </x14:dxf>
          </x14:cfRule>
          <x14:cfRule type="containsText" priority="3" operator="containsText" id="{E400A307-453A-44D0-80F3-728E38EB1483}">
            <xm:f>NOT(ISERROR(SEARCH($A$115,P2)))</xm:f>
            <xm:f>$A$115</xm:f>
            <x14:dxf>
              <fill>
                <patternFill>
                  <bgColor rgb="FFFFC000"/>
                </patternFill>
              </fill>
            </x14:dxf>
          </x14:cfRule>
          <x14:cfRule type="containsText" priority="4" operator="containsText" id="{000053B6-F1CE-4516-8E8B-DDF5CA3090EF}">
            <xm:f>NOT(ISERROR(SEARCH($A$114,P2)))</xm:f>
            <xm:f>$A$114</xm:f>
            <x14:dxf>
              <fill>
                <patternFill>
                  <bgColor theme="8" tint="0.59996337778862885"/>
                </patternFill>
              </fill>
            </x14:dxf>
          </x14:cfRule>
          <x14:cfRule type="containsText" priority="5" operator="containsText" id="{21039DB2-614E-4BA9-B210-84754C6D4A87}">
            <xm:f>NOT(ISERROR(SEARCH($A$113,P2)))</xm:f>
            <xm:f>$A$113</xm:f>
            <x14:dxf>
              <fill>
                <patternFill>
                  <bgColor theme="9" tint="0.39994506668294322"/>
                </patternFill>
              </fill>
            </x14:dxf>
          </x14:cfRule>
          <x14:cfRule type="containsText" priority="6" operator="containsText" id="{52AB0ED5-1B48-4009-B701-2D51251471D4}">
            <xm:f>NOT(ISERROR(SEARCH($A$112,P2)))</xm:f>
            <xm:f>$A$112</xm:f>
            <x14:dxf>
              <fill>
                <patternFill>
                  <bgColor theme="0"/>
                </patternFill>
              </fill>
            </x14:dxf>
          </x14:cfRule>
          <xm:sqref>P2:P1048576</xm:sqref>
        </x14:conditionalFormatting>
        <x14:conditionalFormatting xmlns:xm="http://schemas.microsoft.com/office/excel/2006/main">
          <x14:cfRule type="containsText" priority="7" operator="containsText" id="{425FE6DD-41A7-477F-A208-37F7708594C3}">
            <xm:f>NOT(ISERROR(SEARCH($D$122,R2)))</xm:f>
            <xm:f>$D$122</xm:f>
            <x14:dxf>
              <fill>
                <patternFill>
                  <bgColor theme="9" tint="0.39994506668294322"/>
                </patternFill>
              </fill>
            </x14:dxf>
          </x14:cfRule>
          <x14:cfRule type="containsText" priority="8" operator="containsText" id="{2FDC6EF0-A2A3-4F1D-A19C-E8AA7CCB6BD9}">
            <xm:f>NOT(ISERROR(SEARCH($D$121,R2)))</xm:f>
            <xm:f>$D$121</xm:f>
            <x14:dxf>
              <fill>
                <patternFill>
                  <bgColor theme="0"/>
                </patternFill>
              </fill>
            </x14:dxf>
          </x14:cfRule>
          <xm:sqref>R2:R9 R13:R1048576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A4E4-2181-4C64-8A8F-E383BA62B36F}">
  <sheetPr>
    <tabColor theme="8"/>
  </sheetPr>
  <dimension ref="A1:XFD94"/>
  <sheetViews>
    <sheetView topLeftCell="D54" zoomScale="60" zoomScaleNormal="60" workbookViewId="0">
      <selection activeCell="D72" sqref="D72"/>
    </sheetView>
  </sheetViews>
  <sheetFormatPr baseColWidth="10" defaultColWidth="11.453125" defaultRowHeight="14.5" outlineLevelRow="1"/>
  <cols>
    <col min="1" max="1" width="17" customWidth="1"/>
    <col min="2" max="2" width="31.1796875" customWidth="1"/>
    <col min="3" max="3" width="17.453125" style="30" customWidth="1"/>
    <col min="4" max="4" width="41.54296875" customWidth="1"/>
    <col min="5" max="5" width="37.453125" customWidth="1"/>
    <col min="6" max="6" width="39" customWidth="1"/>
    <col min="7" max="7" width="27.54296875" style="679" customWidth="1"/>
    <col min="8" max="8" width="18" customWidth="1"/>
    <col min="9" max="9" width="22.453125" customWidth="1"/>
    <col min="10" max="10" width="15.81640625" customWidth="1"/>
    <col min="11" max="11" width="16.81640625" customWidth="1"/>
    <col min="12" max="12" width="19.26953125" customWidth="1"/>
    <col min="13" max="13" width="18.1796875" customWidth="1"/>
    <col min="14" max="14" width="103.7265625" customWidth="1"/>
    <col min="15" max="15" width="16.81640625" customWidth="1"/>
    <col min="16" max="16" width="22.453125" style="638" customWidth="1"/>
    <col min="17" max="17" width="95.7265625" customWidth="1"/>
    <col min="18" max="18" width="16.453125" bestFit="1" customWidth="1"/>
    <col min="19" max="19" width="154.54296875" bestFit="1" customWidth="1"/>
  </cols>
  <sheetData>
    <row r="1" spans="1:22 16384:16384" s="69" customFormat="1" ht="68.25" customHeight="1">
      <c r="A1" s="886"/>
      <c r="B1" s="886"/>
      <c r="C1" s="886"/>
      <c r="D1" s="886"/>
      <c r="E1" s="943" t="s">
        <v>8</v>
      </c>
      <c r="F1" s="944"/>
      <c r="G1" s="944"/>
      <c r="H1" s="944"/>
      <c r="I1" s="944"/>
      <c r="J1" s="944"/>
      <c r="K1" s="944"/>
      <c r="L1" s="944"/>
      <c r="M1" s="944"/>
      <c r="N1" s="944"/>
      <c r="O1" s="944"/>
      <c r="P1" s="944"/>
      <c r="Q1" s="944"/>
      <c r="R1" s="945"/>
      <c r="XFD1" s="69" t="s">
        <v>0</v>
      </c>
    </row>
    <row r="2" spans="1:22 16384:16384" s="69" customFormat="1" ht="27.75" customHeight="1">
      <c r="A2" s="887" t="s">
        <v>338</v>
      </c>
      <c r="B2" s="888"/>
      <c r="C2" s="889" t="s">
        <v>172</v>
      </c>
      <c r="D2" s="890"/>
      <c r="E2" s="887" t="s">
        <v>173</v>
      </c>
      <c r="F2" s="891"/>
      <c r="G2" s="891"/>
      <c r="H2" s="891"/>
      <c r="I2" s="888"/>
      <c r="J2" s="892">
        <v>6</v>
      </c>
      <c r="K2" s="892"/>
      <c r="L2" s="892"/>
      <c r="M2" s="892"/>
      <c r="N2" s="887" t="s">
        <v>339</v>
      </c>
      <c r="O2" s="888"/>
      <c r="P2" s="893" t="s">
        <v>340</v>
      </c>
      <c r="Q2" s="894"/>
      <c r="R2" s="895"/>
      <c r="XFD2" t="s">
        <v>1780</v>
      </c>
    </row>
    <row r="3" spans="1:22 16384:16384" s="71" customFormat="1" ht="59.25" customHeight="1">
      <c r="A3" s="897" t="s">
        <v>9</v>
      </c>
      <c r="B3" s="897" t="s">
        <v>10</v>
      </c>
      <c r="C3" s="897" t="s">
        <v>11</v>
      </c>
      <c r="D3" s="897" t="s">
        <v>12</v>
      </c>
      <c r="E3" s="897" t="s">
        <v>13</v>
      </c>
      <c r="F3" s="897" t="s">
        <v>14</v>
      </c>
      <c r="G3" s="896" t="s">
        <v>15</v>
      </c>
      <c r="H3" s="897" t="s">
        <v>16</v>
      </c>
      <c r="I3" s="897" t="s">
        <v>17</v>
      </c>
      <c r="J3" s="897" t="s">
        <v>18</v>
      </c>
      <c r="K3" s="897" t="s">
        <v>19</v>
      </c>
      <c r="L3" s="898" t="s">
        <v>20</v>
      </c>
      <c r="M3" s="898"/>
      <c r="N3" s="898"/>
      <c r="O3" s="898"/>
      <c r="P3" s="898"/>
      <c r="Q3" s="898"/>
      <c r="R3" s="898"/>
      <c r="U3" s="69"/>
      <c r="XFD3" t="s">
        <v>1781</v>
      </c>
    </row>
    <row r="4" spans="1:22 16384:16384" s="71" customFormat="1" ht="94" customHeight="1" thickBot="1">
      <c r="A4" s="897"/>
      <c r="B4" s="897"/>
      <c r="C4" s="897"/>
      <c r="D4" s="897"/>
      <c r="E4" s="897"/>
      <c r="F4" s="897"/>
      <c r="G4" s="896"/>
      <c r="H4" s="897"/>
      <c r="I4" s="897"/>
      <c r="J4" s="897"/>
      <c r="K4" s="897"/>
      <c r="L4" s="205" t="s">
        <v>21</v>
      </c>
      <c r="M4" s="205" t="s">
        <v>22</v>
      </c>
      <c r="N4" s="205" t="s">
        <v>23</v>
      </c>
      <c r="O4" s="205" t="s">
        <v>542</v>
      </c>
      <c r="P4" s="205" t="s">
        <v>24</v>
      </c>
      <c r="Q4" s="205" t="s">
        <v>25</v>
      </c>
      <c r="R4" s="302" t="s">
        <v>26</v>
      </c>
      <c r="XFD4" t="s">
        <v>5</v>
      </c>
    </row>
    <row r="5" spans="1:22 16384:16384" s="71" customFormat="1" ht="37.5" customHeight="1" thickBot="1">
      <c r="A5" s="841" t="s">
        <v>1782</v>
      </c>
      <c r="B5" s="842"/>
      <c r="C5" s="842"/>
      <c r="D5" s="842"/>
      <c r="E5" s="842"/>
      <c r="F5" s="842"/>
      <c r="G5" s="842"/>
      <c r="H5" s="842"/>
      <c r="I5" s="842"/>
      <c r="J5" s="842"/>
      <c r="K5" s="842"/>
      <c r="L5" s="842"/>
      <c r="M5" s="842"/>
      <c r="N5" s="842"/>
      <c r="O5" s="842"/>
      <c r="P5" s="842"/>
      <c r="Q5" s="842"/>
      <c r="R5" s="843"/>
      <c r="XFD5" t="s">
        <v>6</v>
      </c>
    </row>
    <row r="6" spans="1:22 16384:16384" s="630" customFormat="1" ht="31" customHeight="1" outlineLevel="1">
      <c r="A6" s="899" t="s">
        <v>1783</v>
      </c>
      <c r="B6" s="902" t="s">
        <v>1784</v>
      </c>
      <c r="C6" s="899">
        <v>1</v>
      </c>
      <c r="D6" s="884" t="s">
        <v>1785</v>
      </c>
      <c r="E6" s="905" t="s">
        <v>2902</v>
      </c>
      <c r="F6" s="905" t="s">
        <v>2903</v>
      </c>
      <c r="G6" s="905" t="s">
        <v>2904</v>
      </c>
      <c r="H6" s="905" t="s">
        <v>59</v>
      </c>
      <c r="I6" s="906" t="s">
        <v>2905</v>
      </c>
      <c r="J6" s="919">
        <v>45474</v>
      </c>
      <c r="K6" s="919">
        <v>45839</v>
      </c>
      <c r="L6" s="921">
        <v>45641</v>
      </c>
      <c r="M6" s="884" t="s">
        <v>636</v>
      </c>
      <c r="N6" s="849" t="s">
        <v>2906</v>
      </c>
      <c r="O6" s="923">
        <v>0</v>
      </c>
      <c r="P6" s="907" t="s">
        <v>0</v>
      </c>
      <c r="Q6" s="884"/>
      <c r="R6" s="909" t="s">
        <v>1</v>
      </c>
      <c r="S6" s="238"/>
      <c r="T6" s="238"/>
      <c r="U6" s="238"/>
      <c r="V6" s="83"/>
      <c r="XFD6" s="486" t="s">
        <v>7</v>
      </c>
    </row>
    <row r="7" spans="1:22 16384:16384" s="630" customFormat="1" ht="228.5" customHeight="1" outlineLevel="1">
      <c r="A7" s="900"/>
      <c r="B7" s="903"/>
      <c r="C7" s="900"/>
      <c r="D7" s="860"/>
      <c r="E7" s="859"/>
      <c r="F7" s="859"/>
      <c r="G7" s="859"/>
      <c r="H7" s="859"/>
      <c r="I7" s="857"/>
      <c r="J7" s="920"/>
      <c r="K7" s="920"/>
      <c r="L7" s="922"/>
      <c r="M7" s="832"/>
      <c r="N7" s="836"/>
      <c r="O7" s="924"/>
      <c r="P7" s="908"/>
      <c r="Q7" s="860"/>
      <c r="R7" s="910"/>
      <c r="S7" s="238"/>
      <c r="T7" s="238"/>
      <c r="U7" s="238"/>
      <c r="V7" s="83"/>
      <c r="XFD7" s="486" t="s">
        <v>1</v>
      </c>
    </row>
    <row r="8" spans="1:22 16384:16384" s="630" customFormat="1" ht="215.5" customHeight="1" outlineLevel="1" thickBot="1">
      <c r="A8" s="901"/>
      <c r="B8" s="904"/>
      <c r="C8" s="901"/>
      <c r="D8" s="885"/>
      <c r="E8" s="670" t="s">
        <v>2907</v>
      </c>
      <c r="F8" s="669" t="s">
        <v>2908</v>
      </c>
      <c r="G8" s="433" t="s">
        <v>2909</v>
      </c>
      <c r="H8" s="433" t="s">
        <v>59</v>
      </c>
      <c r="I8" s="434" t="s">
        <v>2910</v>
      </c>
      <c r="J8" s="167">
        <v>45595</v>
      </c>
      <c r="K8" s="167">
        <v>45746</v>
      </c>
      <c r="L8" s="629"/>
      <c r="M8" s="194"/>
      <c r="N8" s="631"/>
      <c r="O8" s="665">
        <v>0</v>
      </c>
      <c r="P8" s="485" t="s">
        <v>0</v>
      </c>
      <c r="Q8" s="885"/>
      <c r="R8" s="910"/>
      <c r="S8" s="238"/>
      <c r="T8" s="238"/>
      <c r="U8" s="238"/>
      <c r="V8" s="83"/>
      <c r="XFD8" s="486" t="s">
        <v>3</v>
      </c>
    </row>
    <row r="9" spans="1:22 16384:16384" s="181" customFormat="1" ht="13.5" customHeight="1" thickBot="1">
      <c r="A9" s="911"/>
      <c r="B9" s="912"/>
      <c r="C9" s="912"/>
      <c r="D9" s="912"/>
      <c r="E9" s="912"/>
      <c r="F9" s="912"/>
      <c r="G9" s="912"/>
      <c r="H9" s="912"/>
      <c r="I9" s="912"/>
      <c r="J9" s="912"/>
      <c r="K9" s="912"/>
      <c r="L9" s="913"/>
      <c r="M9" s="913"/>
      <c r="N9" s="913"/>
      <c r="O9" s="913"/>
      <c r="P9" s="912"/>
      <c r="Q9" s="913"/>
      <c r="R9" s="914"/>
      <c r="S9" s="252"/>
      <c r="T9" s="252"/>
      <c r="U9" s="252"/>
    </row>
    <row r="10" spans="1:22 16384:16384" s="83" customFormat="1" ht="190" customHeight="1" outlineLevel="1">
      <c r="A10" s="915" t="s">
        <v>1783</v>
      </c>
      <c r="B10" s="917" t="s">
        <v>1784</v>
      </c>
      <c r="C10" s="915">
        <v>2</v>
      </c>
      <c r="D10" s="846" t="s">
        <v>1787</v>
      </c>
      <c r="E10" s="189" t="s">
        <v>2911</v>
      </c>
      <c r="F10" s="189" t="s">
        <v>2912</v>
      </c>
      <c r="G10" s="189" t="s">
        <v>2913</v>
      </c>
      <c r="H10" s="433" t="s">
        <v>59</v>
      </c>
      <c r="I10" s="498" t="s">
        <v>2666</v>
      </c>
      <c r="J10" s="671">
        <v>45444</v>
      </c>
      <c r="K10" s="671">
        <v>45657</v>
      </c>
      <c r="L10" s="629">
        <v>45641</v>
      </c>
      <c r="M10" s="194" t="s">
        <v>636</v>
      </c>
      <c r="N10" s="186" t="s">
        <v>2914</v>
      </c>
      <c r="O10" s="491">
        <v>0</v>
      </c>
      <c r="P10" s="495" t="s">
        <v>4</v>
      </c>
      <c r="Q10" s="848" t="s">
        <v>2915</v>
      </c>
      <c r="R10" s="909" t="s">
        <v>1</v>
      </c>
      <c r="S10" s="238"/>
    </row>
    <row r="11" spans="1:22 16384:16384" s="83" customFormat="1" ht="189.5" customHeight="1" outlineLevel="1" thickBot="1">
      <c r="A11" s="916"/>
      <c r="B11" s="918"/>
      <c r="C11" s="916"/>
      <c r="D11" s="832"/>
      <c r="E11" s="189" t="s">
        <v>2916</v>
      </c>
      <c r="F11" s="189" t="s">
        <v>2917</v>
      </c>
      <c r="G11" s="189" t="s">
        <v>2918</v>
      </c>
      <c r="H11" s="433" t="s">
        <v>59</v>
      </c>
      <c r="I11" s="525" t="s">
        <v>2919</v>
      </c>
      <c r="J11" s="671">
        <v>45292</v>
      </c>
      <c r="K11" s="671">
        <v>45657</v>
      </c>
      <c r="L11" s="629">
        <v>45641</v>
      </c>
      <c r="M11" s="194" t="s">
        <v>636</v>
      </c>
      <c r="N11" s="186" t="s">
        <v>2914</v>
      </c>
      <c r="O11" s="491">
        <v>0</v>
      </c>
      <c r="P11" s="495" t="s">
        <v>4</v>
      </c>
      <c r="Q11" s="836"/>
      <c r="R11" s="910"/>
      <c r="S11" s="238"/>
    </row>
    <row r="12" spans="1:22 16384:16384" s="181" customFormat="1" ht="16" thickBot="1">
      <c r="A12" s="929"/>
      <c r="B12" s="926"/>
      <c r="C12" s="926"/>
      <c r="D12" s="926"/>
      <c r="E12" s="930"/>
      <c r="F12" s="930"/>
      <c r="G12" s="930"/>
      <c r="H12" s="930"/>
      <c r="I12" s="930"/>
      <c r="J12" s="930"/>
      <c r="K12" s="930"/>
      <c r="L12" s="912"/>
      <c r="M12" s="912"/>
      <c r="N12" s="913"/>
      <c r="O12" s="912"/>
      <c r="P12" s="930"/>
      <c r="Q12" s="913"/>
      <c r="R12" s="914"/>
      <c r="S12" s="252"/>
      <c r="T12" s="252"/>
      <c r="U12" s="252"/>
    </row>
    <row r="13" spans="1:22 16384:16384" s="83" customFormat="1" ht="131" customHeight="1" outlineLevel="1">
      <c r="A13" s="899" t="s">
        <v>1783</v>
      </c>
      <c r="B13" s="902" t="s">
        <v>1784</v>
      </c>
      <c r="C13" s="899">
        <v>3</v>
      </c>
      <c r="D13" s="906" t="s">
        <v>2920</v>
      </c>
      <c r="E13" s="673" t="s">
        <v>2921</v>
      </c>
      <c r="F13" s="673" t="s">
        <v>2922</v>
      </c>
      <c r="G13" s="672" t="s">
        <v>2923</v>
      </c>
      <c r="H13" s="189" t="s">
        <v>59</v>
      </c>
      <c r="I13" s="428" t="s">
        <v>2546</v>
      </c>
      <c r="J13" s="671">
        <v>45474</v>
      </c>
      <c r="K13" s="671">
        <v>45838</v>
      </c>
      <c r="L13" s="629"/>
      <c r="M13" s="194"/>
      <c r="N13" s="186"/>
      <c r="O13" s="640">
        <v>0</v>
      </c>
      <c r="P13" s="495" t="s">
        <v>0</v>
      </c>
      <c r="Q13" s="848"/>
      <c r="R13" s="909" t="s">
        <v>1</v>
      </c>
      <c r="S13" s="238"/>
      <c r="T13" s="238"/>
      <c r="U13" s="238"/>
    </row>
    <row r="14" spans="1:22 16384:16384" s="83" customFormat="1" ht="305.5" customHeight="1" outlineLevel="1" thickBot="1">
      <c r="A14" s="901"/>
      <c r="B14" s="904"/>
      <c r="C14" s="901"/>
      <c r="D14" s="931"/>
      <c r="E14" s="189" t="s">
        <v>2924</v>
      </c>
      <c r="F14" s="672" t="s">
        <v>2925</v>
      </c>
      <c r="G14" s="672" t="s">
        <v>2926</v>
      </c>
      <c r="H14" s="189" t="s">
        <v>59</v>
      </c>
      <c r="I14" s="428" t="s">
        <v>2927</v>
      </c>
      <c r="J14" s="671">
        <v>45534</v>
      </c>
      <c r="K14" s="671">
        <v>45657</v>
      </c>
      <c r="L14" s="629">
        <v>45641</v>
      </c>
      <c r="M14" s="194" t="s">
        <v>636</v>
      </c>
      <c r="N14" s="186" t="s">
        <v>2914</v>
      </c>
      <c r="O14" s="640">
        <v>0</v>
      </c>
      <c r="P14" s="495" t="s">
        <v>4</v>
      </c>
      <c r="Q14" s="836"/>
      <c r="R14" s="910"/>
      <c r="S14" s="238"/>
      <c r="T14" s="238"/>
      <c r="U14" s="238"/>
    </row>
    <row r="15" spans="1:22 16384:16384" s="181" customFormat="1" ht="16" thickBot="1">
      <c r="A15" s="925"/>
      <c r="B15" s="913"/>
      <c r="C15" s="913"/>
      <c r="D15" s="913"/>
      <c r="E15" s="926"/>
      <c r="F15" s="926"/>
      <c r="G15" s="926"/>
      <c r="H15" s="926"/>
      <c r="I15" s="926"/>
      <c r="J15" s="926"/>
      <c r="K15" s="926"/>
      <c r="L15" s="926"/>
      <c r="M15" s="926"/>
      <c r="N15" s="913"/>
      <c r="O15" s="926"/>
      <c r="P15" s="926"/>
      <c r="Q15" s="913"/>
      <c r="R15" s="914"/>
      <c r="S15" s="252"/>
      <c r="T15" s="238"/>
      <c r="U15" s="238"/>
      <c r="V15" s="83"/>
    </row>
    <row r="16" spans="1:22 16384:16384" s="83" customFormat="1" ht="300" customHeight="1" outlineLevel="1">
      <c r="A16" s="899" t="s">
        <v>1783</v>
      </c>
      <c r="B16" s="902" t="s">
        <v>1784</v>
      </c>
      <c r="C16" s="899">
        <v>4</v>
      </c>
      <c r="D16" s="927" t="s">
        <v>1788</v>
      </c>
      <c r="E16" s="666" t="s">
        <v>845</v>
      </c>
      <c r="F16" s="666" t="s">
        <v>1789</v>
      </c>
      <c r="G16" s="666" t="s">
        <v>1790</v>
      </c>
      <c r="H16" s="666" t="s">
        <v>39</v>
      </c>
      <c r="I16" s="666" t="s">
        <v>1791</v>
      </c>
      <c r="J16" s="427" t="s">
        <v>1792</v>
      </c>
      <c r="K16" s="427" t="s">
        <v>1793</v>
      </c>
      <c r="L16" s="733" t="s">
        <v>1794</v>
      </c>
      <c r="M16" s="194" t="s">
        <v>1795</v>
      </c>
      <c r="N16" s="631" t="s">
        <v>1796</v>
      </c>
      <c r="O16" s="735">
        <v>1</v>
      </c>
      <c r="P16" s="485" t="s">
        <v>5</v>
      </c>
      <c r="Q16" s="941" t="s">
        <v>1797</v>
      </c>
      <c r="R16" s="909" t="s">
        <v>1</v>
      </c>
      <c r="S16" s="238"/>
      <c r="T16" s="238"/>
      <c r="U16" s="238"/>
    </row>
    <row r="17" spans="1:27" s="83" customFormat="1" ht="145.5" customHeight="1" outlineLevel="1">
      <c r="A17" s="900"/>
      <c r="B17" s="903"/>
      <c r="C17" s="900"/>
      <c r="D17" s="928"/>
      <c r="E17" s="837" t="s">
        <v>1798</v>
      </c>
      <c r="F17" s="433" t="s">
        <v>1799</v>
      </c>
      <c r="G17" s="433" t="s">
        <v>1800</v>
      </c>
      <c r="H17" s="433" t="s">
        <v>39</v>
      </c>
      <c r="I17" s="433" t="s">
        <v>1801</v>
      </c>
      <c r="J17" s="261" t="s">
        <v>1792</v>
      </c>
      <c r="K17" s="261">
        <v>44196</v>
      </c>
      <c r="L17" s="733" t="s">
        <v>1794</v>
      </c>
      <c r="M17" s="194" t="s">
        <v>1795</v>
      </c>
      <c r="N17" s="631" t="s">
        <v>1802</v>
      </c>
      <c r="O17" s="735">
        <v>1</v>
      </c>
      <c r="P17" s="485" t="s">
        <v>5</v>
      </c>
      <c r="Q17" s="942"/>
      <c r="R17" s="910"/>
      <c r="S17" s="238"/>
      <c r="T17" s="238"/>
      <c r="U17" s="238"/>
    </row>
    <row r="18" spans="1:27" s="83" customFormat="1" ht="147" customHeight="1" outlineLevel="1">
      <c r="A18" s="900"/>
      <c r="B18" s="903"/>
      <c r="C18" s="900"/>
      <c r="D18" s="928"/>
      <c r="E18" s="837"/>
      <c r="F18" s="433" t="s">
        <v>1803</v>
      </c>
      <c r="G18" s="433" t="s">
        <v>1804</v>
      </c>
      <c r="H18" s="433" t="s">
        <v>39</v>
      </c>
      <c r="I18" s="433" t="s">
        <v>1805</v>
      </c>
      <c r="J18" s="261">
        <v>44197</v>
      </c>
      <c r="K18" s="261">
        <v>44285</v>
      </c>
      <c r="L18" s="733" t="s">
        <v>1794</v>
      </c>
      <c r="M18" s="194" t="s">
        <v>1795</v>
      </c>
      <c r="N18" s="631" t="s">
        <v>1806</v>
      </c>
      <c r="O18" s="735">
        <v>0</v>
      </c>
      <c r="P18" s="485" t="s">
        <v>4</v>
      </c>
      <c r="Q18" s="942"/>
      <c r="R18" s="910"/>
      <c r="S18" s="238"/>
      <c r="T18" s="238"/>
      <c r="U18" s="238"/>
    </row>
    <row r="19" spans="1:27" s="83" customFormat="1" ht="108.65" customHeight="1" outlineLevel="1">
      <c r="A19" s="900"/>
      <c r="B19" s="903"/>
      <c r="C19" s="900"/>
      <c r="D19" s="928"/>
      <c r="E19" s="837" t="s">
        <v>1807</v>
      </c>
      <c r="F19" s="433" t="s">
        <v>1808</v>
      </c>
      <c r="G19" s="433" t="s">
        <v>1809</v>
      </c>
      <c r="H19" s="433" t="s">
        <v>59</v>
      </c>
      <c r="I19" s="433" t="s">
        <v>1810</v>
      </c>
      <c r="J19" s="261" t="s">
        <v>1811</v>
      </c>
      <c r="K19" s="261">
        <v>44348</v>
      </c>
      <c r="L19" s="733">
        <v>44313</v>
      </c>
      <c r="M19" s="194" t="s">
        <v>1812</v>
      </c>
      <c r="N19" s="631" t="s">
        <v>1813</v>
      </c>
      <c r="O19" s="735">
        <v>1</v>
      </c>
      <c r="P19" s="485" t="s">
        <v>5</v>
      </c>
      <c r="Q19" s="942"/>
      <c r="R19" s="910"/>
      <c r="S19" s="238"/>
      <c r="T19" s="238"/>
      <c r="U19" s="238"/>
    </row>
    <row r="20" spans="1:27" s="83" customFormat="1" ht="140.5" customHeight="1" outlineLevel="1">
      <c r="A20" s="900"/>
      <c r="B20" s="903"/>
      <c r="C20" s="900"/>
      <c r="D20" s="928"/>
      <c r="E20" s="837"/>
      <c r="F20" s="433" t="s">
        <v>1814</v>
      </c>
      <c r="G20" s="433" t="s">
        <v>1815</v>
      </c>
      <c r="H20" s="433" t="s">
        <v>59</v>
      </c>
      <c r="I20" s="433" t="s">
        <v>1810</v>
      </c>
      <c r="J20" s="261" t="s">
        <v>1811</v>
      </c>
      <c r="K20" s="261">
        <v>44348</v>
      </c>
      <c r="L20" s="733" t="s">
        <v>1794</v>
      </c>
      <c r="M20" s="194" t="s">
        <v>1795</v>
      </c>
      <c r="N20" s="631" t="s">
        <v>1816</v>
      </c>
      <c r="O20" s="735">
        <v>0</v>
      </c>
      <c r="P20" s="485" t="s">
        <v>4</v>
      </c>
      <c r="Q20" s="942"/>
      <c r="R20" s="910"/>
      <c r="S20" s="238"/>
      <c r="T20" s="238"/>
      <c r="U20" s="238"/>
    </row>
    <row r="21" spans="1:27" s="83" customFormat="1" ht="148" customHeight="1" outlineLevel="1">
      <c r="A21" s="900"/>
      <c r="B21" s="903"/>
      <c r="C21" s="900"/>
      <c r="D21" s="928"/>
      <c r="E21" s="155" t="s">
        <v>1817</v>
      </c>
      <c r="F21" s="433" t="s">
        <v>1818</v>
      </c>
      <c r="G21" s="433" t="s">
        <v>1819</v>
      </c>
      <c r="H21" s="433" t="s">
        <v>59</v>
      </c>
      <c r="I21" s="433" t="s">
        <v>1820</v>
      </c>
      <c r="J21" s="261" t="s">
        <v>1811</v>
      </c>
      <c r="K21" s="261">
        <v>44285</v>
      </c>
      <c r="L21" s="733" t="s">
        <v>1794</v>
      </c>
      <c r="M21" s="194" t="s">
        <v>1795</v>
      </c>
      <c r="N21" s="631" t="s">
        <v>1821</v>
      </c>
      <c r="O21" s="735">
        <v>0</v>
      </c>
      <c r="P21" s="485" t="s">
        <v>4</v>
      </c>
      <c r="Q21" s="942"/>
      <c r="R21" s="910"/>
      <c r="S21" s="238"/>
      <c r="T21" s="252"/>
      <c r="U21" s="252"/>
      <c r="V21" s="181"/>
    </row>
    <row r="22" spans="1:27" s="83" customFormat="1" ht="143" customHeight="1" outlineLevel="1">
      <c r="A22" s="900"/>
      <c r="B22" s="903"/>
      <c r="C22" s="900"/>
      <c r="D22" s="928"/>
      <c r="E22" s="155" t="s">
        <v>1822</v>
      </c>
      <c r="F22" s="433" t="s">
        <v>1823</v>
      </c>
      <c r="G22" s="433" t="s">
        <v>1824</v>
      </c>
      <c r="H22" s="433" t="s">
        <v>59</v>
      </c>
      <c r="I22" s="433" t="s">
        <v>1820</v>
      </c>
      <c r="J22" s="261" t="s">
        <v>1811</v>
      </c>
      <c r="K22" s="261">
        <v>44196</v>
      </c>
      <c r="L22" s="733" t="s">
        <v>1794</v>
      </c>
      <c r="M22" s="194" t="s">
        <v>1795</v>
      </c>
      <c r="N22" s="631" t="s">
        <v>1825</v>
      </c>
      <c r="O22" s="735">
        <v>0</v>
      </c>
      <c r="P22" s="485" t="s">
        <v>4</v>
      </c>
      <c r="Q22" s="942"/>
      <c r="R22" s="910"/>
      <c r="S22" s="238"/>
      <c r="T22" s="238"/>
      <c r="U22" s="238"/>
      <c r="V22" s="630"/>
    </row>
    <row r="23" spans="1:27" s="83" customFormat="1" ht="90" customHeight="1" outlineLevel="1" thickBot="1">
      <c r="A23" s="900"/>
      <c r="B23" s="903"/>
      <c r="C23" s="900"/>
      <c r="D23" s="928"/>
      <c r="E23" s="155" t="s">
        <v>1826</v>
      </c>
      <c r="F23" s="433" t="s">
        <v>1827</v>
      </c>
      <c r="G23" s="433" t="s">
        <v>1828</v>
      </c>
      <c r="H23" s="434" t="s">
        <v>39</v>
      </c>
      <c r="I23" s="433" t="s">
        <v>1820</v>
      </c>
      <c r="J23" s="261" t="s">
        <v>1811</v>
      </c>
      <c r="K23" s="261">
        <v>44196</v>
      </c>
      <c r="L23" s="733">
        <v>44313</v>
      </c>
      <c r="M23" s="194" t="s">
        <v>1812</v>
      </c>
      <c r="N23" s="631" t="s">
        <v>1829</v>
      </c>
      <c r="O23" s="735">
        <v>1</v>
      </c>
      <c r="P23" s="485" t="s">
        <v>5</v>
      </c>
      <c r="Q23" s="942"/>
      <c r="R23" s="910"/>
      <c r="S23" s="238"/>
      <c r="T23" s="238"/>
      <c r="U23" s="238"/>
      <c r="V23" s="630"/>
    </row>
    <row r="24" spans="1:27" s="181" customFormat="1" ht="16" thickBot="1">
      <c r="A24" s="925"/>
      <c r="B24" s="913"/>
      <c r="C24" s="913"/>
      <c r="D24" s="913"/>
      <c r="E24" s="913"/>
      <c r="F24" s="913"/>
      <c r="G24" s="913"/>
      <c r="H24" s="913"/>
      <c r="I24" s="913"/>
      <c r="J24" s="913"/>
      <c r="K24" s="913"/>
      <c r="L24" s="913"/>
      <c r="M24" s="913"/>
      <c r="N24" s="913"/>
      <c r="O24" s="913"/>
      <c r="P24" s="913"/>
      <c r="Q24" s="913"/>
      <c r="R24" s="914"/>
      <c r="S24" s="252"/>
      <c r="T24" s="252"/>
      <c r="U24" s="252"/>
    </row>
    <row r="25" spans="1:27" s="630" customFormat="1" ht="331" customHeight="1" outlineLevel="1" thickBot="1">
      <c r="A25" s="667" t="s">
        <v>1783</v>
      </c>
      <c r="B25" s="668" t="s">
        <v>1784</v>
      </c>
      <c r="C25" s="490">
        <v>5</v>
      </c>
      <c r="D25" s="674" t="s">
        <v>1830</v>
      </c>
      <c r="E25" s="672" t="s">
        <v>2928</v>
      </c>
      <c r="F25" s="672" t="s">
        <v>2929</v>
      </c>
      <c r="G25" s="672" t="s">
        <v>2930</v>
      </c>
      <c r="H25" s="447" t="s">
        <v>39</v>
      </c>
      <c r="I25" s="434" t="s">
        <v>2931</v>
      </c>
      <c r="J25" s="261">
        <v>45627</v>
      </c>
      <c r="K25" s="261">
        <v>45687</v>
      </c>
      <c r="L25" s="629"/>
      <c r="M25" s="194"/>
      <c r="N25" s="186"/>
      <c r="O25" s="491">
        <v>0</v>
      </c>
      <c r="P25" s="485" t="s">
        <v>0</v>
      </c>
      <c r="Q25" s="165"/>
      <c r="R25" s="246" t="s">
        <v>1</v>
      </c>
      <c r="S25" s="238"/>
    </row>
    <row r="26" spans="1:27" s="181" customFormat="1" ht="16" thickBot="1">
      <c r="A26" s="911"/>
      <c r="B26" s="912"/>
      <c r="C26" s="912"/>
      <c r="D26" s="912"/>
      <c r="E26" s="912"/>
      <c r="F26" s="912"/>
      <c r="G26" s="912"/>
      <c r="H26" s="912"/>
      <c r="I26" s="912"/>
      <c r="J26" s="912"/>
      <c r="K26" s="912"/>
      <c r="L26" s="912"/>
      <c r="M26" s="912"/>
      <c r="N26" s="913"/>
      <c r="O26" s="913"/>
      <c r="P26" s="913"/>
      <c r="Q26" s="913"/>
      <c r="R26" s="914"/>
      <c r="S26" s="252"/>
    </row>
    <row r="27" spans="1:27" s="83" customFormat="1" ht="145" customHeight="1" outlineLevel="1">
      <c r="A27" s="915" t="s">
        <v>1783</v>
      </c>
      <c r="B27" s="917" t="s">
        <v>1784</v>
      </c>
      <c r="C27" s="915">
        <v>6</v>
      </c>
      <c r="D27" s="856" t="s">
        <v>1831</v>
      </c>
      <c r="E27" s="672" t="s">
        <v>2932</v>
      </c>
      <c r="F27" s="672" t="s">
        <v>2933</v>
      </c>
      <c r="G27" s="672" t="s">
        <v>2934</v>
      </c>
      <c r="H27" s="447" t="s">
        <v>39</v>
      </c>
      <c r="I27" s="428" t="s">
        <v>2935</v>
      </c>
      <c r="J27" s="675">
        <v>45474</v>
      </c>
      <c r="K27" s="196">
        <v>45688</v>
      </c>
      <c r="L27" s="629"/>
      <c r="M27" s="194"/>
      <c r="N27" s="186"/>
      <c r="O27" s="936">
        <v>0</v>
      </c>
      <c r="P27" s="485" t="s">
        <v>0</v>
      </c>
      <c r="Q27" s="848"/>
      <c r="R27" s="909" t="s">
        <v>1</v>
      </c>
      <c r="AA27" s="83">
        <f>30-2-1-1-3-4</f>
        <v>19</v>
      </c>
    </row>
    <row r="28" spans="1:27" s="83" customFormat="1" ht="167.5" customHeight="1" outlineLevel="1" thickBot="1">
      <c r="A28" s="916"/>
      <c r="B28" s="918"/>
      <c r="C28" s="916"/>
      <c r="D28" s="857"/>
      <c r="E28" s="672" t="s">
        <v>2936</v>
      </c>
      <c r="F28" s="672" t="s">
        <v>2937</v>
      </c>
      <c r="G28" s="672" t="s">
        <v>2938</v>
      </c>
      <c r="H28" s="447" t="s">
        <v>39</v>
      </c>
      <c r="I28" s="428" t="s">
        <v>2939</v>
      </c>
      <c r="J28" s="675">
        <v>45627</v>
      </c>
      <c r="K28" s="196">
        <v>45838</v>
      </c>
      <c r="L28" s="197"/>
      <c r="M28" s="194"/>
      <c r="N28" s="186"/>
      <c r="O28" s="937"/>
      <c r="P28" s="485" t="s">
        <v>0</v>
      </c>
      <c r="Q28" s="836"/>
      <c r="R28" s="910"/>
      <c r="S28" s="632"/>
    </row>
    <row r="29" spans="1:27" s="181" customFormat="1" ht="16" thickBot="1">
      <c r="A29" s="929"/>
      <c r="B29" s="926"/>
      <c r="C29" s="926"/>
      <c r="D29" s="926"/>
      <c r="E29" s="926"/>
      <c r="F29" s="926"/>
      <c r="G29" s="926"/>
      <c r="H29" s="926"/>
      <c r="I29" s="926"/>
      <c r="J29" s="926"/>
      <c r="K29" s="926"/>
      <c r="L29" s="926"/>
      <c r="M29" s="926"/>
      <c r="N29" s="913"/>
      <c r="O29" s="913"/>
      <c r="P29" s="913"/>
      <c r="Q29" s="913"/>
      <c r="R29" s="914"/>
      <c r="S29" s="252"/>
      <c r="T29" s="230"/>
      <c r="U29" s="230"/>
      <c r="V29" s="565"/>
    </row>
    <row r="30" spans="1:27" s="630" customFormat="1" ht="248" outlineLevel="1">
      <c r="A30" s="932" t="s">
        <v>1783</v>
      </c>
      <c r="B30" s="933" t="s">
        <v>1784</v>
      </c>
      <c r="C30" s="932">
        <v>7</v>
      </c>
      <c r="D30" s="934" t="s">
        <v>1833</v>
      </c>
      <c r="E30" s="433" t="s">
        <v>1834</v>
      </c>
      <c r="F30" s="433" t="s">
        <v>1835</v>
      </c>
      <c r="G30" s="433" t="s">
        <v>1836</v>
      </c>
      <c r="H30" s="433" t="s">
        <v>59</v>
      </c>
      <c r="I30" s="433" t="s">
        <v>1837</v>
      </c>
      <c r="J30" s="261">
        <v>44044</v>
      </c>
      <c r="K30" s="261" t="s">
        <v>1838</v>
      </c>
      <c r="L30" s="733" t="s">
        <v>1794</v>
      </c>
      <c r="M30" s="194" t="s">
        <v>1795</v>
      </c>
      <c r="N30" s="631" t="s">
        <v>1839</v>
      </c>
      <c r="O30" s="665">
        <v>0</v>
      </c>
      <c r="P30" s="485" t="s">
        <v>4</v>
      </c>
      <c r="Q30" s="425" t="s">
        <v>1840</v>
      </c>
      <c r="R30" s="732" t="s">
        <v>1</v>
      </c>
      <c r="S30" s="238"/>
    </row>
    <row r="31" spans="1:27" s="630" customFormat="1" ht="140" customHeight="1" outlineLevel="1" thickBot="1">
      <c r="A31" s="932"/>
      <c r="B31" s="933"/>
      <c r="C31" s="932"/>
      <c r="D31" s="935"/>
      <c r="E31" s="433" t="s">
        <v>1841</v>
      </c>
      <c r="F31" s="433" t="s">
        <v>1842</v>
      </c>
      <c r="G31" s="433" t="s">
        <v>1843</v>
      </c>
      <c r="H31" s="433" t="s">
        <v>59</v>
      </c>
      <c r="I31" s="433" t="s">
        <v>1844</v>
      </c>
      <c r="J31" s="261" t="s">
        <v>1786</v>
      </c>
      <c r="K31" s="261" t="s">
        <v>1845</v>
      </c>
      <c r="L31" s="733" t="s">
        <v>1794</v>
      </c>
      <c r="M31" s="194" t="s">
        <v>1795</v>
      </c>
      <c r="N31" s="631" t="s">
        <v>1846</v>
      </c>
      <c r="O31" s="736">
        <v>0</v>
      </c>
      <c r="P31" s="737" t="s">
        <v>4</v>
      </c>
      <c r="Q31" s="426"/>
      <c r="R31" s="287"/>
      <c r="S31" s="601"/>
    </row>
    <row r="32" spans="1:27" s="181" customFormat="1" ht="16" thickBot="1">
      <c r="A32" s="925"/>
      <c r="B32" s="913"/>
      <c r="C32" s="913"/>
      <c r="D32" s="913"/>
      <c r="E32" s="913"/>
      <c r="F32" s="913"/>
      <c r="G32" s="913"/>
      <c r="H32" s="913"/>
      <c r="I32" s="913"/>
      <c r="J32" s="913"/>
      <c r="K32" s="913"/>
      <c r="L32" s="913"/>
      <c r="M32" s="913"/>
      <c r="N32" s="913"/>
      <c r="O32" s="913"/>
      <c r="P32" s="913"/>
      <c r="Q32" s="913"/>
      <c r="R32" s="914"/>
      <c r="S32" s="252"/>
      <c r="T32" s="230"/>
      <c r="U32" s="230"/>
      <c r="V32" s="565"/>
    </row>
    <row r="33" spans="1:22" s="181" customFormat="1" ht="24.75" customHeight="1" thickBot="1">
      <c r="A33" s="948"/>
      <c r="B33" s="949"/>
      <c r="C33" s="949"/>
      <c r="D33" s="949"/>
      <c r="E33" s="949"/>
      <c r="F33" s="949"/>
      <c r="G33" s="949"/>
      <c r="H33" s="949"/>
      <c r="I33" s="949"/>
      <c r="J33" s="949"/>
      <c r="K33" s="949"/>
      <c r="L33" s="949"/>
      <c r="M33" s="949"/>
      <c r="N33" s="949"/>
      <c r="O33" s="949"/>
      <c r="P33" s="949"/>
      <c r="Q33" s="949"/>
      <c r="R33" s="950"/>
      <c r="S33" s="252"/>
    </row>
    <row r="34" spans="1:22" s="181" customFormat="1" ht="42" customHeight="1" thickBot="1">
      <c r="A34" s="841" t="s">
        <v>1847</v>
      </c>
      <c r="B34" s="842"/>
      <c r="C34" s="842"/>
      <c r="D34" s="842"/>
      <c r="E34" s="842"/>
      <c r="F34" s="842"/>
      <c r="G34" s="842"/>
      <c r="H34" s="842"/>
      <c r="I34" s="842"/>
      <c r="J34" s="842"/>
      <c r="K34" s="842"/>
      <c r="L34" s="842"/>
      <c r="M34" s="842"/>
      <c r="N34" s="842"/>
      <c r="O34" s="842"/>
      <c r="P34" s="842"/>
      <c r="Q34" s="842"/>
      <c r="R34" s="843"/>
      <c r="S34" s="252"/>
      <c r="T34" s="230"/>
      <c r="U34" s="230"/>
      <c r="V34" s="565"/>
    </row>
    <row r="35" spans="1:22" s="565" customFormat="1" ht="163" customHeight="1">
      <c r="A35" s="899" t="s">
        <v>1848</v>
      </c>
      <c r="B35" s="902" t="s">
        <v>1784</v>
      </c>
      <c r="C35" s="946">
        <v>1</v>
      </c>
      <c r="D35" s="884" t="s">
        <v>1849</v>
      </c>
      <c r="E35" s="672" t="s">
        <v>2940</v>
      </c>
      <c r="F35" s="672" t="s">
        <v>2941</v>
      </c>
      <c r="G35" s="672" t="s">
        <v>2942</v>
      </c>
      <c r="H35" s="447" t="s">
        <v>39</v>
      </c>
      <c r="I35" s="434" t="s">
        <v>2943</v>
      </c>
      <c r="J35" s="261">
        <v>45170</v>
      </c>
      <c r="K35" s="261">
        <v>45381</v>
      </c>
      <c r="L35" s="197"/>
      <c r="M35" s="194"/>
      <c r="N35" s="186"/>
      <c r="O35" s="160">
        <v>0</v>
      </c>
      <c r="P35" s="633" t="s">
        <v>4</v>
      </c>
      <c r="Q35" s="155"/>
      <c r="R35" s="909" t="s">
        <v>1</v>
      </c>
      <c r="S35" s="230"/>
      <c r="T35" s="230"/>
      <c r="U35" s="230"/>
    </row>
    <row r="36" spans="1:22" s="565" customFormat="1" ht="227" customHeight="1" thickBot="1">
      <c r="A36" s="901"/>
      <c r="B36" s="904"/>
      <c r="C36" s="947"/>
      <c r="D36" s="885"/>
      <c r="E36" s="672" t="s">
        <v>2944</v>
      </c>
      <c r="F36" s="672" t="s">
        <v>2945</v>
      </c>
      <c r="G36" s="672" t="s">
        <v>2946</v>
      </c>
      <c r="H36" s="447" t="s">
        <v>39</v>
      </c>
      <c r="I36" s="434" t="s">
        <v>2947</v>
      </c>
      <c r="J36" s="261">
        <v>45534</v>
      </c>
      <c r="K36" s="261">
        <v>45657</v>
      </c>
      <c r="L36" s="197"/>
      <c r="M36" s="194"/>
      <c r="N36" s="155"/>
      <c r="O36" s="160">
        <v>0</v>
      </c>
      <c r="P36" s="495" t="s">
        <v>0</v>
      </c>
      <c r="Q36" s="155"/>
      <c r="R36" s="910"/>
      <c r="S36" s="601"/>
      <c r="T36" s="230"/>
      <c r="U36" s="230"/>
    </row>
    <row r="37" spans="1:22" s="565" customFormat="1" ht="16" thickBot="1">
      <c r="A37" s="925"/>
      <c r="B37" s="913"/>
      <c r="C37" s="913"/>
      <c r="D37" s="913"/>
      <c r="E37" s="913"/>
      <c r="F37" s="913"/>
      <c r="G37" s="913"/>
      <c r="H37" s="913"/>
      <c r="I37" s="913"/>
      <c r="J37" s="913"/>
      <c r="K37" s="913"/>
      <c r="L37" s="913"/>
      <c r="M37" s="913"/>
      <c r="N37" s="913"/>
      <c r="O37" s="913"/>
      <c r="P37" s="913"/>
      <c r="Q37" s="913"/>
      <c r="R37" s="914"/>
      <c r="S37" s="230"/>
      <c r="T37" s="230"/>
      <c r="U37" s="230"/>
    </row>
    <row r="38" spans="1:22" s="565" customFormat="1" ht="312.64999999999998" customHeight="1" thickBot="1">
      <c r="A38" s="433" t="s">
        <v>1848</v>
      </c>
      <c r="B38" s="433" t="s">
        <v>1784</v>
      </c>
      <c r="C38" s="434">
        <v>2</v>
      </c>
      <c r="D38" s="433" t="s">
        <v>1852</v>
      </c>
      <c r="E38" s="433" t="s">
        <v>2948</v>
      </c>
      <c r="F38" s="433" t="s">
        <v>2949</v>
      </c>
      <c r="G38" s="433" t="s">
        <v>2950</v>
      </c>
      <c r="H38" s="434" t="s">
        <v>39</v>
      </c>
      <c r="I38" s="434" t="s">
        <v>2951</v>
      </c>
      <c r="J38" s="261">
        <v>45641</v>
      </c>
      <c r="K38" s="635">
        <v>45746</v>
      </c>
      <c r="L38" s="197"/>
      <c r="M38" s="194"/>
      <c r="N38" s="155"/>
      <c r="O38" s="160">
        <v>0</v>
      </c>
      <c r="P38" s="495" t="s">
        <v>0</v>
      </c>
      <c r="Q38" s="155"/>
      <c r="R38" s="241" t="s">
        <v>1</v>
      </c>
      <c r="S38" s="634"/>
      <c r="T38" s="230"/>
      <c r="U38" s="230"/>
    </row>
    <row r="39" spans="1:22" s="565" customFormat="1" ht="16" thickBot="1">
      <c r="A39" s="925"/>
      <c r="B39" s="913"/>
      <c r="C39" s="913"/>
      <c r="D39" s="913"/>
      <c r="E39" s="913"/>
      <c r="F39" s="913"/>
      <c r="G39" s="913"/>
      <c r="H39" s="913"/>
      <c r="I39" s="913"/>
      <c r="J39" s="913"/>
      <c r="K39" s="913"/>
      <c r="L39" s="913"/>
      <c r="M39" s="913"/>
      <c r="N39" s="913"/>
      <c r="O39" s="913"/>
      <c r="P39" s="913"/>
      <c r="Q39" s="913"/>
      <c r="R39" s="914"/>
      <c r="S39" s="230"/>
      <c r="T39" s="230"/>
      <c r="U39" s="230"/>
    </row>
    <row r="40" spans="1:22" s="565" customFormat="1" ht="294" customHeight="1">
      <c r="A40" s="906" t="s">
        <v>1848</v>
      </c>
      <c r="B40" s="906" t="s">
        <v>1784</v>
      </c>
      <c r="C40" s="946">
        <v>3</v>
      </c>
      <c r="D40" s="884" t="s">
        <v>1853</v>
      </c>
      <c r="E40" s="676" t="s">
        <v>2952</v>
      </c>
      <c r="F40" s="677" t="s">
        <v>2953</v>
      </c>
      <c r="G40" s="676" t="s">
        <v>2954</v>
      </c>
      <c r="H40" s="434" t="s">
        <v>39</v>
      </c>
      <c r="I40" s="194" t="s">
        <v>2939</v>
      </c>
      <c r="J40" s="196">
        <v>45323</v>
      </c>
      <c r="K40" s="196">
        <v>45657</v>
      </c>
      <c r="L40" s="197"/>
      <c r="M40" s="194"/>
      <c r="N40" s="155"/>
      <c r="O40" s="160">
        <v>0</v>
      </c>
      <c r="P40" s="633" t="s">
        <v>0</v>
      </c>
      <c r="Q40" s="155"/>
      <c r="R40" s="909" t="s">
        <v>1</v>
      </c>
      <c r="S40" s="601"/>
      <c r="T40" s="230"/>
      <c r="U40" s="230"/>
    </row>
    <row r="41" spans="1:22" s="565" customFormat="1" ht="220.5" customHeight="1" thickBot="1">
      <c r="A41" s="931"/>
      <c r="B41" s="931"/>
      <c r="C41" s="947"/>
      <c r="D41" s="885"/>
      <c r="E41" s="677" t="s">
        <v>2955</v>
      </c>
      <c r="F41" s="676" t="s">
        <v>2956</v>
      </c>
      <c r="G41" s="676" t="s">
        <v>2957</v>
      </c>
      <c r="H41" s="434" t="s">
        <v>39</v>
      </c>
      <c r="I41" s="194" t="s">
        <v>2958</v>
      </c>
      <c r="J41" s="196">
        <v>45444</v>
      </c>
      <c r="K41" s="196">
        <v>45688</v>
      </c>
      <c r="L41" s="197"/>
      <c r="M41" s="194"/>
      <c r="N41" s="155"/>
      <c r="O41" s="160">
        <v>0</v>
      </c>
      <c r="P41" s="633" t="s">
        <v>0</v>
      </c>
      <c r="Q41" s="155"/>
      <c r="R41" s="910"/>
      <c r="S41" s="601"/>
      <c r="T41" s="230"/>
      <c r="U41" s="230"/>
    </row>
    <row r="42" spans="1:22" s="565" customFormat="1" ht="16" thickBot="1">
      <c r="A42" s="925"/>
      <c r="B42" s="913"/>
      <c r="C42" s="913"/>
      <c r="D42" s="913"/>
      <c r="E42" s="913"/>
      <c r="F42" s="913"/>
      <c r="G42" s="913"/>
      <c r="H42" s="913"/>
      <c r="I42" s="913"/>
      <c r="J42" s="913"/>
      <c r="K42" s="913"/>
      <c r="L42" s="913"/>
      <c r="M42" s="913"/>
      <c r="N42" s="913"/>
      <c r="O42" s="913"/>
      <c r="P42" s="913"/>
      <c r="Q42" s="913"/>
      <c r="R42" s="914"/>
      <c r="S42" s="230"/>
      <c r="T42" s="230"/>
      <c r="U42" s="230"/>
    </row>
    <row r="43" spans="1:22" s="565" customFormat="1" ht="183.5" customHeight="1" thickBot="1">
      <c r="A43" s="447" t="s">
        <v>1848</v>
      </c>
      <c r="B43" s="447" t="s">
        <v>1784</v>
      </c>
      <c r="C43" s="161">
        <v>4</v>
      </c>
      <c r="D43" s="186" t="s">
        <v>1854</v>
      </c>
      <c r="E43" s="155" t="s">
        <v>2959</v>
      </c>
      <c r="F43" s="159" t="s">
        <v>2960</v>
      </c>
      <c r="G43" s="155" t="s">
        <v>2961</v>
      </c>
      <c r="H43" s="433" t="s">
        <v>59</v>
      </c>
      <c r="I43" s="194" t="s">
        <v>2962</v>
      </c>
      <c r="J43" s="196">
        <v>45626</v>
      </c>
      <c r="K43" s="196">
        <v>45687</v>
      </c>
      <c r="L43" s="197"/>
      <c r="M43" s="194"/>
      <c r="N43" s="186"/>
      <c r="O43" s="160">
        <v>0</v>
      </c>
      <c r="P43" s="633" t="s">
        <v>0</v>
      </c>
      <c r="Q43" s="155"/>
      <c r="R43" s="246" t="s">
        <v>1</v>
      </c>
      <c r="S43" s="230"/>
      <c r="T43" s="636"/>
      <c r="U43" s="230"/>
    </row>
    <row r="44" spans="1:22" s="565" customFormat="1" ht="16" thickBot="1">
      <c r="A44" s="925"/>
      <c r="B44" s="913"/>
      <c r="C44" s="913"/>
      <c r="D44" s="913"/>
      <c r="E44" s="913"/>
      <c r="F44" s="913"/>
      <c r="G44" s="913"/>
      <c r="H44" s="913"/>
      <c r="I44" s="913"/>
      <c r="J44" s="913"/>
      <c r="K44" s="913"/>
      <c r="L44" s="913"/>
      <c r="M44" s="913"/>
      <c r="N44" s="913"/>
      <c r="O44" s="913"/>
      <c r="P44" s="913"/>
      <c r="Q44" s="913"/>
      <c r="R44" s="914"/>
      <c r="S44" s="230"/>
      <c r="T44" s="230"/>
      <c r="U44" s="230"/>
    </row>
    <row r="45" spans="1:22" s="565" customFormat="1" ht="232.5" customHeight="1" thickBot="1">
      <c r="A45" s="637" t="s">
        <v>1848</v>
      </c>
      <c r="B45" s="186" t="s">
        <v>1784</v>
      </c>
      <c r="C45" s="161">
        <v>5</v>
      </c>
      <c r="D45" s="155" t="s">
        <v>1855</v>
      </c>
      <c r="E45" s="155" t="s">
        <v>2963</v>
      </c>
      <c r="F45" s="159" t="s">
        <v>2964</v>
      </c>
      <c r="G45" s="155" t="s">
        <v>2965</v>
      </c>
      <c r="H45" s="434" t="s">
        <v>39</v>
      </c>
      <c r="I45" s="194" t="s">
        <v>2966</v>
      </c>
      <c r="J45" s="646">
        <v>45597</v>
      </c>
      <c r="K45" s="646">
        <v>45746</v>
      </c>
      <c r="L45" s="197"/>
      <c r="M45" s="194"/>
      <c r="N45" s="186"/>
      <c r="O45" s="160">
        <v>0</v>
      </c>
      <c r="P45" s="495" t="s">
        <v>0</v>
      </c>
      <c r="Q45" s="186"/>
      <c r="R45" s="241" t="s">
        <v>1</v>
      </c>
      <c r="S45" s="230"/>
      <c r="T45" s="230"/>
      <c r="U45" s="230"/>
    </row>
    <row r="46" spans="1:22" s="565" customFormat="1" ht="16" thickBot="1">
      <c r="A46" s="925"/>
      <c r="B46" s="913"/>
      <c r="C46" s="913"/>
      <c r="D46" s="913"/>
      <c r="E46" s="913"/>
      <c r="F46" s="913"/>
      <c r="G46" s="913"/>
      <c r="H46" s="913"/>
      <c r="I46" s="913"/>
      <c r="J46" s="913"/>
      <c r="K46" s="913"/>
      <c r="L46" s="913"/>
      <c r="M46" s="913"/>
      <c r="N46" s="913"/>
      <c r="O46" s="913"/>
      <c r="P46" s="913"/>
      <c r="Q46" s="913"/>
      <c r="R46" s="914"/>
      <c r="S46" s="230"/>
      <c r="T46" s="230"/>
      <c r="U46" s="230"/>
    </row>
    <row r="47" spans="1:22" s="565" customFormat="1" ht="46" customHeight="1" thickBot="1">
      <c r="A47" s="841" t="s">
        <v>3134</v>
      </c>
      <c r="B47" s="842"/>
      <c r="C47" s="842"/>
      <c r="D47" s="842"/>
      <c r="E47" s="842"/>
      <c r="F47" s="842"/>
      <c r="G47" s="842"/>
      <c r="H47" s="842"/>
      <c r="I47" s="842"/>
      <c r="J47" s="842"/>
      <c r="K47" s="842"/>
      <c r="L47" s="842"/>
      <c r="M47" s="842"/>
      <c r="N47" s="842"/>
      <c r="O47" s="842"/>
      <c r="P47" s="842"/>
      <c r="Q47" s="842"/>
      <c r="R47" s="843"/>
      <c r="S47" s="252"/>
      <c r="T47" s="230"/>
      <c r="U47" s="230"/>
    </row>
    <row r="48" spans="1:22" s="565" customFormat="1" ht="139.5">
      <c r="A48" s="847" t="s">
        <v>3135</v>
      </c>
      <c r="B48" s="848" t="s">
        <v>3136</v>
      </c>
      <c r="C48" s="847">
        <v>1</v>
      </c>
      <c r="D48" s="848" t="s">
        <v>3137</v>
      </c>
      <c r="E48" s="848" t="s">
        <v>3138</v>
      </c>
      <c r="F48" s="155" t="s">
        <v>3139</v>
      </c>
      <c r="G48" s="161">
        <v>3</v>
      </c>
      <c r="H48" s="734" t="s">
        <v>599</v>
      </c>
      <c r="I48" s="186" t="s">
        <v>3140</v>
      </c>
      <c r="J48" s="226">
        <v>45352</v>
      </c>
      <c r="K48" s="226">
        <v>45442</v>
      </c>
      <c r="L48" s="226"/>
      <c r="M48" s="226"/>
      <c r="N48" s="226"/>
      <c r="O48" s="160">
        <v>0</v>
      </c>
      <c r="P48" s="495" t="s">
        <v>0</v>
      </c>
      <c r="Q48" s="156"/>
      <c r="R48" s="954" t="s">
        <v>1</v>
      </c>
      <c r="S48" s="238"/>
      <c r="T48" s="238"/>
      <c r="U48" s="238"/>
      <c r="V48" s="238"/>
    </row>
    <row r="49" spans="1:22" s="565" customFormat="1" ht="109" thickBot="1">
      <c r="A49" s="834"/>
      <c r="B49" s="953"/>
      <c r="C49" s="834"/>
      <c r="D49" s="836"/>
      <c r="E49" s="836"/>
      <c r="F49" s="155" t="s">
        <v>3141</v>
      </c>
      <c r="G49" s="161">
        <v>4</v>
      </c>
      <c r="H49" s="734" t="s">
        <v>599</v>
      </c>
      <c r="I49" s="186" t="s">
        <v>3140</v>
      </c>
      <c r="J49" s="226">
        <v>45413</v>
      </c>
      <c r="K49" s="226">
        <v>45657</v>
      </c>
      <c r="L49" s="226"/>
      <c r="M49" s="226"/>
      <c r="N49" s="226"/>
      <c r="O49" s="160">
        <v>0</v>
      </c>
      <c r="P49" s="495" t="s">
        <v>0</v>
      </c>
      <c r="Q49" s="156"/>
      <c r="R49" s="955"/>
      <c r="S49" s="238"/>
      <c r="T49" s="238"/>
      <c r="U49" s="238"/>
      <c r="V49" s="238"/>
    </row>
    <row r="50" spans="1:22" s="565" customFormat="1" ht="16" thickBot="1">
      <c r="A50" s="925"/>
      <c r="B50" s="913"/>
      <c r="C50" s="913"/>
      <c r="D50" s="913"/>
      <c r="E50" s="913"/>
      <c r="F50" s="913"/>
      <c r="G50" s="913"/>
      <c r="H50" s="913"/>
      <c r="I50" s="913"/>
      <c r="J50" s="913"/>
      <c r="K50" s="913"/>
      <c r="L50" s="913"/>
      <c r="M50" s="913"/>
      <c r="N50" s="913"/>
      <c r="O50" s="913"/>
      <c r="P50" s="913"/>
      <c r="Q50" s="913"/>
      <c r="R50" s="914"/>
      <c r="S50" s="230"/>
      <c r="T50" s="230"/>
      <c r="U50" s="230"/>
    </row>
    <row r="51" spans="1:22" s="565" customFormat="1" ht="170.5">
      <c r="A51" s="847" t="s">
        <v>3135</v>
      </c>
      <c r="B51" s="848" t="s">
        <v>3136</v>
      </c>
      <c r="C51" s="847">
        <v>2</v>
      </c>
      <c r="D51" s="848" t="s">
        <v>3142</v>
      </c>
      <c r="E51" s="848" t="s">
        <v>3143</v>
      </c>
      <c r="F51" s="155" t="s">
        <v>3144</v>
      </c>
      <c r="G51" s="194" t="s">
        <v>3145</v>
      </c>
      <c r="H51" s="734" t="s">
        <v>482</v>
      </c>
      <c r="I51" s="186" t="s">
        <v>3140</v>
      </c>
      <c r="J51" s="226">
        <v>45413</v>
      </c>
      <c r="K51" s="226">
        <v>45657</v>
      </c>
      <c r="L51" s="226"/>
      <c r="M51" s="226"/>
      <c r="N51" s="226"/>
      <c r="O51" s="160">
        <v>0</v>
      </c>
      <c r="P51" s="495" t="s">
        <v>0</v>
      </c>
      <c r="Q51" s="156"/>
      <c r="R51" s="954" t="s">
        <v>1</v>
      </c>
      <c r="S51" s="238"/>
      <c r="T51" s="238"/>
      <c r="U51" s="238"/>
      <c r="V51" s="238"/>
    </row>
    <row r="52" spans="1:22" s="565" customFormat="1" ht="124.5" thickBot="1">
      <c r="A52" s="834"/>
      <c r="B52" s="836"/>
      <c r="C52" s="834"/>
      <c r="D52" s="836"/>
      <c r="E52" s="836"/>
      <c r="F52" s="187" t="s">
        <v>3146</v>
      </c>
      <c r="G52" s="186" t="s">
        <v>3147</v>
      </c>
      <c r="H52" s="734" t="s">
        <v>3148</v>
      </c>
      <c r="I52" s="186" t="s">
        <v>3149</v>
      </c>
      <c r="J52" s="226">
        <v>45474</v>
      </c>
      <c r="K52" s="226">
        <v>45657</v>
      </c>
      <c r="L52" s="226"/>
      <c r="M52" s="226"/>
      <c r="N52" s="226"/>
      <c r="O52" s="160">
        <v>0</v>
      </c>
      <c r="P52" s="495" t="s">
        <v>0</v>
      </c>
      <c r="Q52" s="156"/>
      <c r="R52" s="955"/>
      <c r="S52" s="238"/>
      <c r="T52" s="238"/>
      <c r="U52" s="238"/>
    </row>
    <row r="53" spans="1:22" s="565" customFormat="1" ht="16" thickBot="1">
      <c r="A53" s="925"/>
      <c r="B53" s="913"/>
      <c r="C53" s="913"/>
      <c r="D53" s="913"/>
      <c r="E53" s="913"/>
      <c r="F53" s="913"/>
      <c r="G53" s="913"/>
      <c r="H53" s="913"/>
      <c r="I53" s="913"/>
      <c r="J53" s="913"/>
      <c r="K53" s="913"/>
      <c r="L53" s="913"/>
      <c r="M53" s="913"/>
      <c r="N53" s="913"/>
      <c r="O53" s="913"/>
      <c r="P53" s="913"/>
      <c r="Q53" s="913"/>
      <c r="R53" s="914"/>
      <c r="S53" s="230"/>
      <c r="T53" s="230"/>
      <c r="U53" s="230"/>
    </row>
    <row r="54" spans="1:22" s="565" customFormat="1" ht="93.5" thickBot="1">
      <c r="A54" s="156" t="s">
        <v>3135</v>
      </c>
      <c r="B54" s="155" t="s">
        <v>3136</v>
      </c>
      <c r="C54" s="161">
        <v>3</v>
      </c>
      <c r="D54" s="155" t="s">
        <v>3150</v>
      </c>
      <c r="E54" s="155" t="s">
        <v>3151</v>
      </c>
      <c r="F54" s="155" t="s">
        <v>3152</v>
      </c>
      <c r="G54" s="194" t="s">
        <v>3153</v>
      </c>
      <c r="H54" s="734" t="s">
        <v>599</v>
      </c>
      <c r="I54" s="186" t="s">
        <v>3154</v>
      </c>
      <c r="J54" s="226">
        <v>45413</v>
      </c>
      <c r="K54" s="226">
        <v>45473</v>
      </c>
      <c r="L54" s="226"/>
      <c r="M54" s="226"/>
      <c r="N54" s="226"/>
      <c r="O54" s="160">
        <v>0</v>
      </c>
      <c r="P54" s="495" t="s">
        <v>0</v>
      </c>
      <c r="Q54" s="156"/>
      <c r="R54" s="241" t="s">
        <v>1</v>
      </c>
      <c r="S54" s="238"/>
      <c r="T54" s="238"/>
      <c r="U54" s="238"/>
    </row>
    <row r="55" spans="1:22" s="565" customFormat="1" ht="16" thickBot="1">
      <c r="A55" s="925"/>
      <c r="B55" s="913"/>
      <c r="C55" s="913"/>
      <c r="D55" s="913"/>
      <c r="E55" s="913"/>
      <c r="F55" s="913"/>
      <c r="G55" s="913"/>
      <c r="H55" s="913"/>
      <c r="I55" s="913"/>
      <c r="J55" s="913"/>
      <c r="K55" s="913"/>
      <c r="L55" s="913"/>
      <c r="M55" s="913"/>
      <c r="N55" s="913"/>
      <c r="O55" s="913"/>
      <c r="P55" s="913"/>
      <c r="Q55" s="913"/>
      <c r="R55" s="914"/>
      <c r="S55" s="230"/>
      <c r="T55" s="230"/>
      <c r="U55" s="230"/>
    </row>
    <row r="56" spans="1:22" s="565" customFormat="1" ht="139.5">
      <c r="A56" s="156" t="s">
        <v>3135</v>
      </c>
      <c r="B56" s="155" t="s">
        <v>3136</v>
      </c>
      <c r="C56" s="161">
        <v>4</v>
      </c>
      <c r="D56" s="155" t="s">
        <v>3155</v>
      </c>
      <c r="E56" s="155" t="s">
        <v>3156</v>
      </c>
      <c r="F56" s="155" t="s">
        <v>3157</v>
      </c>
      <c r="G56" s="156" t="s">
        <v>3158</v>
      </c>
      <c r="H56" s="734" t="s">
        <v>482</v>
      </c>
      <c r="I56" s="186" t="s">
        <v>3159</v>
      </c>
      <c r="J56" s="226">
        <v>45413</v>
      </c>
      <c r="K56" s="226">
        <v>45626</v>
      </c>
      <c r="L56" s="226"/>
      <c r="M56" s="226"/>
      <c r="N56" s="226"/>
      <c r="O56" s="160">
        <v>0</v>
      </c>
      <c r="P56" s="495" t="s">
        <v>0</v>
      </c>
      <c r="Q56" s="156"/>
      <c r="R56" s="241" t="s">
        <v>1</v>
      </c>
      <c r="S56" s="17"/>
      <c r="T56" s="17"/>
      <c r="U56" s="17"/>
    </row>
    <row r="57" spans="1:22" s="565" customFormat="1" ht="15.5">
      <c r="A57" s="230"/>
      <c r="B57" s="230"/>
      <c r="C57" s="230"/>
      <c r="D57" s="230"/>
      <c r="E57" s="230"/>
      <c r="F57" s="230"/>
      <c r="G57" s="482"/>
      <c r="H57" s="230"/>
      <c r="I57" s="230"/>
      <c r="J57" s="230"/>
      <c r="K57" s="230"/>
      <c r="L57" s="230"/>
      <c r="M57" s="230"/>
      <c r="N57" s="230"/>
      <c r="O57" s="230"/>
      <c r="P57" s="497"/>
      <c r="Q57" s="230"/>
      <c r="R57" s="230"/>
      <c r="S57" s="230"/>
      <c r="T57" s="230"/>
      <c r="U57" s="230"/>
    </row>
    <row r="58" spans="1:22" s="565" customFormat="1" ht="15.5">
      <c r="A58" s="230"/>
      <c r="B58" s="230"/>
      <c r="C58" s="230"/>
      <c r="D58" s="230"/>
      <c r="E58" s="230"/>
      <c r="F58" s="230"/>
      <c r="G58" s="482"/>
      <c r="H58" s="230"/>
      <c r="I58" s="230"/>
      <c r="J58" s="230"/>
      <c r="K58" s="230"/>
      <c r="L58" s="230"/>
      <c r="M58" s="230"/>
      <c r="N58" s="230"/>
      <c r="O58" s="230"/>
      <c r="P58" s="497"/>
      <c r="Q58" s="230"/>
      <c r="R58" s="230"/>
      <c r="S58" s="230"/>
      <c r="T58" s="230"/>
      <c r="U58" s="230"/>
    </row>
    <row r="59" spans="1:22" s="565" customFormat="1" ht="15.5">
      <c r="A59" s="230"/>
      <c r="B59" s="230"/>
      <c r="C59" s="230"/>
      <c r="D59" s="230"/>
      <c r="E59" s="230"/>
      <c r="F59" s="230"/>
      <c r="G59" s="482"/>
      <c r="H59" s="230"/>
      <c r="I59" s="230"/>
      <c r="J59" s="230"/>
      <c r="K59" s="230"/>
      <c r="L59" s="230"/>
      <c r="M59" s="230"/>
      <c r="N59" s="230"/>
      <c r="O59" s="230"/>
      <c r="P59" s="497"/>
      <c r="Q59" s="230"/>
      <c r="R59" s="230"/>
      <c r="S59" s="230"/>
    </row>
    <row r="60" spans="1:22" s="565" customFormat="1" ht="15.5">
      <c r="A60" s="230"/>
      <c r="B60" s="230"/>
      <c r="C60" s="230"/>
      <c r="D60" s="230"/>
      <c r="E60" s="230"/>
      <c r="F60" s="230"/>
      <c r="G60" s="482"/>
      <c r="H60" s="230"/>
      <c r="I60" s="230"/>
      <c r="J60" s="230"/>
      <c r="K60" s="230"/>
      <c r="L60" s="230"/>
      <c r="M60" s="230"/>
      <c r="N60" s="230"/>
      <c r="O60" s="230"/>
      <c r="P60" s="497"/>
      <c r="Q60" s="230"/>
      <c r="R60" s="230"/>
      <c r="S60" s="230"/>
    </row>
    <row r="61" spans="1:22" s="565" customFormat="1" ht="15.5">
      <c r="A61" s="230"/>
      <c r="B61" s="230"/>
      <c r="C61" s="230"/>
      <c r="D61" s="230"/>
      <c r="E61" s="230"/>
      <c r="F61" s="230"/>
      <c r="G61" s="482"/>
      <c r="H61" s="230"/>
      <c r="I61" s="230"/>
      <c r="J61" s="230"/>
      <c r="K61" s="230"/>
      <c r="L61" s="230"/>
      <c r="M61" s="230"/>
      <c r="N61" s="230"/>
      <c r="O61" s="230"/>
      <c r="P61" s="497"/>
      <c r="Q61" s="230"/>
      <c r="R61" s="230"/>
      <c r="S61" s="230"/>
    </row>
    <row r="62" spans="1:22" s="565" customFormat="1" ht="15.5">
      <c r="A62" s="230"/>
      <c r="B62" s="230"/>
      <c r="C62" s="230"/>
      <c r="D62" s="230"/>
      <c r="E62" s="230"/>
      <c r="F62" s="230"/>
      <c r="G62" s="482"/>
      <c r="H62" s="230"/>
      <c r="I62" s="230"/>
      <c r="J62" s="230"/>
      <c r="K62" s="230"/>
      <c r="L62" s="230"/>
      <c r="M62" s="230"/>
      <c r="N62" s="230"/>
      <c r="O62" s="230"/>
      <c r="P62" s="497"/>
      <c r="Q62" s="230"/>
      <c r="R62" s="230"/>
      <c r="S62" s="230"/>
    </row>
    <row r="63" spans="1:22" s="565" customFormat="1" ht="16" thickBot="1">
      <c r="A63" s="230"/>
      <c r="B63" s="230"/>
      <c r="C63" s="230"/>
      <c r="D63" s="230"/>
      <c r="E63" s="230"/>
      <c r="F63" s="230"/>
      <c r="G63" s="482"/>
      <c r="H63" s="230"/>
      <c r="I63" s="230"/>
      <c r="J63" s="230"/>
      <c r="K63" s="230"/>
      <c r="L63" s="230"/>
      <c r="M63" s="230"/>
      <c r="N63" s="230"/>
      <c r="O63" s="230"/>
      <c r="P63" s="497"/>
      <c r="Q63" s="230"/>
      <c r="R63" s="230"/>
      <c r="S63" s="230"/>
    </row>
    <row r="64" spans="1:22" s="565" customFormat="1" ht="15.5">
      <c r="A64" s="938" t="s">
        <v>122</v>
      </c>
      <c r="B64" s="938"/>
      <c r="C64" s="201"/>
      <c r="D64" s="939" t="s">
        <v>1856</v>
      </c>
      <c r="E64" s="940"/>
      <c r="F64" s="939" t="s">
        <v>1857</v>
      </c>
      <c r="G64" s="940"/>
      <c r="H64" s="939" t="s">
        <v>3160</v>
      </c>
      <c r="I64" s="940"/>
      <c r="J64" s="230"/>
      <c r="K64" s="230"/>
      <c r="L64" s="230"/>
      <c r="M64" s="230"/>
      <c r="N64" s="230"/>
      <c r="O64" s="230"/>
      <c r="P64" s="497"/>
      <c r="Q64" s="230"/>
      <c r="R64" s="230"/>
      <c r="S64" s="230"/>
    </row>
    <row r="65" spans="1:22" s="565" customFormat="1" ht="15.5">
      <c r="A65" s="719" t="s">
        <v>0</v>
      </c>
      <c r="B65" s="39">
        <f>+COUNTIF($P$6:$P$64,"ABIERTA")</f>
        <v>18</v>
      </c>
      <c r="C65" s="201"/>
      <c r="D65" s="710" t="s">
        <v>0</v>
      </c>
      <c r="E65" s="711">
        <f>+COUNTIF($P$6:$P$31,"ABIERTA")</f>
        <v>6</v>
      </c>
      <c r="F65" s="714" t="s">
        <v>0</v>
      </c>
      <c r="G65" s="711">
        <f>+COUNTIF($P$35:$P$45,"ABIERTA")</f>
        <v>6</v>
      </c>
      <c r="H65" s="714" t="s">
        <v>0</v>
      </c>
      <c r="I65" s="711">
        <f>+COUNTIF($P$48:$P$56,"ABIERTA")</f>
        <v>6</v>
      </c>
      <c r="J65" s="230"/>
      <c r="K65" s="230"/>
      <c r="L65" s="230"/>
      <c r="M65" s="230"/>
      <c r="N65" s="230"/>
      <c r="O65" s="230"/>
      <c r="P65" s="497"/>
      <c r="Q65" s="230"/>
      <c r="R65" s="230"/>
      <c r="S65" s="230"/>
    </row>
    <row r="66" spans="1:22" s="565" customFormat="1" ht="15.5">
      <c r="A66" s="719" t="s">
        <v>2</v>
      </c>
      <c r="B66" s="39">
        <f>+COUNTIF($P$6:$P$64,"CUMPLIDA - EFECTIVA")</f>
        <v>0</v>
      </c>
      <c r="C66" s="201"/>
      <c r="D66" s="710" t="s">
        <v>2</v>
      </c>
      <c r="E66" s="711">
        <f>+COUNTIF($P$6:$P$31,"CUMPLIDA - EFECTIVA")</f>
        <v>0</v>
      </c>
      <c r="F66" s="714" t="s">
        <v>2</v>
      </c>
      <c r="G66" s="711">
        <f>+COUNTIF($P$35:$P$45,"CUMPLIDA - EFECTIVA")</f>
        <v>0</v>
      </c>
      <c r="H66" s="714" t="s">
        <v>2</v>
      </c>
      <c r="I66" s="711">
        <f>+COUNTIF($P$48:$P$56,"CUMPLIDA - EFECTIVA")</f>
        <v>0</v>
      </c>
      <c r="J66" s="230"/>
      <c r="K66" s="230"/>
      <c r="L66" s="230"/>
      <c r="M66" s="230"/>
      <c r="N66" s="230"/>
      <c r="O66" s="230"/>
      <c r="P66" s="497"/>
      <c r="Q66" s="230"/>
      <c r="R66" s="230"/>
      <c r="S66" s="230"/>
    </row>
    <row r="67" spans="1:22" s="565" customFormat="1" ht="15.5">
      <c r="A67" s="719" t="s">
        <v>5</v>
      </c>
      <c r="B67" s="39">
        <f>+COUNTIF($P$6:$P$64,"CUMPLIDA - PENDIENTE EFECTIVIDAD")</f>
        <v>4</v>
      </c>
      <c r="C67" s="201"/>
      <c r="D67" s="710" t="s">
        <v>124</v>
      </c>
      <c r="E67" s="711">
        <f>+COUNTIF($P$6:$P$31,"CUMPLIDA - PENDIENTE EFECTIVIDAD")</f>
        <v>4</v>
      </c>
      <c r="F67" s="714" t="s">
        <v>124</v>
      </c>
      <c r="G67" s="711">
        <f>+COUNTIF($P$35:$P$45,"CUMPLIDA - PENDIENTE EFECTIVIDAD")</f>
        <v>0</v>
      </c>
      <c r="H67" s="714" t="s">
        <v>124</v>
      </c>
      <c r="I67" s="711">
        <f>+COUNTIF($P$56:$P485,"CUMPLIDA - PENDIENTE EFECTIVIDAD")</f>
        <v>0</v>
      </c>
      <c r="J67" s="230"/>
      <c r="K67" s="230"/>
      <c r="L67" s="230"/>
      <c r="M67" s="230"/>
      <c r="N67" s="230"/>
      <c r="O67" s="230"/>
      <c r="P67" s="497"/>
      <c r="Q67" s="230"/>
      <c r="R67" s="230"/>
      <c r="S67" s="230"/>
    </row>
    <row r="68" spans="1:22" s="565" customFormat="1" ht="15.5">
      <c r="A68" s="719" t="s">
        <v>125</v>
      </c>
      <c r="B68" s="39">
        <f>+COUNTIF($P$6:$P$64,"CUMPLIDA - INEFECTIVA")</f>
        <v>0</v>
      </c>
      <c r="C68" s="201"/>
      <c r="D68" s="710" t="s">
        <v>125</v>
      </c>
      <c r="E68" s="711">
        <f>+COUNTIF($P$6:$P$31,"CUMPLIDA - INEFECTIVA")</f>
        <v>0</v>
      </c>
      <c r="F68" s="714" t="s">
        <v>125</v>
      </c>
      <c r="G68" s="711">
        <f>+COUNTIF($P$35:$P$45,"CUMPLIDA - INEFECTIVA")</f>
        <v>0</v>
      </c>
      <c r="H68" s="714" t="s">
        <v>125</v>
      </c>
      <c r="I68" s="711">
        <f>+COUNTIF($P$48:$P$56,"CUMPLIDA - INEFECTIVA")</f>
        <v>0</v>
      </c>
      <c r="J68" s="230"/>
      <c r="K68" s="230"/>
      <c r="L68" s="230"/>
      <c r="M68" s="230"/>
      <c r="N68" s="230"/>
      <c r="O68" s="230"/>
      <c r="P68" s="497"/>
      <c r="Q68" s="230"/>
      <c r="R68" s="230"/>
      <c r="S68" s="230"/>
    </row>
    <row r="69" spans="1:22" s="565" customFormat="1" ht="15.5">
      <c r="A69" s="719" t="s">
        <v>4</v>
      </c>
      <c r="B69" s="39">
        <f>+COUNTIF($P$6:$P$64,"INCUMPLIDA - VENCIDA")</f>
        <v>10</v>
      </c>
      <c r="C69" s="201"/>
      <c r="D69" s="710" t="s">
        <v>4</v>
      </c>
      <c r="E69" s="711">
        <f>+COUNTIF($P$6:$P$31,"INCUMPLIDA - VENCIDA")</f>
        <v>9</v>
      </c>
      <c r="F69" s="714" t="s">
        <v>4</v>
      </c>
      <c r="G69" s="711">
        <f>+COUNTIF($P$35:$P$45,"INCUMPLIDA - VENCIDA")</f>
        <v>1</v>
      </c>
      <c r="H69" s="714" t="s">
        <v>4</v>
      </c>
      <c r="I69" s="711">
        <f>+COUNTIF($P$48:$P56,"INCUMPLIDA - VENCIDA")</f>
        <v>0</v>
      </c>
      <c r="J69" s="230"/>
      <c r="K69" s="230"/>
      <c r="L69" s="230"/>
      <c r="M69" s="230"/>
      <c r="N69" s="230"/>
      <c r="O69" s="230"/>
      <c r="P69" s="497"/>
      <c r="Q69" s="230"/>
      <c r="R69" s="230"/>
      <c r="S69" s="230"/>
    </row>
    <row r="70" spans="1:22" s="565" customFormat="1" ht="15.5">
      <c r="A70" s="719" t="s">
        <v>7</v>
      </c>
      <c r="B70" s="39">
        <f>+COUNTIF($P$6:$P$64,"INCALIFICABLE")</f>
        <v>0</v>
      </c>
      <c r="C70" s="201"/>
      <c r="D70" s="710" t="s">
        <v>7</v>
      </c>
      <c r="E70" s="711">
        <f>+COUNTIF($P$6:$P$31,"INCALIFICABLE")</f>
        <v>0</v>
      </c>
      <c r="F70" s="714" t="s">
        <v>7</v>
      </c>
      <c r="G70" s="711">
        <f>+COUNTIF($P$35:$P$45,"INCALIFICABLE")</f>
        <v>0</v>
      </c>
      <c r="H70" s="714" t="s">
        <v>7</v>
      </c>
      <c r="I70" s="711">
        <f>+COUNTIF($P$48:$P$56,"INCALIFICABLE")</f>
        <v>0</v>
      </c>
      <c r="J70" s="230"/>
      <c r="K70" s="230"/>
      <c r="L70" s="230"/>
      <c r="M70" s="230"/>
      <c r="N70" s="230"/>
      <c r="O70" s="230"/>
      <c r="P70" s="497"/>
      <c r="Q70" s="230"/>
      <c r="R70" s="230"/>
      <c r="S70" s="230"/>
    </row>
    <row r="71" spans="1:22" s="565" customFormat="1" ht="15.5">
      <c r="A71" s="719" t="s">
        <v>126</v>
      </c>
      <c r="B71" s="39">
        <f>SUM(B65:B70)</f>
        <v>32</v>
      </c>
      <c r="C71" s="201"/>
      <c r="D71" s="710" t="s">
        <v>126</v>
      </c>
      <c r="E71" s="711">
        <f>SUM(E65:E70)</f>
        <v>19</v>
      </c>
      <c r="F71" s="714" t="s">
        <v>126</v>
      </c>
      <c r="G71" s="711">
        <f>SUM(G65:G70)</f>
        <v>7</v>
      </c>
      <c r="H71" s="714" t="s">
        <v>126</v>
      </c>
      <c r="I71" s="711">
        <f>SUM(I65:I70)</f>
        <v>6</v>
      </c>
      <c r="J71" s="230"/>
      <c r="K71" s="230"/>
      <c r="L71" s="230"/>
      <c r="M71" s="230"/>
      <c r="N71" s="230"/>
      <c r="O71" s="230"/>
      <c r="P71" s="497"/>
      <c r="Q71" s="230"/>
      <c r="R71" s="230"/>
      <c r="S71" s="230"/>
    </row>
    <row r="72" spans="1:22" s="565" customFormat="1" ht="15.5">
      <c r="A72" s="201"/>
      <c r="B72" s="201"/>
      <c r="C72" s="201"/>
      <c r="D72" s="712"/>
      <c r="E72" s="713"/>
      <c r="F72" s="716"/>
      <c r="G72" s="717"/>
      <c r="H72" s="716"/>
      <c r="I72" s="717"/>
      <c r="J72" s="230"/>
      <c r="K72" s="230"/>
      <c r="L72" s="230"/>
      <c r="M72" s="230"/>
      <c r="N72" s="230"/>
      <c r="O72" s="230"/>
      <c r="P72" s="497"/>
      <c r="Q72" s="230"/>
      <c r="R72" s="230"/>
      <c r="S72" s="230"/>
    </row>
    <row r="73" spans="1:22" s="565" customFormat="1" ht="15.5">
      <c r="A73" s="938" t="s">
        <v>127</v>
      </c>
      <c r="B73" s="938"/>
      <c r="C73" s="201"/>
      <c r="D73" s="951" t="s">
        <v>128</v>
      </c>
      <c r="E73" s="952"/>
      <c r="F73" s="951" t="s">
        <v>128</v>
      </c>
      <c r="G73" s="952"/>
      <c r="H73" s="951" t="s">
        <v>128</v>
      </c>
      <c r="I73" s="952"/>
      <c r="J73" s="230"/>
      <c r="K73" s="230"/>
      <c r="L73" s="230"/>
      <c r="M73" s="230"/>
      <c r="N73" s="230"/>
      <c r="O73" s="230"/>
      <c r="P73" s="497"/>
      <c r="Q73" s="230"/>
      <c r="R73" s="230"/>
      <c r="S73" s="230"/>
    </row>
    <row r="74" spans="1:22" s="565" customFormat="1">
      <c r="A74" s="39" t="s">
        <v>1</v>
      </c>
      <c r="B74" s="39">
        <f>+COUNTIF($R$6:$R$64,"ABIERTO")</f>
        <v>16</v>
      </c>
      <c r="C74" s="201"/>
      <c r="D74" s="714" t="s">
        <v>1</v>
      </c>
      <c r="E74" s="711">
        <f>+COUNTIF($R$6:$R$31,"ABIERTO")</f>
        <v>7</v>
      </c>
      <c r="F74" s="714" t="s">
        <v>1</v>
      </c>
      <c r="G74" s="711">
        <f>+COUNTIF($R$35:$R$45,"ABIERTO")</f>
        <v>5</v>
      </c>
      <c r="H74" s="714" t="s">
        <v>1</v>
      </c>
      <c r="I74" s="711">
        <f>+COUNTIF($R$48:$R$56,"ABIERTO")</f>
        <v>4</v>
      </c>
      <c r="P74" s="498"/>
    </row>
    <row r="75" spans="1:22" s="565" customFormat="1">
      <c r="A75" s="39" t="s">
        <v>3</v>
      </c>
      <c r="B75" s="39">
        <f>+COUNTIF($R$6:$R63,"CERRADO")</f>
        <v>0</v>
      </c>
      <c r="C75" s="201"/>
      <c r="D75" s="714" t="s">
        <v>3</v>
      </c>
      <c r="E75" s="711">
        <f>+COUNTIF($R$6:$R31,"CERRADO")</f>
        <v>0</v>
      </c>
      <c r="F75" s="714" t="s">
        <v>3</v>
      </c>
      <c r="G75" s="711">
        <f>+COUNTIF($R$35:$R45,"CERRADO")</f>
        <v>0</v>
      </c>
      <c r="H75" s="714" t="s">
        <v>3</v>
      </c>
      <c r="I75" s="711">
        <f>+COUNTIF($R$48:$R56,"CERRADO")</f>
        <v>0</v>
      </c>
      <c r="P75" s="498"/>
    </row>
    <row r="76" spans="1:22" s="565" customFormat="1" ht="15" thickBot="1">
      <c r="A76" s="12" t="s">
        <v>126</v>
      </c>
      <c r="B76" s="12">
        <f>SUM(B74:B75)</f>
        <v>16</v>
      </c>
      <c r="D76" s="708" t="s">
        <v>126</v>
      </c>
      <c r="E76" s="709">
        <f>SUM(E74:E75)</f>
        <v>7</v>
      </c>
      <c r="F76" s="715" t="s">
        <v>126</v>
      </c>
      <c r="G76" s="718">
        <f>SUM(G74:G75)</f>
        <v>5</v>
      </c>
      <c r="H76" s="715" t="s">
        <v>126</v>
      </c>
      <c r="I76" s="718">
        <f>SUM(I74:I75)</f>
        <v>4</v>
      </c>
      <c r="P76" s="498"/>
    </row>
    <row r="77" spans="1:22" s="565" customFormat="1">
      <c r="G77" s="678"/>
      <c r="P77" s="498"/>
    </row>
    <row r="78" spans="1:22" s="565" customFormat="1">
      <c r="G78" s="678"/>
      <c r="P78" s="498"/>
    </row>
    <row r="79" spans="1:22" s="565" customFormat="1">
      <c r="G79" s="678"/>
      <c r="P79" s="498"/>
    </row>
    <row r="80" spans="1:22" s="565" customFormat="1">
      <c r="G80" s="678"/>
      <c r="P80" s="498"/>
      <c r="T80"/>
      <c r="U80"/>
      <c r="V80"/>
    </row>
    <row r="81" spans="7:22" s="565" customFormat="1">
      <c r="G81" s="678"/>
      <c r="P81" s="498"/>
      <c r="T81"/>
      <c r="U81"/>
      <c r="V81"/>
    </row>
    <row r="82" spans="7:22" s="565" customFormat="1">
      <c r="G82" s="678"/>
      <c r="P82" s="498"/>
      <c r="T82"/>
      <c r="U82"/>
      <c r="V82"/>
    </row>
    <row r="83" spans="7:22" s="565" customFormat="1">
      <c r="G83" s="678"/>
      <c r="P83" s="498"/>
      <c r="T83"/>
      <c r="U83"/>
      <c r="V83"/>
    </row>
    <row r="84" spans="7:22" s="565" customFormat="1">
      <c r="G84" s="678"/>
      <c r="P84" s="498"/>
      <c r="T84"/>
      <c r="U84"/>
      <c r="V84"/>
    </row>
    <row r="85" spans="7:22" s="565" customFormat="1">
      <c r="G85" s="678"/>
      <c r="P85" s="498"/>
      <c r="T85"/>
      <c r="U85"/>
      <c r="V85"/>
    </row>
    <row r="86" spans="7:22" s="565" customFormat="1">
      <c r="G86" s="678"/>
      <c r="P86" s="498"/>
      <c r="T86"/>
      <c r="U86"/>
      <c r="V86"/>
    </row>
    <row r="87" spans="7:22" s="565" customFormat="1">
      <c r="G87" s="678"/>
      <c r="P87" s="498"/>
      <c r="T87"/>
      <c r="U87"/>
      <c r="V87"/>
    </row>
    <row r="88" spans="7:22" s="565" customFormat="1">
      <c r="G88" s="678"/>
      <c r="P88" s="498"/>
      <c r="T88"/>
      <c r="U88"/>
      <c r="V88"/>
    </row>
    <row r="89" spans="7:22" s="565" customFormat="1">
      <c r="G89" s="678"/>
      <c r="P89" s="498"/>
      <c r="T89"/>
      <c r="U89"/>
      <c r="V89"/>
    </row>
    <row r="90" spans="7:22" s="565" customFormat="1">
      <c r="G90" s="678"/>
      <c r="P90" s="498"/>
      <c r="T90"/>
      <c r="U90"/>
      <c r="V90"/>
    </row>
    <row r="91" spans="7:22" s="565" customFormat="1">
      <c r="G91" s="678"/>
      <c r="P91" s="498"/>
      <c r="T91"/>
      <c r="U91"/>
      <c r="V91"/>
    </row>
    <row r="92" spans="7:22" s="565" customFormat="1">
      <c r="G92" s="678"/>
      <c r="P92" s="498"/>
      <c r="T92"/>
      <c r="U92"/>
      <c r="V92"/>
    </row>
    <row r="93" spans="7:22" s="565" customFormat="1">
      <c r="G93" s="678"/>
      <c r="P93" s="498"/>
      <c r="T93"/>
      <c r="U93"/>
      <c r="V93"/>
    </row>
    <row r="94" spans="7:22" s="565" customFormat="1">
      <c r="G94" s="678"/>
      <c r="P94" s="498"/>
      <c r="T94"/>
      <c r="U94"/>
      <c r="V94"/>
    </row>
  </sheetData>
  <mergeCells count="118">
    <mergeCell ref="A73:B73"/>
    <mergeCell ref="D73:E73"/>
    <mergeCell ref="F73:G73"/>
    <mergeCell ref="A48:A49"/>
    <mergeCell ref="B48:B49"/>
    <mergeCell ref="C48:C49"/>
    <mergeCell ref="D48:D49"/>
    <mergeCell ref="E48:E49"/>
    <mergeCell ref="A51:A52"/>
    <mergeCell ref="B51:B52"/>
    <mergeCell ref="C51:C52"/>
    <mergeCell ref="D51:D52"/>
    <mergeCell ref="E51:E52"/>
    <mergeCell ref="A50:R50"/>
    <mergeCell ref="A53:R53"/>
    <mergeCell ref="A55:R55"/>
    <mergeCell ref="R48:R49"/>
    <mergeCell ref="R51:R52"/>
    <mergeCell ref="H64:I64"/>
    <mergeCell ref="H73:I73"/>
    <mergeCell ref="A42:R42"/>
    <mergeCell ref="A44:R44"/>
    <mergeCell ref="A46:R46"/>
    <mergeCell ref="A64:B64"/>
    <mergeCell ref="D64:E64"/>
    <mergeCell ref="F64:G64"/>
    <mergeCell ref="A47:R47"/>
    <mergeCell ref="Q16:Q23"/>
    <mergeCell ref="E1:R1"/>
    <mergeCell ref="A37:R37"/>
    <mergeCell ref="A39:R39"/>
    <mergeCell ref="A40:A41"/>
    <mergeCell ref="B40:B41"/>
    <mergeCell ref="C40:C41"/>
    <mergeCell ref="D40:D41"/>
    <mergeCell ref="R40:R41"/>
    <mergeCell ref="A32:R32"/>
    <mergeCell ref="A33:R33"/>
    <mergeCell ref="A34:R34"/>
    <mergeCell ref="A35:A36"/>
    <mergeCell ref="B35:B36"/>
    <mergeCell ref="C35:C36"/>
    <mergeCell ref="D35:D36"/>
    <mergeCell ref="R35:R36"/>
    <mergeCell ref="A29:R29"/>
    <mergeCell ref="A30:A31"/>
    <mergeCell ref="B30:B31"/>
    <mergeCell ref="C30:C31"/>
    <mergeCell ref="D30:D31"/>
    <mergeCell ref="A24:R24"/>
    <mergeCell ref="A26:R26"/>
    <mergeCell ref="A27:A28"/>
    <mergeCell ref="B27:B28"/>
    <mergeCell ref="C27:C28"/>
    <mergeCell ref="D27:D28"/>
    <mergeCell ref="O27:O28"/>
    <mergeCell ref="Q27:Q28"/>
    <mergeCell ref="R27:R28"/>
    <mergeCell ref="A15:R15"/>
    <mergeCell ref="A16:A23"/>
    <mergeCell ref="B16:B23"/>
    <mergeCell ref="C16:C23"/>
    <mergeCell ref="D16:D23"/>
    <mergeCell ref="R16:R23"/>
    <mergeCell ref="E17:E18"/>
    <mergeCell ref="E19:E20"/>
    <mergeCell ref="A12:R12"/>
    <mergeCell ref="A13:A14"/>
    <mergeCell ref="B13:B14"/>
    <mergeCell ref="C13:C14"/>
    <mergeCell ref="D13:D14"/>
    <mergeCell ref="Q13:Q14"/>
    <mergeCell ref="R13:R14"/>
    <mergeCell ref="A9:R9"/>
    <mergeCell ref="A10:A11"/>
    <mergeCell ref="B10:B11"/>
    <mergeCell ref="C10:C11"/>
    <mergeCell ref="D10:D11"/>
    <mergeCell ref="Q10:Q11"/>
    <mergeCell ref="R10:R11"/>
    <mergeCell ref="J6:J7"/>
    <mergeCell ref="K6:K7"/>
    <mergeCell ref="L6:L7"/>
    <mergeCell ref="M6:M7"/>
    <mergeCell ref="N6:N7"/>
    <mergeCell ref="O6:O7"/>
    <mergeCell ref="A5:R5"/>
    <mergeCell ref="A6:A8"/>
    <mergeCell ref="B6:B8"/>
    <mergeCell ref="C6:C8"/>
    <mergeCell ref="D6:D8"/>
    <mergeCell ref="E6:E7"/>
    <mergeCell ref="F6:F7"/>
    <mergeCell ref="G6:G7"/>
    <mergeCell ref="H6:H7"/>
    <mergeCell ref="I6:I7"/>
    <mergeCell ref="P6:P7"/>
    <mergeCell ref="Q6:Q8"/>
    <mergeCell ref="R6:R8"/>
    <mergeCell ref="A1:D1"/>
    <mergeCell ref="A2:B2"/>
    <mergeCell ref="C2:D2"/>
    <mergeCell ref="E2:I2"/>
    <mergeCell ref="J2:M2"/>
    <mergeCell ref="N2:O2"/>
    <mergeCell ref="P2:R2"/>
    <mergeCell ref="G3:G4"/>
    <mergeCell ref="H3:H4"/>
    <mergeCell ref="I3:I4"/>
    <mergeCell ref="J3:J4"/>
    <mergeCell ref="K3:K4"/>
    <mergeCell ref="L3:R3"/>
    <mergeCell ref="A3:A4"/>
    <mergeCell ref="B3:B4"/>
    <mergeCell ref="C3:C4"/>
    <mergeCell ref="D3:D4"/>
    <mergeCell ref="E3:E4"/>
    <mergeCell ref="F3:F4"/>
  </mergeCells>
  <conditionalFormatting sqref="P6">
    <cfRule type="containsText" dxfId="551" priority="163" operator="containsText" text="INCALIFICABLE">
      <formula>NOT(ISERROR(SEARCH("INCALIFICABLE",P6)))</formula>
    </cfRule>
    <cfRule type="containsText" dxfId="550" priority="164" operator="containsText" text="CUMPLIDA - EFECTIVA">
      <formula>NOT(ISERROR(SEARCH("CUMPLIDA - EFECTIVA",P6)))</formula>
    </cfRule>
    <cfRule type="containsText" dxfId="549" priority="167" operator="containsText" text="CUMPLIDA - INEFECTIVA">
      <formula>NOT(ISERROR(SEARCH("CUMPLIDA - INEFECTIVA",P6)))</formula>
    </cfRule>
    <cfRule type="containsText" dxfId="548" priority="168" operator="containsText" text="ABIERTA">
      <formula>NOT(ISERROR(SEARCH("ABIERTA",P6)))</formula>
    </cfRule>
    <cfRule type="containsText" dxfId="547" priority="169" operator="containsText" text="CUMPLIDA - PENDIENTE EFECTIVIDAD">
      <formula>NOT(ISERROR(SEARCH("CUMPLIDA - PENDIENTE EFECTIVIDAD",P6)))</formula>
    </cfRule>
    <cfRule type="containsText" dxfId="546" priority="170" operator="containsText" text="INCUMPLIDA - VENCIDA">
      <formula>NOT(ISERROR(SEARCH("INCUMPLIDA - VENCIDA",P6)))</formula>
    </cfRule>
  </conditionalFormatting>
  <conditionalFormatting sqref="P8">
    <cfRule type="containsText" dxfId="545" priority="125" operator="containsText" text="INCALIFICABLE">
      <formula>NOT(ISERROR(SEARCH("INCALIFICABLE",P8)))</formula>
    </cfRule>
    <cfRule type="containsText" dxfId="544" priority="126" operator="containsText" text="CUMPLIDA - EFECTIVA">
      <formula>NOT(ISERROR(SEARCH("CUMPLIDA - EFECTIVA",P8)))</formula>
    </cfRule>
    <cfRule type="containsText" dxfId="543" priority="127" operator="containsText" text="CUMPLIDA - INEFECTIVA">
      <formula>NOT(ISERROR(SEARCH("CUMPLIDA - INEFECTIVA",P8)))</formula>
    </cfRule>
    <cfRule type="containsText" dxfId="542" priority="128" operator="containsText" text="ABIERTA">
      <formula>NOT(ISERROR(SEARCH("ABIERTA",P8)))</formula>
    </cfRule>
    <cfRule type="containsText" dxfId="541" priority="129" operator="containsText" text="CUMPLIDA - PENDIENTE EFECTIVIDAD">
      <formula>NOT(ISERROR(SEARCH("CUMPLIDA - PENDIENTE EFECTIVIDAD",P8)))</formula>
    </cfRule>
    <cfRule type="containsText" dxfId="540" priority="130" operator="containsText" text="INCUMPLIDA - VENCIDA">
      <formula>NOT(ISERROR(SEARCH("INCUMPLIDA - VENCIDA",P8)))</formula>
    </cfRule>
  </conditionalFormatting>
  <conditionalFormatting sqref="P10">
    <cfRule type="containsText" dxfId="539" priority="119" operator="containsText" text="INCALIFICABLE">
      <formula>NOT(ISERROR(SEARCH("INCALIFICABLE",P10)))</formula>
    </cfRule>
    <cfRule type="containsText" dxfId="538" priority="120" operator="containsText" text="CUMPLIDA - EFECTIVA">
      <formula>NOT(ISERROR(SEARCH("CUMPLIDA - EFECTIVA",P10)))</formula>
    </cfRule>
    <cfRule type="containsText" dxfId="537" priority="121" operator="containsText" text="CUMPLIDA - INEFECTIVA">
      <formula>NOT(ISERROR(SEARCH("CUMPLIDA - INEFECTIVA",P10)))</formula>
    </cfRule>
    <cfRule type="containsText" dxfId="536" priority="122" operator="containsText" text="ABIERTA">
      <formula>NOT(ISERROR(SEARCH("ABIERTA",P10)))</formula>
    </cfRule>
    <cfRule type="containsText" dxfId="535" priority="123" operator="containsText" text="CUMPLIDA - PENDIENTE EFECTIVIDAD">
      <formula>NOT(ISERROR(SEARCH("CUMPLIDA - PENDIENTE EFECTIVIDAD",P10)))</formula>
    </cfRule>
    <cfRule type="containsText" dxfId="534" priority="124" operator="containsText" text="INCUMPLIDA - VENCIDA">
      <formula>NOT(ISERROR(SEARCH("INCUMPLIDA - VENCIDA",P10)))</formula>
    </cfRule>
  </conditionalFormatting>
  <conditionalFormatting sqref="P13">
    <cfRule type="containsText" dxfId="533" priority="113" operator="containsText" text="INCALIFICABLE">
      <formula>NOT(ISERROR(SEARCH("INCALIFICABLE",P13)))</formula>
    </cfRule>
    <cfRule type="containsText" dxfId="532" priority="114" operator="containsText" text="CUMPLIDA - EFECTIVA">
      <formula>NOT(ISERROR(SEARCH("CUMPLIDA - EFECTIVA",P13)))</formula>
    </cfRule>
    <cfRule type="containsText" dxfId="531" priority="115" operator="containsText" text="CUMPLIDA - INEFECTIVA">
      <formula>NOT(ISERROR(SEARCH("CUMPLIDA - INEFECTIVA",P13)))</formula>
    </cfRule>
    <cfRule type="containsText" dxfId="530" priority="116" operator="containsText" text="ABIERTA">
      <formula>NOT(ISERROR(SEARCH("ABIERTA",P13)))</formula>
    </cfRule>
    <cfRule type="containsText" dxfId="529" priority="117" operator="containsText" text="CUMPLIDA - PENDIENTE EFECTIVIDAD">
      <formula>NOT(ISERROR(SEARCH("CUMPLIDA - PENDIENTE EFECTIVIDAD",P13)))</formula>
    </cfRule>
    <cfRule type="containsText" dxfId="528" priority="118" operator="containsText" text="INCUMPLIDA - VENCIDA">
      <formula>NOT(ISERROR(SEARCH("INCUMPLIDA - VENCIDA",P13)))</formula>
    </cfRule>
  </conditionalFormatting>
  <conditionalFormatting sqref="P16:P23">
    <cfRule type="containsText" dxfId="527" priority="9" operator="containsText" text="INCALIFICABLE">
      <formula>NOT(ISERROR(SEARCH("INCALIFICABLE",P16)))</formula>
    </cfRule>
    <cfRule type="containsText" dxfId="526" priority="10" operator="containsText" text="CUMPLIDA - EFECTIVA">
      <formula>NOT(ISERROR(SEARCH("CUMPLIDA - EFECTIVA",P16)))</formula>
    </cfRule>
    <cfRule type="containsText" dxfId="525" priority="11" operator="containsText" text="CUMPLIDA - INEFECTIVA">
      <formula>NOT(ISERROR(SEARCH("CUMPLIDA - INEFECTIVA",P16)))</formula>
    </cfRule>
    <cfRule type="containsText" dxfId="524" priority="12" operator="containsText" text="ABIERTA">
      <formula>NOT(ISERROR(SEARCH("ABIERTA",P16)))</formula>
    </cfRule>
    <cfRule type="containsText" dxfId="523" priority="13" operator="containsText" text="CUMPLIDA - PENDIENTE EFECTIVIDAD">
      <formula>NOT(ISERROR(SEARCH("CUMPLIDA - PENDIENTE EFECTIVIDAD",P16)))</formula>
    </cfRule>
    <cfRule type="containsText" dxfId="522" priority="14" operator="containsText" text="INCUMPLIDA - VENCIDA">
      <formula>NOT(ISERROR(SEARCH("INCUMPLIDA - VENCIDA",P16)))</formula>
    </cfRule>
  </conditionalFormatting>
  <conditionalFormatting sqref="P25">
    <cfRule type="containsText" dxfId="521" priority="101" operator="containsText" text="INCALIFICABLE">
      <formula>NOT(ISERROR(SEARCH("INCALIFICABLE",P25)))</formula>
    </cfRule>
    <cfRule type="containsText" dxfId="520" priority="102" operator="containsText" text="CUMPLIDA - EFECTIVA">
      <formula>NOT(ISERROR(SEARCH("CUMPLIDA - EFECTIVA",P25)))</formula>
    </cfRule>
    <cfRule type="containsText" dxfId="519" priority="103" operator="containsText" text="CUMPLIDA - INEFECTIVA">
      <formula>NOT(ISERROR(SEARCH("CUMPLIDA - INEFECTIVA",P25)))</formula>
    </cfRule>
    <cfRule type="containsText" dxfId="518" priority="104" operator="containsText" text="ABIERTA">
      <formula>NOT(ISERROR(SEARCH("ABIERTA",P25)))</formula>
    </cfRule>
    <cfRule type="containsText" dxfId="517" priority="105" operator="containsText" text="CUMPLIDA - PENDIENTE EFECTIVIDAD">
      <formula>NOT(ISERROR(SEARCH("CUMPLIDA - PENDIENTE EFECTIVIDAD",P25)))</formula>
    </cfRule>
    <cfRule type="containsText" dxfId="516" priority="106" operator="containsText" text="INCUMPLIDA - VENCIDA">
      <formula>NOT(ISERROR(SEARCH("INCUMPLIDA - VENCIDA",P25)))</formula>
    </cfRule>
  </conditionalFormatting>
  <conditionalFormatting sqref="P27:P28">
    <cfRule type="containsText" dxfId="515" priority="95" operator="containsText" text="INCALIFICABLE">
      <formula>NOT(ISERROR(SEARCH("INCALIFICABLE",P27)))</formula>
    </cfRule>
    <cfRule type="containsText" dxfId="514" priority="96" operator="containsText" text="CUMPLIDA - EFECTIVA">
      <formula>NOT(ISERROR(SEARCH("CUMPLIDA - EFECTIVA",P27)))</formula>
    </cfRule>
    <cfRule type="containsText" dxfId="513" priority="97" operator="containsText" text="CUMPLIDA - INEFECTIVA">
      <formula>NOT(ISERROR(SEARCH("CUMPLIDA - INEFECTIVA",P27)))</formula>
    </cfRule>
    <cfRule type="containsText" dxfId="512" priority="98" operator="containsText" text="ABIERTA">
      <formula>NOT(ISERROR(SEARCH("ABIERTA",P27)))</formula>
    </cfRule>
    <cfRule type="containsText" dxfId="511" priority="99" operator="containsText" text="CUMPLIDA - PENDIENTE EFECTIVIDAD">
      <formula>NOT(ISERROR(SEARCH("CUMPLIDA - PENDIENTE EFECTIVIDAD",P27)))</formula>
    </cfRule>
    <cfRule type="containsText" dxfId="510" priority="100" operator="containsText" text="INCUMPLIDA - VENCIDA">
      <formula>NOT(ISERROR(SEARCH("INCUMPLIDA - VENCIDA",P27)))</formula>
    </cfRule>
  </conditionalFormatting>
  <conditionalFormatting sqref="P30:P31">
    <cfRule type="containsText" dxfId="509" priority="1" operator="containsText" text="INCALIFICABLE">
      <formula>NOT(ISERROR(SEARCH("INCALIFICABLE",P30)))</formula>
    </cfRule>
    <cfRule type="containsText" dxfId="508" priority="2" operator="containsText" text="CUMPLIDA - EFECTIVA">
      <formula>NOT(ISERROR(SEARCH("CUMPLIDA - EFECTIVA",P30)))</formula>
    </cfRule>
    <cfRule type="containsText" dxfId="507" priority="3" operator="containsText" text="CUMPLIDA - INEFECTIVA">
      <formula>NOT(ISERROR(SEARCH("CUMPLIDA - INEFECTIVA",P30)))</formula>
    </cfRule>
    <cfRule type="containsText" dxfId="506" priority="4" operator="containsText" text="ABIERTA">
      <formula>NOT(ISERROR(SEARCH("ABIERTA",P30)))</formula>
    </cfRule>
    <cfRule type="containsText" dxfId="505" priority="5" operator="containsText" text="CUMPLIDA - PENDIENTE EFECTIVIDAD">
      <formula>NOT(ISERROR(SEARCH("CUMPLIDA - PENDIENTE EFECTIVIDAD",P30)))</formula>
    </cfRule>
    <cfRule type="containsText" dxfId="504" priority="6" operator="containsText" text="INCUMPLIDA - VENCIDA">
      <formula>NOT(ISERROR(SEARCH("INCUMPLIDA - VENCIDA",P30)))</formula>
    </cfRule>
  </conditionalFormatting>
  <conditionalFormatting sqref="P35:P36">
    <cfRule type="containsText" dxfId="503" priority="71" operator="containsText" text="INCALIFICABLE">
      <formula>NOT(ISERROR(SEARCH("INCALIFICABLE",P35)))</formula>
    </cfRule>
    <cfRule type="containsText" dxfId="502" priority="72" operator="containsText" text="CUMPLIDA - EFECTIVA">
      <formula>NOT(ISERROR(SEARCH("CUMPLIDA - EFECTIVA",P35)))</formula>
    </cfRule>
    <cfRule type="containsText" dxfId="501" priority="73" operator="containsText" text="CUMPLIDA - INEFECTIVA">
      <formula>NOT(ISERROR(SEARCH("CUMPLIDA - INEFECTIVA",P35)))</formula>
    </cfRule>
    <cfRule type="containsText" dxfId="500" priority="74" operator="containsText" text="ABIERTA">
      <formula>NOT(ISERROR(SEARCH("ABIERTA",P35)))</formula>
    </cfRule>
    <cfRule type="containsText" dxfId="499" priority="75" operator="containsText" text="CUMPLIDA - PENDIENTE EFECTIVIDAD">
      <formula>NOT(ISERROR(SEARCH("CUMPLIDA - PENDIENTE EFECTIVIDAD",P35)))</formula>
    </cfRule>
    <cfRule type="containsText" dxfId="498" priority="76" operator="containsText" text="INCUMPLIDA - VENCIDA">
      <formula>NOT(ISERROR(SEARCH("INCUMPLIDA - VENCIDA",P35)))</formula>
    </cfRule>
  </conditionalFormatting>
  <conditionalFormatting sqref="P38">
    <cfRule type="containsText" dxfId="497" priority="157" operator="containsText" text="INCALIFICABLE">
      <formula>NOT(ISERROR(SEARCH("INCALIFICABLE",P38)))</formula>
    </cfRule>
    <cfRule type="containsText" dxfId="496" priority="158" operator="containsText" text="CUMPLIDA - EFECTIVA">
      <formula>NOT(ISERROR(SEARCH("CUMPLIDA - EFECTIVA",P38)))</formula>
    </cfRule>
    <cfRule type="containsText" dxfId="495" priority="159" operator="containsText" text="CUMPLIDA - INEFECTIVA">
      <formula>NOT(ISERROR(SEARCH("CUMPLIDA - INEFECTIVA",P38)))</formula>
    </cfRule>
    <cfRule type="containsText" dxfId="494" priority="160" operator="containsText" text="ABIERTA">
      <formula>NOT(ISERROR(SEARCH("ABIERTA",P38)))</formula>
    </cfRule>
    <cfRule type="containsText" dxfId="493" priority="161" operator="containsText" text="CUMPLIDA - PENDIENTE EFECTIVIDAD">
      <formula>NOT(ISERROR(SEARCH("CUMPLIDA - PENDIENTE EFECTIVIDAD",P38)))</formula>
    </cfRule>
    <cfRule type="containsText" dxfId="492" priority="162" operator="containsText" text="INCUMPLIDA - VENCIDA">
      <formula>NOT(ISERROR(SEARCH("INCUMPLIDA - VENCIDA",P38)))</formula>
    </cfRule>
  </conditionalFormatting>
  <conditionalFormatting sqref="P40:P41">
    <cfRule type="containsText" dxfId="491" priority="83" operator="containsText" text="INCALIFICABLE">
      <formula>NOT(ISERROR(SEARCH("INCALIFICABLE",P40)))</formula>
    </cfRule>
    <cfRule type="containsText" dxfId="490" priority="84" operator="containsText" text="CUMPLIDA - EFECTIVA">
      <formula>NOT(ISERROR(SEARCH("CUMPLIDA - EFECTIVA",P40)))</formula>
    </cfRule>
    <cfRule type="containsText" dxfId="489" priority="85" operator="containsText" text="CUMPLIDA - INEFECTIVA">
      <formula>NOT(ISERROR(SEARCH("CUMPLIDA - INEFECTIVA",P40)))</formula>
    </cfRule>
    <cfRule type="containsText" dxfId="488" priority="86" operator="containsText" text="ABIERTA">
      <formula>NOT(ISERROR(SEARCH("ABIERTA",P40)))</formula>
    </cfRule>
    <cfRule type="containsText" dxfId="487" priority="87" operator="containsText" text="CUMPLIDA - PENDIENTE EFECTIVIDAD">
      <formula>NOT(ISERROR(SEARCH("CUMPLIDA - PENDIENTE EFECTIVIDAD",P40)))</formula>
    </cfRule>
    <cfRule type="containsText" dxfId="486" priority="88" operator="containsText" text="INCUMPLIDA - VENCIDA">
      <formula>NOT(ISERROR(SEARCH("INCUMPLIDA - VENCIDA",P40)))</formula>
    </cfRule>
  </conditionalFormatting>
  <conditionalFormatting sqref="P43">
    <cfRule type="containsText" dxfId="485" priority="77" operator="containsText" text="INCALIFICABLE">
      <formula>NOT(ISERROR(SEARCH("INCALIFICABLE",P43)))</formula>
    </cfRule>
    <cfRule type="containsText" dxfId="484" priority="78" operator="containsText" text="CUMPLIDA - EFECTIVA">
      <formula>NOT(ISERROR(SEARCH("CUMPLIDA - EFECTIVA",P43)))</formula>
    </cfRule>
    <cfRule type="containsText" dxfId="483" priority="79" operator="containsText" text="CUMPLIDA - INEFECTIVA">
      <formula>NOT(ISERROR(SEARCH("CUMPLIDA - INEFECTIVA",P43)))</formula>
    </cfRule>
    <cfRule type="containsText" dxfId="482" priority="80" operator="containsText" text="ABIERTA">
      <formula>NOT(ISERROR(SEARCH("ABIERTA",P43)))</formula>
    </cfRule>
    <cfRule type="containsText" dxfId="481" priority="81" operator="containsText" text="CUMPLIDA - PENDIENTE EFECTIVIDAD">
      <formula>NOT(ISERROR(SEARCH("CUMPLIDA - PENDIENTE EFECTIVIDAD",P43)))</formula>
    </cfRule>
    <cfRule type="containsText" dxfId="480" priority="82" operator="containsText" text="INCUMPLIDA - VENCIDA">
      <formula>NOT(ISERROR(SEARCH("INCUMPLIDA - VENCIDA",P43)))</formula>
    </cfRule>
  </conditionalFormatting>
  <conditionalFormatting sqref="P45">
    <cfRule type="containsText" dxfId="479" priority="151" operator="containsText" text="INCALIFICABLE">
      <formula>NOT(ISERROR(SEARCH("INCALIFICABLE",P45)))</formula>
    </cfRule>
    <cfRule type="containsText" dxfId="478" priority="152" operator="containsText" text="CUMPLIDA - EFECTIVA">
      <formula>NOT(ISERROR(SEARCH("CUMPLIDA - EFECTIVA",P45)))</formula>
    </cfRule>
    <cfRule type="containsText" dxfId="477" priority="153" operator="containsText" text="CUMPLIDA - INEFECTIVA">
      <formula>NOT(ISERROR(SEARCH("CUMPLIDA - INEFECTIVA",P45)))</formula>
    </cfRule>
    <cfRule type="containsText" dxfId="476" priority="154" operator="containsText" text="ABIERTA">
      <formula>NOT(ISERROR(SEARCH("ABIERTA",P45)))</formula>
    </cfRule>
    <cfRule type="containsText" dxfId="475" priority="155" operator="containsText" text="CUMPLIDA - PENDIENTE EFECTIVIDAD">
      <formula>NOT(ISERROR(SEARCH("CUMPLIDA - PENDIENTE EFECTIVIDAD",P45)))</formula>
    </cfRule>
    <cfRule type="containsText" dxfId="474" priority="156" operator="containsText" text="INCUMPLIDA - VENCIDA">
      <formula>NOT(ISERROR(SEARCH("INCUMPLIDA - VENCIDA",P45)))</formula>
    </cfRule>
  </conditionalFormatting>
  <conditionalFormatting sqref="P48:P49">
    <cfRule type="containsText" dxfId="473" priority="65" operator="containsText" text="INCALIFICABLE">
      <formula>NOT(ISERROR(SEARCH("INCALIFICABLE",P48)))</formula>
    </cfRule>
    <cfRule type="containsText" dxfId="472" priority="66" operator="containsText" text="CUMPLIDA - EFECTIVA">
      <formula>NOT(ISERROR(SEARCH("CUMPLIDA - EFECTIVA",P48)))</formula>
    </cfRule>
    <cfRule type="containsText" dxfId="471" priority="67" operator="containsText" text="CUMPLIDA - INEFECTIVA">
      <formula>NOT(ISERROR(SEARCH("CUMPLIDA - INEFECTIVA",P48)))</formula>
    </cfRule>
    <cfRule type="containsText" dxfId="470" priority="68" operator="containsText" text="ABIERTA">
      <formula>NOT(ISERROR(SEARCH("ABIERTA",P48)))</formula>
    </cfRule>
    <cfRule type="containsText" dxfId="469" priority="69" operator="containsText" text="CUMPLIDA - PENDIENTE EFECTIVIDAD">
      <formula>NOT(ISERROR(SEARCH("CUMPLIDA - PENDIENTE EFECTIVIDAD",P48)))</formula>
    </cfRule>
    <cfRule type="containsText" dxfId="468" priority="70" operator="containsText" text="INCUMPLIDA - VENCIDA">
      <formula>NOT(ISERROR(SEARCH("INCUMPLIDA - VENCIDA",P48)))</formula>
    </cfRule>
  </conditionalFormatting>
  <conditionalFormatting sqref="P51:P52">
    <cfRule type="containsText" dxfId="467" priority="57" operator="containsText" text="INCALIFICABLE">
      <formula>NOT(ISERROR(SEARCH("INCALIFICABLE",P51)))</formula>
    </cfRule>
    <cfRule type="containsText" dxfId="466" priority="58" operator="containsText" text="CUMPLIDA - EFECTIVA">
      <formula>NOT(ISERROR(SEARCH("CUMPLIDA - EFECTIVA",P51)))</formula>
    </cfRule>
    <cfRule type="containsText" dxfId="465" priority="59" operator="containsText" text="CUMPLIDA - INEFECTIVA">
      <formula>NOT(ISERROR(SEARCH("CUMPLIDA - INEFECTIVA",P51)))</formula>
    </cfRule>
    <cfRule type="containsText" dxfId="464" priority="60" operator="containsText" text="ABIERTA">
      <formula>NOT(ISERROR(SEARCH("ABIERTA",P51)))</formula>
    </cfRule>
    <cfRule type="containsText" dxfId="463" priority="61" operator="containsText" text="CUMPLIDA - PENDIENTE EFECTIVIDAD">
      <formula>NOT(ISERROR(SEARCH("CUMPLIDA - PENDIENTE EFECTIVIDAD",P51)))</formula>
    </cfRule>
    <cfRule type="containsText" dxfId="462" priority="62" operator="containsText" text="INCUMPLIDA - VENCIDA">
      <formula>NOT(ISERROR(SEARCH("INCUMPLIDA - VENCIDA",P51)))</formula>
    </cfRule>
  </conditionalFormatting>
  <conditionalFormatting sqref="P54">
    <cfRule type="containsText" dxfId="461" priority="51" operator="containsText" text="INCALIFICABLE">
      <formula>NOT(ISERROR(SEARCH("INCALIFICABLE",P54)))</formula>
    </cfRule>
    <cfRule type="containsText" dxfId="460" priority="52" operator="containsText" text="CUMPLIDA - EFECTIVA">
      <formula>NOT(ISERROR(SEARCH("CUMPLIDA - EFECTIVA",P54)))</formula>
    </cfRule>
    <cfRule type="containsText" dxfId="459" priority="53" operator="containsText" text="CUMPLIDA - INEFECTIVA">
      <formula>NOT(ISERROR(SEARCH("CUMPLIDA - INEFECTIVA",P54)))</formula>
    </cfRule>
    <cfRule type="containsText" dxfId="458" priority="54" operator="containsText" text="ABIERTA">
      <formula>NOT(ISERROR(SEARCH("ABIERTA",P54)))</formula>
    </cfRule>
    <cfRule type="containsText" dxfId="457" priority="55" operator="containsText" text="CUMPLIDA - PENDIENTE EFECTIVIDAD">
      <formula>NOT(ISERROR(SEARCH("CUMPLIDA - PENDIENTE EFECTIVIDAD",P54)))</formula>
    </cfRule>
    <cfRule type="containsText" dxfId="456" priority="56" operator="containsText" text="INCUMPLIDA - VENCIDA">
      <formula>NOT(ISERROR(SEARCH("INCUMPLIDA - VENCIDA",P54)))</formula>
    </cfRule>
  </conditionalFormatting>
  <conditionalFormatting sqref="P56">
    <cfRule type="containsText" dxfId="455" priority="45" operator="containsText" text="INCALIFICABLE">
      <formula>NOT(ISERROR(SEARCH("INCALIFICABLE",P56)))</formula>
    </cfRule>
    <cfRule type="containsText" dxfId="454" priority="46" operator="containsText" text="CUMPLIDA - EFECTIVA">
      <formula>NOT(ISERROR(SEARCH("CUMPLIDA - EFECTIVA",P56)))</formula>
    </cfRule>
    <cfRule type="containsText" dxfId="453" priority="47" operator="containsText" text="CUMPLIDA - INEFECTIVA">
      <formula>NOT(ISERROR(SEARCH("CUMPLIDA - INEFECTIVA",P56)))</formula>
    </cfRule>
    <cfRule type="containsText" dxfId="452" priority="48" operator="containsText" text="ABIERTA">
      <formula>NOT(ISERROR(SEARCH("ABIERTA",P56)))</formula>
    </cfRule>
    <cfRule type="containsText" dxfId="451" priority="49" operator="containsText" text="CUMPLIDA - PENDIENTE EFECTIVIDAD">
      <formula>NOT(ISERROR(SEARCH("CUMPLIDA - PENDIENTE EFECTIVIDAD",P56)))</formula>
    </cfRule>
    <cfRule type="containsText" dxfId="450" priority="50" operator="containsText" text="INCUMPLIDA - VENCIDA">
      <formula>NOT(ISERROR(SEARCH("INCUMPLIDA - VENCIDA",P56)))</formula>
    </cfRule>
  </conditionalFormatting>
  <conditionalFormatting sqref="R6">
    <cfRule type="containsText" dxfId="449" priority="165" operator="containsText" text="CERRADO">
      <formula>NOT(ISERROR(SEARCH("CERRADO",R6)))</formula>
    </cfRule>
    <cfRule type="containsText" dxfId="448" priority="166" operator="containsText" text="ABIERTO">
      <formula>NOT(ISERROR(SEARCH("ABIERTO",R6)))</formula>
    </cfRule>
  </conditionalFormatting>
  <conditionalFormatting sqref="R10:R11">
    <cfRule type="containsText" dxfId="447" priority="149" operator="containsText" text="CERRADO">
      <formula>NOT(ISERROR(SEARCH("CERRADO",R10)))</formula>
    </cfRule>
    <cfRule type="containsText" dxfId="446" priority="150" operator="containsText" text="ABIERTO">
      <formula>NOT(ISERROR(SEARCH("ABIERTO",R10)))</formula>
    </cfRule>
  </conditionalFormatting>
  <conditionalFormatting sqref="R13:R14">
    <cfRule type="containsText" dxfId="445" priority="147" operator="containsText" text="CERRADO">
      <formula>NOT(ISERROR(SEARCH("CERRADO",R13)))</formula>
    </cfRule>
    <cfRule type="containsText" dxfId="444" priority="148" operator="containsText" text="ABIERTO">
      <formula>NOT(ISERROR(SEARCH("ABIERTO",R13)))</formula>
    </cfRule>
  </conditionalFormatting>
  <conditionalFormatting sqref="R16">
    <cfRule type="containsText" dxfId="443" priority="145" operator="containsText" text="CERRADO">
      <formula>NOT(ISERROR(SEARCH("CERRADO",R16)))</formula>
    </cfRule>
    <cfRule type="containsText" dxfId="442" priority="146" operator="containsText" text="ABIERTO">
      <formula>NOT(ISERROR(SEARCH("ABIERTO",R16)))</formula>
    </cfRule>
  </conditionalFormatting>
  <conditionalFormatting sqref="R25">
    <cfRule type="containsText" dxfId="441" priority="143" operator="containsText" text="CERRADO">
      <formula>NOT(ISERROR(SEARCH("CERRADO",R25)))</formula>
    </cfRule>
    <cfRule type="containsText" dxfId="440" priority="144" operator="containsText" text="ABIERTO">
      <formula>NOT(ISERROR(SEARCH("ABIERTO",R25)))</formula>
    </cfRule>
  </conditionalFormatting>
  <conditionalFormatting sqref="R27:R28">
    <cfRule type="containsText" dxfId="439" priority="141" operator="containsText" text="CERRADO">
      <formula>NOT(ISERROR(SEARCH("CERRADO",R27)))</formula>
    </cfRule>
    <cfRule type="containsText" dxfId="438" priority="142" operator="containsText" text="ABIERTO">
      <formula>NOT(ISERROR(SEARCH("ABIERTO",R27)))</formula>
    </cfRule>
  </conditionalFormatting>
  <conditionalFormatting sqref="R30:R31">
    <cfRule type="containsText" dxfId="437" priority="7" operator="containsText" text="CERRADO">
      <formula>NOT(ISERROR(SEARCH("CERRADO",R30)))</formula>
    </cfRule>
    <cfRule type="containsText" dxfId="436" priority="8" operator="containsText" text="ABIERTO">
      <formula>NOT(ISERROR(SEARCH("ABIERTO",R30)))</formula>
    </cfRule>
  </conditionalFormatting>
  <conditionalFormatting sqref="R35">
    <cfRule type="containsText" dxfId="435" priority="139" operator="containsText" text="CERRADO">
      <formula>NOT(ISERROR(SEARCH("CERRADO",R35)))</formula>
    </cfRule>
    <cfRule type="containsText" dxfId="434" priority="140" operator="containsText" text="ABIERTO">
      <formula>NOT(ISERROR(SEARCH("ABIERTO",R35)))</formula>
    </cfRule>
  </conditionalFormatting>
  <conditionalFormatting sqref="R38">
    <cfRule type="containsText" dxfId="433" priority="137" operator="containsText" text="CERRADO">
      <formula>NOT(ISERROR(SEARCH("CERRADO",R38)))</formula>
    </cfRule>
    <cfRule type="containsText" dxfId="432" priority="138" operator="containsText" text="ABIERTO">
      <formula>NOT(ISERROR(SEARCH("ABIERTO",R38)))</formula>
    </cfRule>
  </conditionalFormatting>
  <conditionalFormatting sqref="R40">
    <cfRule type="containsText" dxfId="431" priority="135" operator="containsText" text="CERRADO">
      <formula>NOT(ISERROR(SEARCH("CERRADO",R40)))</formula>
    </cfRule>
    <cfRule type="containsText" dxfId="430" priority="136" operator="containsText" text="ABIERTO">
      <formula>NOT(ISERROR(SEARCH("ABIERTO",R40)))</formula>
    </cfRule>
  </conditionalFormatting>
  <conditionalFormatting sqref="R43">
    <cfRule type="containsText" dxfId="429" priority="133" operator="containsText" text="CERRADO">
      <formula>NOT(ISERROR(SEARCH("CERRADO",R43)))</formula>
    </cfRule>
    <cfRule type="containsText" dxfId="428" priority="134" operator="containsText" text="ABIERTO">
      <formula>NOT(ISERROR(SEARCH("ABIERTO",R43)))</formula>
    </cfRule>
  </conditionalFormatting>
  <conditionalFormatting sqref="R45">
    <cfRule type="containsText" dxfId="427" priority="131" operator="containsText" text="CERRADO">
      <formula>NOT(ISERROR(SEARCH("CERRADO",R45)))</formula>
    </cfRule>
    <cfRule type="containsText" dxfId="426" priority="132" operator="containsText" text="ABIERTO">
      <formula>NOT(ISERROR(SEARCH("ABIERTO",R45)))</formula>
    </cfRule>
  </conditionalFormatting>
  <conditionalFormatting sqref="R48">
    <cfRule type="containsText" dxfId="425" priority="63" operator="containsText" text="CERRADO">
      <formula>NOT(ISERROR(SEARCH("CERRADO",R48)))</formula>
    </cfRule>
    <cfRule type="containsText" dxfId="424" priority="64" operator="containsText" text="ABIERTO">
      <formula>NOT(ISERROR(SEARCH("ABIERTO",R48)))</formula>
    </cfRule>
  </conditionalFormatting>
  <conditionalFormatting sqref="R51">
    <cfRule type="containsText" dxfId="423" priority="39" operator="containsText" text="CERRADO">
      <formula>NOT(ISERROR(SEARCH("CERRADO",R51)))</formula>
    </cfRule>
    <cfRule type="containsText" dxfId="422" priority="40" operator="containsText" text="ABIERTO">
      <formula>NOT(ISERROR(SEARCH("ABIERTO",R51)))</formula>
    </cfRule>
  </conditionalFormatting>
  <conditionalFormatting sqref="R54">
    <cfRule type="containsText" dxfId="421" priority="43" operator="containsText" text="CERRADO">
      <formula>NOT(ISERROR(SEARCH("CERRADO",R54)))</formula>
    </cfRule>
    <cfRule type="containsText" dxfId="420" priority="44" operator="containsText" text="ABIERTO">
      <formula>NOT(ISERROR(SEARCH("ABIERTO",R54)))</formula>
    </cfRule>
  </conditionalFormatting>
  <conditionalFormatting sqref="R56">
    <cfRule type="containsText" dxfId="419" priority="41" operator="containsText" text="CERRADO">
      <formula>NOT(ISERROR(SEARCH("CERRADO",R56)))</formula>
    </cfRule>
    <cfRule type="containsText" dxfId="418" priority="42" operator="containsText" text="ABIERTO">
      <formula>NOT(ISERROR(SEARCH("ABIERTO",R56)))</formula>
    </cfRule>
  </conditionalFormatting>
  <dataValidations count="5">
    <dataValidation type="list" allowBlank="1" showInputMessage="1" showErrorMessage="1" sqref="R45 R43 R10:R11 R13:R14 R16 R25 R27:R28 R35 R38 R40 R6 R51 R48 R54 R56 R30:R31" xr:uid="{5570A3C9-2CD9-4B37-A18E-ED99BB78C2D0}">
      <formula1>$XFD$7:$XFD$8</formula1>
    </dataValidation>
    <dataValidation type="list" allowBlank="1" showInputMessage="1" showErrorMessage="1" sqref="P32:P1048576 P24:P29 P2:P15" xr:uid="{57DDF667-DD7B-4395-923D-F4925C794CF4}">
      <formula1>$A$65:$A$70</formula1>
    </dataValidation>
    <dataValidation type="list" allowBlank="1" showInputMessage="1" showErrorMessage="1" sqref="R33" xr:uid="{2C245375-F125-4058-A0D6-7A4EBB402E3B}">
      <formula1>$A$38:$A$39</formula1>
    </dataValidation>
    <dataValidation type="list" allowBlank="1" showInputMessage="1" showErrorMessage="1" sqref="H10:H11 H13:H14 H25 H6:H8 H27:H28 H35:H36 H38 H16:H23 H30:H31 H40:H41 H43 H45" xr:uid="{A31C65B2-F70A-4598-99FD-7F9531A138A2}">
      <formula1>$AE$2:$AE$5</formula1>
    </dataValidation>
    <dataValidation type="list" allowBlank="1" showInputMessage="1" showErrorMessage="1" sqref="P16:P23 P30:P31" xr:uid="{EB9A7144-E2A9-47F4-94BB-AB03328A63F3}">
      <formula1>$A$92:$A$97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5CFE-D604-4BB3-8179-91C987E93F07}">
  <sheetPr>
    <tabColor theme="8"/>
  </sheetPr>
  <dimension ref="A1:V94"/>
  <sheetViews>
    <sheetView zoomScale="40" zoomScaleNormal="20" workbookViewId="0">
      <selection sqref="A1:D1"/>
    </sheetView>
  </sheetViews>
  <sheetFormatPr baseColWidth="10" defaultColWidth="19.81640625" defaultRowHeight="14.5"/>
  <cols>
    <col min="2" max="2" width="24.7265625" customWidth="1"/>
    <col min="4" max="4" width="39" customWidth="1"/>
    <col min="5" max="5" width="34.54296875" customWidth="1"/>
    <col min="6" max="6" width="39.7265625" customWidth="1"/>
    <col min="7" max="7" width="29.1796875" customWidth="1"/>
    <col min="14" max="14" width="94.1796875" customWidth="1"/>
    <col min="15" max="15" width="25.26953125" customWidth="1"/>
    <col min="16" max="16" width="30.7265625" customWidth="1"/>
    <col min="17" max="17" width="62.7265625" customWidth="1"/>
    <col min="18" max="18" width="19.81640625" style="565"/>
    <col min="22" max="22" width="0" hidden="1" customWidth="1"/>
  </cols>
  <sheetData>
    <row r="1" spans="1:22" s="69" customFormat="1" ht="99.75" customHeight="1">
      <c r="A1" s="886"/>
      <c r="B1" s="886"/>
      <c r="C1" s="886"/>
      <c r="D1" s="886"/>
      <c r="E1" s="943" t="s">
        <v>8</v>
      </c>
      <c r="F1" s="944"/>
      <c r="G1" s="944"/>
      <c r="H1" s="944"/>
      <c r="I1" s="944"/>
      <c r="J1" s="944"/>
      <c r="K1" s="944"/>
      <c r="L1" s="944"/>
      <c r="M1" s="944"/>
      <c r="N1" s="944"/>
      <c r="O1" s="944"/>
      <c r="P1" s="944"/>
      <c r="Q1" s="944"/>
      <c r="R1" s="945"/>
    </row>
    <row r="2" spans="1:22" s="69" customFormat="1" ht="27.75" customHeight="1">
      <c r="A2" s="887" t="s">
        <v>338</v>
      </c>
      <c r="B2" s="888"/>
      <c r="C2" s="889" t="s">
        <v>172</v>
      </c>
      <c r="D2" s="890"/>
      <c r="E2" s="887" t="s">
        <v>173</v>
      </c>
      <c r="F2" s="891"/>
      <c r="G2" s="891"/>
      <c r="H2" s="891"/>
      <c r="I2" s="888"/>
      <c r="J2" s="892">
        <v>6</v>
      </c>
      <c r="K2" s="892"/>
      <c r="L2" s="892"/>
      <c r="M2" s="892"/>
      <c r="N2" s="887" t="s">
        <v>339</v>
      </c>
      <c r="O2" s="888"/>
      <c r="P2" s="893" t="s">
        <v>340</v>
      </c>
      <c r="Q2" s="894"/>
      <c r="R2" s="895"/>
    </row>
    <row r="3" spans="1:22" s="71" customFormat="1" ht="59.25" customHeight="1">
      <c r="A3" s="897" t="s">
        <v>9</v>
      </c>
      <c r="B3" s="897" t="s">
        <v>10</v>
      </c>
      <c r="C3" s="897" t="s">
        <v>11</v>
      </c>
      <c r="D3" s="897" t="s">
        <v>12</v>
      </c>
      <c r="E3" s="897" t="s">
        <v>13</v>
      </c>
      <c r="F3" s="897" t="s">
        <v>14</v>
      </c>
      <c r="G3" s="897" t="s">
        <v>15</v>
      </c>
      <c r="H3" s="897" t="s">
        <v>16</v>
      </c>
      <c r="I3" s="897" t="s">
        <v>17</v>
      </c>
      <c r="J3" s="897" t="s">
        <v>18</v>
      </c>
      <c r="K3" s="897" t="s">
        <v>19</v>
      </c>
      <c r="L3" s="898" t="s">
        <v>20</v>
      </c>
      <c r="M3" s="898"/>
      <c r="N3" s="898"/>
      <c r="O3" s="898"/>
      <c r="P3" s="898"/>
      <c r="Q3" s="898"/>
      <c r="R3" s="898"/>
      <c r="S3" s="69"/>
    </row>
    <row r="4" spans="1:22" s="71" customFormat="1" ht="94" customHeight="1" thickBot="1">
      <c r="A4" s="956"/>
      <c r="B4" s="956"/>
      <c r="C4" s="956"/>
      <c r="D4" s="956"/>
      <c r="E4" s="956"/>
      <c r="F4" s="956"/>
      <c r="G4" s="956"/>
      <c r="H4" s="956"/>
      <c r="I4" s="956"/>
      <c r="J4" s="956"/>
      <c r="K4" s="956"/>
      <c r="L4" s="206" t="s">
        <v>21</v>
      </c>
      <c r="M4" s="206" t="s">
        <v>22</v>
      </c>
      <c r="N4" s="206" t="s">
        <v>23</v>
      </c>
      <c r="O4" s="206" t="s">
        <v>542</v>
      </c>
      <c r="P4" s="206" t="s">
        <v>24</v>
      </c>
      <c r="Q4" s="206" t="s">
        <v>25</v>
      </c>
      <c r="R4" s="500" t="s">
        <v>26</v>
      </c>
    </row>
    <row r="5" spans="1:22" s="71" customFormat="1" ht="34.5" customHeight="1" thickBot="1">
      <c r="A5" s="841" t="s">
        <v>2967</v>
      </c>
      <c r="B5" s="842"/>
      <c r="C5" s="842"/>
      <c r="D5" s="842"/>
      <c r="E5" s="842"/>
      <c r="F5" s="842"/>
      <c r="G5" s="842"/>
      <c r="H5" s="842"/>
      <c r="I5" s="842"/>
      <c r="J5" s="842"/>
      <c r="K5" s="842"/>
      <c r="L5" s="842"/>
      <c r="M5" s="842"/>
      <c r="N5" s="842"/>
      <c r="O5" s="842"/>
      <c r="P5" s="842"/>
      <c r="Q5" s="842"/>
      <c r="R5" s="843"/>
    </row>
    <row r="6" spans="1:22" s="623" customFormat="1" ht="217.5" customHeight="1">
      <c r="A6" s="958" t="s">
        <v>2361</v>
      </c>
      <c r="B6" s="860" t="s">
        <v>2968</v>
      </c>
      <c r="C6" s="959">
        <v>1</v>
      </c>
      <c r="D6" s="860" t="s">
        <v>2969</v>
      </c>
      <c r="E6" s="658" t="s">
        <v>2970</v>
      </c>
      <c r="F6" s="658" t="s">
        <v>2971</v>
      </c>
      <c r="G6" s="657" t="s">
        <v>2972</v>
      </c>
      <c r="H6" s="171" t="s">
        <v>59</v>
      </c>
      <c r="I6" s="175" t="s">
        <v>2666</v>
      </c>
      <c r="J6" s="221">
        <v>44669</v>
      </c>
      <c r="K6" s="221">
        <v>44712</v>
      </c>
      <c r="L6" s="599" t="s">
        <v>2973</v>
      </c>
      <c r="M6" s="599" t="s">
        <v>2974</v>
      </c>
      <c r="N6" s="662" t="s">
        <v>2975</v>
      </c>
      <c r="O6" s="174">
        <v>1</v>
      </c>
      <c r="P6" s="489" t="s">
        <v>2</v>
      </c>
      <c r="Q6" s="960" t="s">
        <v>2976</v>
      </c>
      <c r="R6" s="910" t="s">
        <v>3</v>
      </c>
      <c r="V6" s="623" t="s">
        <v>1</v>
      </c>
    </row>
    <row r="7" spans="1:22" ht="210.5" customHeight="1" thickBot="1">
      <c r="A7" s="958"/>
      <c r="B7" s="860"/>
      <c r="C7" s="959"/>
      <c r="D7" s="860"/>
      <c r="E7" s="456" t="s">
        <v>2977</v>
      </c>
      <c r="F7" s="456" t="s">
        <v>2978</v>
      </c>
      <c r="G7" s="456" t="s">
        <v>2979</v>
      </c>
      <c r="H7" s="166" t="s">
        <v>59</v>
      </c>
      <c r="I7" s="169" t="s">
        <v>2666</v>
      </c>
      <c r="J7" s="210">
        <v>44669</v>
      </c>
      <c r="K7" s="210">
        <v>44834</v>
      </c>
      <c r="L7" s="599" t="s">
        <v>2973</v>
      </c>
      <c r="M7" s="599" t="s">
        <v>2974</v>
      </c>
      <c r="N7" s="662" t="s">
        <v>2975</v>
      </c>
      <c r="O7" s="168">
        <v>1</v>
      </c>
      <c r="P7" s="224" t="s">
        <v>2</v>
      </c>
      <c r="Q7" s="961"/>
      <c r="R7" s="910"/>
      <c r="V7" t="s">
        <v>3</v>
      </c>
    </row>
    <row r="8" spans="1:22" ht="16" thickBot="1">
      <c r="A8" s="925"/>
      <c r="B8" s="913"/>
      <c r="C8" s="913"/>
      <c r="D8" s="913"/>
      <c r="E8" s="913"/>
      <c r="F8" s="913"/>
      <c r="G8" s="913"/>
      <c r="H8" s="913"/>
      <c r="I8" s="913"/>
      <c r="J8" s="913"/>
      <c r="K8" s="913"/>
      <c r="L8" s="913"/>
      <c r="M8" s="913"/>
      <c r="N8" s="913"/>
      <c r="O8" s="913"/>
      <c r="P8" s="913"/>
      <c r="Q8" s="913"/>
      <c r="R8" s="914"/>
    </row>
    <row r="9" spans="1:22" ht="107.25" customHeight="1" thickBot="1">
      <c r="A9" s="541" t="s">
        <v>2361</v>
      </c>
      <c r="B9" s="214" t="s">
        <v>2968</v>
      </c>
      <c r="C9" s="162">
        <v>2</v>
      </c>
      <c r="D9" s="163" t="s">
        <v>2980</v>
      </c>
      <c r="E9" s="962" t="s">
        <v>2981</v>
      </c>
      <c r="F9" s="962"/>
      <c r="G9" s="962"/>
      <c r="H9" s="962"/>
      <c r="I9" s="962"/>
      <c r="J9" s="962"/>
      <c r="K9" s="962"/>
      <c r="L9" s="599" t="s">
        <v>2973</v>
      </c>
      <c r="M9" s="599" t="s">
        <v>2974</v>
      </c>
      <c r="N9" s="663" t="s">
        <v>2982</v>
      </c>
      <c r="O9" s="550">
        <v>0</v>
      </c>
      <c r="P9" s="218" t="s">
        <v>7</v>
      </c>
      <c r="Q9" s="663" t="s">
        <v>928</v>
      </c>
      <c r="R9" s="219" t="s">
        <v>1</v>
      </c>
    </row>
    <row r="10" spans="1:22" ht="16" thickBot="1">
      <c r="A10" s="925"/>
      <c r="B10" s="913"/>
      <c r="C10" s="913"/>
      <c r="D10" s="913"/>
      <c r="E10" s="913"/>
      <c r="F10" s="913"/>
      <c r="G10" s="913"/>
      <c r="H10" s="913"/>
      <c r="I10" s="913"/>
      <c r="J10" s="913"/>
      <c r="K10" s="913"/>
      <c r="L10" s="913"/>
      <c r="M10" s="913"/>
      <c r="N10" s="913"/>
      <c r="O10" s="913"/>
      <c r="P10" s="913"/>
      <c r="Q10" s="913"/>
      <c r="R10" s="914"/>
    </row>
    <row r="11" spans="1:22" ht="15.5">
      <c r="A11" s="17"/>
      <c r="B11" s="17"/>
      <c r="C11" s="17"/>
      <c r="D11" s="17"/>
      <c r="E11" s="17"/>
      <c r="F11" s="17"/>
      <c r="G11" s="17"/>
      <c r="H11" s="17"/>
      <c r="I11" s="17"/>
      <c r="J11" s="17"/>
      <c r="K11" s="17"/>
      <c r="L11" s="17"/>
      <c r="M11" s="17"/>
      <c r="N11" s="17"/>
      <c r="O11" s="17"/>
      <c r="P11" s="17"/>
      <c r="Q11" s="17"/>
      <c r="R11" s="230"/>
    </row>
    <row r="12" spans="1:22" ht="15.5">
      <c r="A12" s="17"/>
      <c r="B12" s="17"/>
      <c r="C12" s="17"/>
      <c r="D12" s="17"/>
      <c r="E12" s="17"/>
      <c r="F12" s="17"/>
      <c r="G12" s="17"/>
      <c r="H12" s="17"/>
      <c r="I12" s="17"/>
      <c r="J12" s="17"/>
      <c r="K12" s="17"/>
      <c r="L12" s="17"/>
      <c r="M12" s="17"/>
      <c r="N12" s="17"/>
      <c r="O12" s="17"/>
      <c r="P12" s="17"/>
      <c r="Q12" s="17"/>
      <c r="R12" s="230"/>
    </row>
    <row r="13" spans="1:22" ht="15.5">
      <c r="A13" s="17"/>
      <c r="B13" s="17"/>
      <c r="C13" s="17"/>
      <c r="D13" s="17"/>
      <c r="E13" s="17"/>
      <c r="F13" s="17"/>
      <c r="G13" s="17"/>
      <c r="H13" s="17"/>
      <c r="I13" s="17"/>
      <c r="J13" s="17"/>
      <c r="K13" s="17"/>
      <c r="L13" s="17"/>
      <c r="M13" s="17"/>
      <c r="N13" s="17"/>
      <c r="O13" s="17"/>
      <c r="P13" s="17"/>
      <c r="Q13" s="17"/>
      <c r="R13" s="230"/>
    </row>
    <row r="14" spans="1:22" ht="15.5">
      <c r="A14" s="17"/>
      <c r="B14" s="957" t="s">
        <v>122</v>
      </c>
      <c r="C14" s="957"/>
      <c r="D14" s="611"/>
      <c r="E14" s="957" t="s">
        <v>2983</v>
      </c>
      <c r="F14" s="957"/>
      <c r="G14" s="17"/>
      <c r="H14" s="17"/>
      <c r="I14" s="17"/>
      <c r="J14" s="17"/>
      <c r="K14" s="17"/>
      <c r="L14" s="17"/>
      <c r="M14" s="17"/>
      <c r="N14" s="17"/>
      <c r="O14" s="17"/>
      <c r="P14" s="17"/>
      <c r="Q14" s="17"/>
      <c r="R14" s="230"/>
    </row>
    <row r="15" spans="1:22" ht="15.5">
      <c r="A15" s="17"/>
      <c r="B15" s="569" t="s">
        <v>0</v>
      </c>
      <c r="C15" s="612">
        <f>+COUNTIF($P$6:$P$94,"ABIERTA")</f>
        <v>0</v>
      </c>
      <c r="D15" s="611"/>
      <c r="E15" s="569" t="s">
        <v>0</v>
      </c>
      <c r="F15" s="612">
        <f>+COUNTIF($P$6:$P$30,"ABIERTA")</f>
        <v>0</v>
      </c>
      <c r="G15" s="17"/>
      <c r="H15" s="17"/>
      <c r="I15" s="17"/>
      <c r="J15" s="17"/>
      <c r="K15" s="17"/>
      <c r="L15" s="17"/>
      <c r="M15" s="17"/>
      <c r="N15" s="17"/>
      <c r="O15" s="17"/>
      <c r="P15" s="17"/>
      <c r="Q15" s="17"/>
      <c r="R15" s="230"/>
    </row>
    <row r="16" spans="1:22" ht="15.5">
      <c r="A16" s="17"/>
      <c r="B16" s="569" t="s">
        <v>2</v>
      </c>
      <c r="C16" s="612">
        <f>+COUNTIF($P$6:$P$94,"CUMPLIDA - EFECTIVA")</f>
        <v>2</v>
      </c>
      <c r="D16" s="611"/>
      <c r="E16" s="569" t="s">
        <v>2</v>
      </c>
      <c r="F16" s="612">
        <f>+COUNTIF($P$6:$P$30,"CUMPLIDA - EFECTIVA")</f>
        <v>2</v>
      </c>
      <c r="G16" s="17"/>
      <c r="H16" s="17"/>
      <c r="I16" s="17"/>
      <c r="J16" s="17"/>
      <c r="K16" s="17"/>
      <c r="L16" s="17"/>
      <c r="M16" s="17"/>
      <c r="N16" s="17"/>
      <c r="O16" s="17"/>
      <c r="P16" s="17"/>
      <c r="Q16" s="17"/>
      <c r="R16" s="230"/>
    </row>
    <row r="17" spans="1:18" ht="15.5">
      <c r="A17" s="17"/>
      <c r="B17" s="569" t="s">
        <v>124</v>
      </c>
      <c r="C17" s="612">
        <f>+COUNTIF($P$6:$P$94,"CUMPLIDA - PENDIENTE EFECTIVIDAD")</f>
        <v>0</v>
      </c>
      <c r="D17" s="611"/>
      <c r="E17" s="569" t="s">
        <v>124</v>
      </c>
      <c r="F17" s="612">
        <f>+COUNTIF($P$6:$P$30,"CUMPLIDA - PENDIENTE EFECTIVIDAD")</f>
        <v>0</v>
      </c>
      <c r="G17" s="17"/>
      <c r="H17" s="17"/>
      <c r="I17" s="17"/>
      <c r="J17" s="17"/>
      <c r="K17" s="17"/>
      <c r="L17" s="17"/>
      <c r="M17" s="17"/>
      <c r="N17" s="17"/>
      <c r="O17" s="17"/>
      <c r="P17" s="17"/>
      <c r="Q17" s="17"/>
      <c r="R17" s="230"/>
    </row>
    <row r="18" spans="1:18" ht="15.5">
      <c r="A18" s="17"/>
      <c r="B18" s="569" t="s">
        <v>125</v>
      </c>
      <c r="C18" s="612">
        <f>+COUNTIF($P$6:$P$94,"CUMPLIDA - INEFECTIVA")</f>
        <v>0</v>
      </c>
      <c r="D18" s="611"/>
      <c r="E18" s="569" t="s">
        <v>125</v>
      </c>
      <c r="F18" s="612">
        <f>+COUNTIF($P$6:$P$30,"CUMPLIDA - INEFECTIVA")</f>
        <v>0</v>
      </c>
      <c r="G18" s="17"/>
      <c r="H18" s="17"/>
      <c r="I18" s="17"/>
      <c r="J18" s="17"/>
      <c r="K18" s="17"/>
      <c r="L18" s="17"/>
      <c r="M18" s="17"/>
      <c r="N18" s="17"/>
      <c r="O18" s="17"/>
      <c r="P18" s="17"/>
      <c r="Q18" s="17"/>
      <c r="R18" s="230"/>
    </row>
    <row r="19" spans="1:18" ht="15.5">
      <c r="A19" s="17"/>
      <c r="B19" s="569" t="s">
        <v>4</v>
      </c>
      <c r="C19" s="612">
        <f>+COUNTIF($P$6:$P$94,"INCUMPLIDA - VENCIDA")</f>
        <v>0</v>
      </c>
      <c r="D19" s="611"/>
      <c r="E19" s="569" t="s">
        <v>4</v>
      </c>
      <c r="F19" s="612">
        <f>+COUNTIF($P$6:$P$30,"INCUMPLIDA - VENCIDA")</f>
        <v>0</v>
      </c>
      <c r="G19" s="17"/>
      <c r="H19" s="17"/>
      <c r="I19" s="17"/>
      <c r="J19" s="17"/>
      <c r="K19" s="17"/>
      <c r="L19" s="17"/>
      <c r="M19" s="17"/>
      <c r="N19" s="17"/>
      <c r="O19" s="17"/>
      <c r="P19" s="17"/>
      <c r="Q19" s="17"/>
      <c r="R19" s="230"/>
    </row>
    <row r="20" spans="1:18" ht="15.5">
      <c r="A20" s="17"/>
      <c r="B20" s="569" t="s">
        <v>7</v>
      </c>
      <c r="C20" s="612">
        <f>+COUNTIF($P$6:$P$94,"INCALIFICABLE")</f>
        <v>1</v>
      </c>
      <c r="D20" s="611"/>
      <c r="E20" s="569" t="s">
        <v>7</v>
      </c>
      <c r="F20" s="612">
        <f>+COUNTIF($P$6:$P$30,"INCALIFICABLE")</f>
        <v>1</v>
      </c>
      <c r="G20" s="17"/>
      <c r="H20" s="17"/>
      <c r="I20" s="17"/>
      <c r="J20" s="17"/>
      <c r="K20" s="17"/>
      <c r="L20" s="17"/>
      <c r="M20" s="17"/>
      <c r="N20" s="17"/>
      <c r="O20" s="17"/>
      <c r="P20" s="17"/>
      <c r="Q20" s="17"/>
      <c r="R20" s="230"/>
    </row>
    <row r="21" spans="1:18" ht="15.5">
      <c r="A21" s="17"/>
      <c r="B21" s="613" t="s">
        <v>126</v>
      </c>
      <c r="C21" s="614">
        <f>SUM(C15:C20)</f>
        <v>3</v>
      </c>
      <c r="D21" s="611"/>
      <c r="E21" s="613" t="s">
        <v>126</v>
      </c>
      <c r="F21" s="614">
        <f>SUM(F15:F20)</f>
        <v>3</v>
      </c>
      <c r="G21" s="17"/>
      <c r="H21" s="17"/>
      <c r="I21" s="17"/>
      <c r="J21" s="17"/>
      <c r="K21" s="17"/>
      <c r="L21" s="17"/>
      <c r="M21" s="17"/>
      <c r="N21" s="17"/>
      <c r="O21" s="17"/>
      <c r="P21" s="17"/>
      <c r="Q21" s="17"/>
      <c r="R21" s="230"/>
    </row>
    <row r="22" spans="1:18" ht="15.5">
      <c r="A22" s="17"/>
      <c r="B22" s="611"/>
      <c r="C22" s="611"/>
      <c r="D22" s="611"/>
      <c r="E22" s="615"/>
      <c r="F22" s="615"/>
      <c r="G22" s="17"/>
      <c r="H22" s="17"/>
      <c r="I22" s="17"/>
      <c r="J22" s="17"/>
      <c r="K22" s="17"/>
      <c r="L22" s="17"/>
      <c r="M22" s="17"/>
      <c r="N22" s="17"/>
      <c r="O22" s="17"/>
      <c r="P22" s="17"/>
      <c r="Q22" s="17"/>
      <c r="R22" s="230"/>
    </row>
    <row r="23" spans="1:18" ht="15.5">
      <c r="A23" s="17"/>
      <c r="B23" s="957" t="s">
        <v>127</v>
      </c>
      <c r="C23" s="957"/>
      <c r="D23" s="611"/>
      <c r="E23" s="957" t="s">
        <v>128</v>
      </c>
      <c r="F23" s="957"/>
      <c r="G23" s="17"/>
      <c r="H23" s="17"/>
      <c r="I23" s="17"/>
      <c r="J23" s="17"/>
      <c r="K23" s="17"/>
      <c r="L23" s="17"/>
      <c r="M23" s="17"/>
      <c r="N23" s="17"/>
      <c r="O23" s="17"/>
      <c r="P23" s="17"/>
      <c r="Q23" s="17"/>
      <c r="R23" s="230"/>
    </row>
    <row r="24" spans="1:18" ht="15.5">
      <c r="A24" s="17"/>
      <c r="B24" s="612" t="s">
        <v>624</v>
      </c>
      <c r="C24" s="612">
        <f>+COUNTIF($R$6:$R$94,"ABIERTO")</f>
        <v>1</v>
      </c>
      <c r="D24" s="611"/>
      <c r="E24" s="617" t="s">
        <v>1</v>
      </c>
      <c r="F24" s="612">
        <f>+COUNTIF($R$6:$R$30,"ABIERTO")</f>
        <v>1</v>
      </c>
      <c r="G24" s="17"/>
      <c r="H24" s="17"/>
      <c r="I24" s="17"/>
      <c r="J24" s="17"/>
      <c r="K24" s="17"/>
      <c r="L24" s="17"/>
      <c r="M24" s="17"/>
      <c r="N24" s="17"/>
      <c r="O24" s="17"/>
      <c r="P24" s="17"/>
      <c r="Q24" s="17"/>
      <c r="R24" s="230"/>
    </row>
    <row r="25" spans="1:18" ht="15.5">
      <c r="A25" s="17"/>
      <c r="B25" s="612" t="s">
        <v>625</v>
      </c>
      <c r="C25" s="612">
        <f>+COUNTIF($R$6:$R$94,"CERRADO")</f>
        <v>1</v>
      </c>
      <c r="D25" s="611"/>
      <c r="E25" s="617" t="s">
        <v>3</v>
      </c>
      <c r="F25" s="612">
        <f>+COUNTIF($R$6:$R$30,"CERRADO")</f>
        <v>1</v>
      </c>
      <c r="G25" s="17"/>
      <c r="H25" s="17"/>
      <c r="I25" s="17"/>
      <c r="J25" s="17"/>
      <c r="K25" s="17"/>
      <c r="L25" s="17"/>
      <c r="M25" s="17"/>
      <c r="N25" s="17"/>
      <c r="O25" s="17"/>
      <c r="P25" s="17"/>
      <c r="Q25" s="17"/>
      <c r="R25" s="230"/>
    </row>
    <row r="26" spans="1:18" ht="15.5">
      <c r="A26" s="17"/>
      <c r="B26" s="614" t="s">
        <v>126</v>
      </c>
      <c r="C26" s="614">
        <f>SUM(C24:C25)</f>
        <v>2</v>
      </c>
      <c r="D26" s="611"/>
      <c r="E26" s="613" t="s">
        <v>126</v>
      </c>
      <c r="F26" s="614">
        <f>SUM(F24:F25)</f>
        <v>2</v>
      </c>
      <c r="G26" s="17"/>
      <c r="H26" s="17"/>
      <c r="I26" s="17"/>
      <c r="J26" s="17"/>
      <c r="K26" s="17"/>
      <c r="L26" s="17"/>
      <c r="M26" s="17"/>
      <c r="N26" s="17"/>
      <c r="O26" s="17"/>
      <c r="P26" s="17"/>
      <c r="Q26" s="17"/>
      <c r="R26" s="230"/>
    </row>
    <row r="27" spans="1:18" ht="15.5">
      <c r="A27" s="17"/>
      <c r="B27" s="17"/>
      <c r="C27" s="17"/>
      <c r="D27" s="17"/>
      <c r="E27" s="17"/>
      <c r="F27" s="17"/>
      <c r="G27" s="17"/>
      <c r="H27" s="17"/>
      <c r="I27" s="17"/>
      <c r="J27" s="17"/>
      <c r="K27" s="17"/>
      <c r="L27" s="17"/>
      <c r="M27" s="17"/>
      <c r="N27" s="17"/>
      <c r="O27" s="17"/>
      <c r="P27" s="17"/>
      <c r="Q27" s="17"/>
      <c r="R27" s="230"/>
    </row>
    <row r="28" spans="1:18" ht="15.5">
      <c r="A28" s="17"/>
      <c r="B28" s="17"/>
      <c r="C28" s="17"/>
      <c r="D28" s="17"/>
      <c r="E28" s="17"/>
      <c r="F28" s="17"/>
      <c r="G28" s="17"/>
      <c r="H28" s="17"/>
      <c r="I28" s="17"/>
      <c r="J28" s="17"/>
      <c r="K28" s="17"/>
      <c r="L28" s="17"/>
      <c r="M28" s="17"/>
      <c r="N28" s="17"/>
      <c r="O28" s="17"/>
      <c r="P28" s="17"/>
      <c r="Q28" s="17"/>
      <c r="R28" s="230"/>
    </row>
    <row r="29" spans="1:18" ht="15.5">
      <c r="A29" s="17"/>
      <c r="B29" s="17"/>
      <c r="C29" s="17"/>
      <c r="D29" s="17"/>
      <c r="E29" s="17"/>
      <c r="F29" s="17"/>
      <c r="G29" s="17"/>
      <c r="H29" s="17"/>
      <c r="I29" s="17"/>
      <c r="J29" s="17"/>
      <c r="K29" s="17"/>
      <c r="L29" s="17"/>
      <c r="M29" s="17"/>
      <c r="N29" s="17"/>
      <c r="O29" s="17"/>
      <c r="P29" s="17"/>
      <c r="Q29" s="17"/>
      <c r="R29" s="230"/>
    </row>
    <row r="30" spans="1:18" ht="15.5">
      <c r="A30" s="17"/>
      <c r="B30" s="17"/>
      <c r="C30" s="17"/>
      <c r="D30" s="17"/>
      <c r="E30" s="17"/>
      <c r="F30" s="17"/>
      <c r="G30" s="17"/>
      <c r="H30" s="17"/>
      <c r="I30" s="17"/>
      <c r="J30" s="17"/>
      <c r="K30" s="17"/>
      <c r="L30" s="17"/>
      <c r="M30" s="17"/>
      <c r="N30" s="17"/>
      <c r="O30" s="17"/>
      <c r="P30" s="17"/>
      <c r="Q30" s="17"/>
      <c r="R30" s="230"/>
    </row>
    <row r="31" spans="1:18" ht="15.5">
      <c r="A31" s="17"/>
      <c r="B31" s="17"/>
      <c r="C31" s="17"/>
      <c r="D31" s="17"/>
      <c r="E31" s="17"/>
      <c r="F31" s="17"/>
      <c r="G31" s="17"/>
      <c r="H31" s="17"/>
      <c r="I31" s="17"/>
      <c r="J31" s="17"/>
      <c r="K31" s="17"/>
      <c r="L31" s="17"/>
      <c r="M31" s="17"/>
      <c r="N31" s="17"/>
      <c r="O31" s="17"/>
      <c r="P31" s="17"/>
      <c r="Q31" s="17"/>
      <c r="R31" s="230"/>
    </row>
    <row r="32" spans="1:18" ht="15.5">
      <c r="A32" s="17"/>
      <c r="B32" s="17"/>
      <c r="C32" s="17"/>
      <c r="D32" s="17"/>
      <c r="E32" s="17"/>
      <c r="F32" s="17"/>
      <c r="G32" s="17"/>
      <c r="H32" s="17"/>
      <c r="I32" s="17"/>
      <c r="J32" s="17"/>
      <c r="K32" s="17"/>
      <c r="L32" s="17"/>
      <c r="M32" s="17"/>
      <c r="N32" s="17"/>
      <c r="O32" s="17"/>
      <c r="P32" s="17"/>
      <c r="Q32" s="17"/>
      <c r="R32" s="230"/>
    </row>
    <row r="33" spans="1:18" ht="15.5">
      <c r="A33" s="17"/>
      <c r="B33" s="17"/>
      <c r="C33" s="17"/>
      <c r="D33" s="17"/>
      <c r="E33" s="17"/>
      <c r="F33" s="17"/>
      <c r="G33" s="17"/>
      <c r="H33" s="17"/>
      <c r="I33" s="17"/>
      <c r="J33" s="17"/>
      <c r="K33" s="17"/>
      <c r="L33" s="17"/>
      <c r="M33" s="17"/>
      <c r="N33" s="17"/>
      <c r="O33" s="17"/>
      <c r="P33" s="17"/>
      <c r="Q33" s="17"/>
      <c r="R33" s="230"/>
    </row>
    <row r="34" spans="1:18" ht="15.5">
      <c r="A34" s="17"/>
      <c r="B34" s="17"/>
      <c r="C34" s="17"/>
      <c r="D34" s="17"/>
      <c r="E34" s="17"/>
      <c r="F34" s="17"/>
      <c r="G34" s="17"/>
      <c r="H34" s="17"/>
      <c r="I34" s="17"/>
      <c r="J34" s="17"/>
      <c r="K34" s="17"/>
      <c r="L34" s="17"/>
      <c r="M34" s="17"/>
      <c r="N34" s="17"/>
      <c r="O34" s="17"/>
      <c r="P34" s="17"/>
      <c r="Q34" s="17"/>
      <c r="R34" s="230"/>
    </row>
    <row r="35" spans="1:18" ht="15.5">
      <c r="A35" s="17"/>
      <c r="B35" s="17"/>
      <c r="C35" s="17"/>
      <c r="D35" s="17"/>
      <c r="E35" s="17"/>
      <c r="F35" s="17"/>
      <c r="G35" s="17"/>
      <c r="H35" s="17"/>
      <c r="I35" s="17"/>
      <c r="J35" s="17"/>
      <c r="K35" s="17"/>
      <c r="L35" s="17"/>
      <c r="M35" s="17"/>
      <c r="N35" s="17"/>
      <c r="O35" s="17"/>
      <c r="P35" s="17"/>
      <c r="Q35" s="17"/>
      <c r="R35" s="230"/>
    </row>
    <row r="36" spans="1:18" ht="15.5">
      <c r="A36" s="17"/>
      <c r="B36" s="17"/>
      <c r="C36" s="17"/>
      <c r="D36" s="17"/>
      <c r="E36" s="17"/>
      <c r="F36" s="17"/>
      <c r="G36" s="17"/>
      <c r="H36" s="17"/>
      <c r="I36" s="17"/>
      <c r="J36" s="17"/>
      <c r="K36" s="17"/>
      <c r="L36" s="17"/>
      <c r="M36" s="17"/>
      <c r="N36" s="17"/>
      <c r="O36" s="17"/>
      <c r="P36" s="17"/>
      <c r="Q36" s="17"/>
      <c r="R36" s="230"/>
    </row>
    <row r="37" spans="1:18" ht="15.5">
      <c r="A37" s="17"/>
      <c r="B37" s="17"/>
      <c r="C37" s="17"/>
      <c r="D37" s="17"/>
      <c r="E37" s="17"/>
      <c r="F37" s="17"/>
      <c r="G37" s="17"/>
      <c r="H37" s="17"/>
      <c r="I37" s="17"/>
      <c r="J37" s="17"/>
      <c r="K37" s="17"/>
      <c r="L37" s="17"/>
      <c r="M37" s="17"/>
      <c r="N37" s="17"/>
      <c r="O37" s="17"/>
      <c r="P37" s="17"/>
      <c r="Q37" s="17"/>
      <c r="R37" s="230"/>
    </row>
    <row r="38" spans="1:18" ht="15.5">
      <c r="A38" s="17"/>
      <c r="B38" s="17"/>
      <c r="C38" s="17"/>
      <c r="D38" s="17"/>
      <c r="E38" s="17"/>
      <c r="F38" s="17"/>
      <c r="G38" s="17"/>
      <c r="H38" s="17"/>
      <c r="I38" s="17"/>
      <c r="J38" s="17"/>
      <c r="K38" s="17"/>
      <c r="L38" s="17"/>
      <c r="M38" s="17"/>
      <c r="N38" s="17"/>
      <c r="O38" s="17"/>
      <c r="P38" s="17"/>
      <c r="Q38" s="17"/>
      <c r="R38" s="230"/>
    </row>
    <row r="39" spans="1:18" ht="15.5">
      <c r="A39" s="17"/>
      <c r="B39" s="17"/>
      <c r="C39" s="17"/>
      <c r="D39" s="17"/>
      <c r="E39" s="17"/>
      <c r="F39" s="17"/>
      <c r="G39" s="17"/>
      <c r="H39" s="17"/>
      <c r="I39" s="17"/>
      <c r="J39" s="17"/>
      <c r="K39" s="17"/>
      <c r="L39" s="17"/>
      <c r="M39" s="17"/>
      <c r="N39" s="17"/>
      <c r="O39" s="17"/>
      <c r="P39" s="17"/>
      <c r="Q39" s="17"/>
      <c r="R39" s="230"/>
    </row>
    <row r="40" spans="1:18" ht="15.5">
      <c r="A40" s="17"/>
      <c r="B40" s="17"/>
      <c r="C40" s="17"/>
      <c r="D40" s="17"/>
      <c r="E40" s="17"/>
      <c r="F40" s="17"/>
      <c r="G40" s="17"/>
      <c r="H40" s="17"/>
      <c r="I40" s="17"/>
      <c r="J40" s="17"/>
      <c r="K40" s="17"/>
      <c r="L40" s="17"/>
      <c r="M40" s="17"/>
      <c r="N40" s="17"/>
      <c r="O40" s="17"/>
      <c r="P40" s="17"/>
      <c r="Q40" s="17"/>
      <c r="R40" s="230"/>
    </row>
    <row r="41" spans="1:18" ht="15.5">
      <c r="A41" s="17"/>
      <c r="B41" s="17"/>
      <c r="C41" s="17"/>
      <c r="D41" s="17"/>
      <c r="E41" s="17"/>
      <c r="F41" s="17"/>
      <c r="G41" s="17"/>
      <c r="H41" s="17"/>
      <c r="I41" s="17"/>
      <c r="J41" s="17"/>
      <c r="K41" s="17"/>
      <c r="L41" s="17"/>
      <c r="M41" s="17"/>
      <c r="N41" s="17"/>
      <c r="O41" s="17"/>
      <c r="P41" s="17"/>
      <c r="Q41" s="17"/>
      <c r="R41" s="230"/>
    </row>
    <row r="42" spans="1:18" ht="15.5">
      <c r="A42" s="17"/>
      <c r="B42" s="17"/>
      <c r="C42" s="17"/>
      <c r="D42" s="17"/>
      <c r="E42" s="17"/>
      <c r="F42" s="17"/>
      <c r="G42" s="17"/>
      <c r="H42" s="17"/>
      <c r="I42" s="17"/>
      <c r="J42" s="17"/>
      <c r="K42" s="17"/>
      <c r="L42" s="17"/>
      <c r="M42" s="17"/>
      <c r="N42" s="17"/>
      <c r="O42" s="17"/>
      <c r="P42" s="17"/>
      <c r="Q42" s="17"/>
      <c r="R42" s="230"/>
    </row>
    <row r="43" spans="1:18" ht="15.5">
      <c r="A43" s="17"/>
      <c r="B43" s="17"/>
      <c r="C43" s="17"/>
      <c r="D43" s="17"/>
      <c r="E43" s="17"/>
      <c r="F43" s="17"/>
      <c r="G43" s="17"/>
      <c r="H43" s="17"/>
      <c r="I43" s="17"/>
      <c r="J43" s="17"/>
      <c r="K43" s="17"/>
      <c r="L43" s="17"/>
      <c r="M43" s="17"/>
      <c r="N43" s="17"/>
      <c r="O43" s="17"/>
      <c r="P43" s="17"/>
      <c r="Q43" s="17"/>
      <c r="R43" s="230"/>
    </row>
    <row r="44" spans="1:18" ht="15.5">
      <c r="A44" s="17"/>
      <c r="B44" s="17"/>
      <c r="C44" s="17"/>
      <c r="D44" s="17"/>
      <c r="E44" s="17"/>
      <c r="F44" s="17"/>
      <c r="G44" s="17"/>
      <c r="H44" s="17"/>
      <c r="I44" s="17"/>
      <c r="J44" s="17"/>
      <c r="K44" s="17"/>
      <c r="L44" s="17"/>
      <c r="M44" s="17"/>
      <c r="N44" s="17"/>
      <c r="O44" s="17"/>
      <c r="P44" s="17"/>
      <c r="Q44" s="17"/>
      <c r="R44" s="230"/>
    </row>
    <row r="45" spans="1:18" ht="15.5">
      <c r="A45" s="17"/>
      <c r="B45" s="17"/>
      <c r="C45" s="17"/>
      <c r="D45" s="17"/>
      <c r="E45" s="17"/>
      <c r="F45" s="17"/>
      <c r="G45" s="17"/>
      <c r="H45" s="17"/>
      <c r="I45" s="17"/>
      <c r="J45" s="17"/>
      <c r="K45" s="17"/>
      <c r="L45" s="17"/>
      <c r="M45" s="17"/>
      <c r="N45" s="17"/>
      <c r="O45" s="17"/>
      <c r="P45" s="17"/>
      <c r="Q45" s="17"/>
      <c r="R45" s="230"/>
    </row>
    <row r="46" spans="1:18" ht="15.5">
      <c r="A46" s="17"/>
      <c r="B46" s="17"/>
      <c r="C46" s="17"/>
      <c r="D46" s="17"/>
      <c r="E46" s="17"/>
      <c r="F46" s="17"/>
      <c r="G46" s="17"/>
      <c r="H46" s="17"/>
      <c r="I46" s="17"/>
      <c r="J46" s="17"/>
      <c r="K46" s="17"/>
      <c r="L46" s="17"/>
      <c r="M46" s="17"/>
      <c r="N46" s="17"/>
      <c r="O46" s="17"/>
      <c r="P46" s="17"/>
      <c r="Q46" s="17"/>
      <c r="R46" s="230"/>
    </row>
    <row r="47" spans="1:18" ht="15.5">
      <c r="A47" s="17"/>
      <c r="B47" s="17"/>
      <c r="C47" s="17"/>
      <c r="D47" s="17"/>
      <c r="E47" s="17"/>
      <c r="F47" s="17"/>
      <c r="G47" s="17"/>
      <c r="H47" s="17"/>
      <c r="I47" s="17"/>
      <c r="J47" s="17"/>
      <c r="K47" s="17"/>
      <c r="L47" s="17"/>
      <c r="M47" s="17"/>
      <c r="N47" s="17"/>
      <c r="O47" s="17"/>
      <c r="P47" s="17"/>
      <c r="Q47" s="17"/>
      <c r="R47" s="230"/>
    </row>
    <row r="48" spans="1:18" ht="15.5">
      <c r="A48" s="17"/>
      <c r="B48" s="17"/>
      <c r="C48" s="17"/>
      <c r="D48" s="17"/>
      <c r="E48" s="17"/>
      <c r="F48" s="17"/>
      <c r="G48" s="17"/>
      <c r="H48" s="17"/>
      <c r="I48" s="17"/>
      <c r="J48" s="17"/>
      <c r="K48" s="17"/>
      <c r="L48" s="17"/>
      <c r="M48" s="17"/>
      <c r="N48" s="17"/>
      <c r="O48" s="17"/>
      <c r="P48" s="17"/>
      <c r="Q48" s="17"/>
      <c r="R48" s="230"/>
    </row>
    <row r="49" spans="1:18" ht="15.5">
      <c r="A49" s="17"/>
      <c r="B49" s="17"/>
      <c r="C49" s="17"/>
      <c r="D49" s="17"/>
      <c r="E49" s="17"/>
      <c r="F49" s="17"/>
      <c r="G49" s="17"/>
      <c r="H49" s="17"/>
      <c r="I49" s="17"/>
      <c r="J49" s="17"/>
      <c r="K49" s="17"/>
      <c r="L49" s="17"/>
      <c r="M49" s="17"/>
      <c r="N49" s="17"/>
      <c r="O49" s="17"/>
      <c r="P49" s="17"/>
      <c r="Q49" s="17"/>
      <c r="R49" s="230"/>
    </row>
    <row r="50" spans="1:18" ht="15.5">
      <c r="A50" s="17"/>
      <c r="B50" s="17"/>
      <c r="C50" s="17"/>
      <c r="D50" s="17"/>
      <c r="E50" s="17"/>
      <c r="F50" s="17"/>
      <c r="G50" s="17"/>
      <c r="H50" s="17"/>
      <c r="I50" s="17"/>
      <c r="J50" s="17"/>
      <c r="K50" s="17"/>
      <c r="L50" s="17"/>
      <c r="M50" s="17"/>
      <c r="N50" s="17"/>
      <c r="O50" s="17"/>
      <c r="P50" s="17"/>
      <c r="Q50" s="17"/>
      <c r="R50" s="230"/>
    </row>
    <row r="51" spans="1:18" ht="15.5">
      <c r="A51" s="17"/>
      <c r="B51" s="17"/>
      <c r="C51" s="17"/>
      <c r="D51" s="17"/>
      <c r="E51" s="17"/>
      <c r="F51" s="17"/>
      <c r="G51" s="17"/>
      <c r="H51" s="17"/>
      <c r="I51" s="17"/>
      <c r="J51" s="17"/>
      <c r="K51" s="17"/>
      <c r="L51" s="17"/>
      <c r="M51" s="17"/>
      <c r="N51" s="17"/>
      <c r="O51" s="17"/>
      <c r="P51" s="17"/>
      <c r="Q51" s="17"/>
      <c r="R51" s="230"/>
    </row>
    <row r="52" spans="1:18" ht="15.5">
      <c r="A52" s="17"/>
      <c r="B52" s="17"/>
      <c r="C52" s="17"/>
      <c r="D52" s="17"/>
      <c r="E52" s="17"/>
      <c r="F52" s="17"/>
      <c r="G52" s="17"/>
      <c r="H52" s="17"/>
      <c r="I52" s="17"/>
      <c r="J52" s="17"/>
      <c r="K52" s="17"/>
      <c r="L52" s="17"/>
      <c r="M52" s="17"/>
      <c r="N52" s="17"/>
      <c r="O52" s="17"/>
      <c r="P52" s="17"/>
      <c r="Q52" s="17"/>
      <c r="R52" s="230"/>
    </row>
    <row r="53" spans="1:18" ht="15.5">
      <c r="A53" s="17"/>
      <c r="B53" s="17"/>
      <c r="C53" s="17"/>
      <c r="D53" s="17"/>
      <c r="E53" s="17"/>
      <c r="F53" s="17"/>
      <c r="G53" s="17"/>
      <c r="H53" s="17"/>
      <c r="I53" s="17"/>
      <c r="J53" s="17"/>
      <c r="K53" s="17"/>
      <c r="L53" s="17"/>
      <c r="M53" s="17"/>
      <c r="N53" s="17"/>
      <c r="O53" s="17"/>
      <c r="P53" s="17"/>
      <c r="Q53" s="17"/>
      <c r="R53" s="230"/>
    </row>
    <row r="54" spans="1:18" ht="15.5">
      <c r="A54" s="17"/>
      <c r="B54" s="17"/>
      <c r="C54" s="17"/>
      <c r="D54" s="17"/>
      <c r="E54" s="17"/>
      <c r="F54" s="17"/>
      <c r="G54" s="17"/>
      <c r="H54" s="17"/>
      <c r="I54" s="17"/>
      <c r="J54" s="17"/>
      <c r="K54" s="17"/>
      <c r="L54" s="17"/>
      <c r="M54" s="17"/>
      <c r="N54" s="17"/>
      <c r="O54" s="17"/>
      <c r="P54" s="17"/>
      <c r="Q54" s="17"/>
      <c r="R54" s="230"/>
    </row>
    <row r="55" spans="1:18" ht="15.5">
      <c r="A55" s="17"/>
      <c r="B55" s="17"/>
      <c r="C55" s="17"/>
      <c r="D55" s="17"/>
      <c r="E55" s="17"/>
      <c r="F55" s="17"/>
      <c r="G55" s="17"/>
      <c r="H55" s="17"/>
      <c r="I55" s="17"/>
      <c r="J55" s="17"/>
      <c r="K55" s="17"/>
      <c r="L55" s="17"/>
      <c r="M55" s="17"/>
      <c r="N55" s="17"/>
      <c r="O55" s="17"/>
      <c r="P55" s="17"/>
      <c r="Q55" s="17"/>
      <c r="R55" s="230"/>
    </row>
    <row r="56" spans="1:18" ht="15.5">
      <c r="A56" s="17"/>
      <c r="B56" s="17"/>
      <c r="C56" s="17"/>
      <c r="D56" s="17"/>
      <c r="E56" s="17"/>
      <c r="F56" s="17"/>
      <c r="G56" s="17"/>
      <c r="H56" s="17"/>
      <c r="I56" s="17"/>
      <c r="J56" s="17"/>
      <c r="K56" s="17"/>
      <c r="L56" s="17"/>
      <c r="M56" s="17"/>
      <c r="N56" s="17"/>
      <c r="O56" s="17"/>
      <c r="P56" s="17"/>
      <c r="Q56" s="17"/>
      <c r="R56" s="230"/>
    </row>
    <row r="57" spans="1:18" ht="15.5">
      <c r="A57" s="17"/>
      <c r="B57" s="17"/>
      <c r="C57" s="17"/>
      <c r="D57" s="17"/>
      <c r="E57" s="17"/>
      <c r="F57" s="17"/>
      <c r="G57" s="17"/>
      <c r="H57" s="17"/>
      <c r="I57" s="17"/>
      <c r="J57" s="17"/>
      <c r="K57" s="17"/>
      <c r="L57" s="17"/>
      <c r="M57" s="17"/>
      <c r="N57" s="17"/>
      <c r="O57" s="17"/>
      <c r="P57" s="17"/>
      <c r="Q57" s="17"/>
      <c r="R57" s="230"/>
    </row>
    <row r="58" spans="1:18" ht="15.5">
      <c r="A58" s="17"/>
      <c r="B58" s="17"/>
      <c r="C58" s="17"/>
      <c r="D58" s="17"/>
      <c r="E58" s="17"/>
      <c r="F58" s="17"/>
      <c r="G58" s="17"/>
      <c r="H58" s="17"/>
      <c r="I58" s="17"/>
      <c r="J58" s="17"/>
      <c r="K58" s="17"/>
      <c r="L58" s="17"/>
      <c r="M58" s="17"/>
      <c r="N58" s="17"/>
      <c r="O58" s="17"/>
      <c r="P58" s="17"/>
      <c r="Q58" s="17"/>
      <c r="R58" s="230"/>
    </row>
    <row r="59" spans="1:18" ht="15.5">
      <c r="A59" s="17"/>
      <c r="B59" s="17"/>
      <c r="C59" s="17"/>
      <c r="D59" s="17"/>
      <c r="E59" s="17"/>
      <c r="F59" s="17"/>
      <c r="G59" s="17"/>
      <c r="H59" s="17"/>
      <c r="I59" s="17"/>
      <c r="J59" s="17"/>
      <c r="K59" s="17"/>
      <c r="L59" s="17"/>
      <c r="M59" s="17"/>
      <c r="N59" s="17"/>
      <c r="O59" s="17"/>
      <c r="P59" s="17"/>
      <c r="Q59" s="17"/>
      <c r="R59" s="230"/>
    </row>
    <row r="60" spans="1:18" ht="15.5">
      <c r="A60" s="17"/>
      <c r="B60" s="17"/>
      <c r="C60" s="17"/>
      <c r="D60" s="17"/>
      <c r="E60" s="17"/>
      <c r="F60" s="17"/>
      <c r="G60" s="17"/>
      <c r="H60" s="17"/>
      <c r="I60" s="17"/>
      <c r="J60" s="17"/>
      <c r="K60" s="17"/>
      <c r="L60" s="17"/>
      <c r="M60" s="17"/>
      <c r="N60" s="17"/>
      <c r="O60" s="17"/>
      <c r="P60" s="17"/>
      <c r="Q60" s="17"/>
      <c r="R60" s="230"/>
    </row>
    <row r="61" spans="1:18" ht="15.5">
      <c r="A61" s="17"/>
      <c r="B61" s="17"/>
      <c r="C61" s="17"/>
      <c r="D61" s="17"/>
      <c r="E61" s="17"/>
      <c r="F61" s="17"/>
      <c r="G61" s="17"/>
      <c r="H61" s="17"/>
      <c r="I61" s="17"/>
      <c r="J61" s="17"/>
      <c r="K61" s="17"/>
      <c r="L61" s="17"/>
      <c r="M61" s="17"/>
      <c r="N61" s="17"/>
      <c r="O61" s="17"/>
      <c r="P61" s="17"/>
      <c r="Q61" s="17"/>
      <c r="R61" s="230"/>
    </row>
    <row r="62" spans="1:18" ht="15.5">
      <c r="A62" s="17"/>
      <c r="B62" s="17"/>
      <c r="C62" s="17"/>
      <c r="D62" s="17"/>
      <c r="E62" s="17"/>
      <c r="F62" s="17"/>
      <c r="G62" s="17"/>
      <c r="H62" s="17"/>
      <c r="I62" s="17"/>
      <c r="J62" s="17"/>
      <c r="K62" s="17"/>
      <c r="L62" s="17"/>
      <c r="M62" s="17"/>
      <c r="N62" s="17"/>
      <c r="O62" s="17"/>
      <c r="P62" s="17"/>
      <c r="Q62" s="17"/>
      <c r="R62" s="230"/>
    </row>
    <row r="63" spans="1:18" ht="15.5">
      <c r="A63" s="17"/>
      <c r="B63" s="17"/>
      <c r="C63" s="17"/>
      <c r="D63" s="17"/>
      <c r="E63" s="17"/>
      <c r="F63" s="17"/>
      <c r="G63" s="17"/>
      <c r="H63" s="17"/>
      <c r="I63" s="17"/>
      <c r="J63" s="17"/>
      <c r="K63" s="17"/>
      <c r="L63" s="17"/>
      <c r="M63" s="17"/>
      <c r="N63" s="17"/>
      <c r="O63" s="17"/>
      <c r="P63" s="17"/>
      <c r="Q63" s="17"/>
      <c r="R63" s="230"/>
    </row>
    <row r="64" spans="1:18" ht="15.5">
      <c r="A64" s="17"/>
      <c r="B64" s="17"/>
      <c r="C64" s="17"/>
      <c r="D64" s="17"/>
      <c r="E64" s="17"/>
      <c r="F64" s="17"/>
      <c r="G64" s="17"/>
      <c r="H64" s="17"/>
      <c r="I64" s="17"/>
      <c r="J64" s="17"/>
      <c r="K64" s="17"/>
      <c r="L64" s="17"/>
      <c r="M64" s="17"/>
      <c r="N64" s="17"/>
      <c r="O64" s="17"/>
      <c r="P64" s="17"/>
      <c r="Q64" s="17"/>
      <c r="R64" s="230"/>
    </row>
    <row r="65" spans="1:18" ht="15.5">
      <c r="A65" s="17"/>
      <c r="B65" s="17"/>
      <c r="C65" s="17"/>
      <c r="D65" s="17"/>
      <c r="E65" s="17"/>
      <c r="F65" s="17"/>
      <c r="G65" s="17"/>
      <c r="H65" s="17"/>
      <c r="I65" s="17"/>
      <c r="J65" s="17"/>
      <c r="K65" s="17"/>
      <c r="L65" s="17"/>
      <c r="M65" s="17"/>
      <c r="N65" s="17"/>
      <c r="O65" s="17"/>
      <c r="P65" s="17"/>
      <c r="Q65" s="17"/>
      <c r="R65" s="230"/>
    </row>
    <row r="66" spans="1:18" ht="15.5">
      <c r="A66" s="17"/>
      <c r="B66" s="17"/>
      <c r="C66" s="17"/>
      <c r="D66" s="17"/>
      <c r="E66" s="17"/>
      <c r="F66" s="17"/>
      <c r="G66" s="17"/>
      <c r="H66" s="17"/>
      <c r="I66" s="17"/>
      <c r="J66" s="17"/>
      <c r="K66" s="17"/>
      <c r="L66" s="17"/>
      <c r="M66" s="17"/>
      <c r="N66" s="17"/>
      <c r="O66" s="17"/>
      <c r="P66" s="17"/>
      <c r="Q66" s="17"/>
      <c r="R66" s="230"/>
    </row>
    <row r="67" spans="1:18" ht="15.5">
      <c r="A67" s="17"/>
      <c r="B67" s="17"/>
      <c r="C67" s="17"/>
      <c r="D67" s="17"/>
      <c r="E67" s="17"/>
      <c r="F67" s="17"/>
      <c r="G67" s="17"/>
      <c r="H67" s="17"/>
      <c r="I67" s="17"/>
      <c r="J67" s="17"/>
      <c r="K67" s="17"/>
      <c r="L67" s="17"/>
      <c r="M67" s="17"/>
      <c r="N67" s="17"/>
      <c r="O67" s="17"/>
      <c r="P67" s="17"/>
      <c r="Q67" s="17"/>
      <c r="R67" s="230"/>
    </row>
    <row r="68" spans="1:18" ht="15.5">
      <c r="A68" s="17"/>
      <c r="B68" s="17"/>
      <c r="C68" s="17"/>
      <c r="D68" s="17"/>
      <c r="E68" s="17"/>
      <c r="F68" s="17"/>
      <c r="G68" s="17"/>
      <c r="H68" s="17"/>
      <c r="I68" s="17"/>
      <c r="J68" s="17"/>
      <c r="K68" s="17"/>
      <c r="L68" s="17"/>
      <c r="M68" s="17"/>
      <c r="N68" s="17"/>
      <c r="O68" s="17"/>
      <c r="P68" s="17"/>
      <c r="Q68" s="17"/>
      <c r="R68" s="230"/>
    </row>
    <row r="69" spans="1:18" ht="15.5">
      <c r="A69" s="17"/>
      <c r="B69" s="17"/>
      <c r="C69" s="17"/>
      <c r="D69" s="17"/>
      <c r="E69" s="17"/>
      <c r="F69" s="17"/>
      <c r="G69" s="17"/>
      <c r="H69" s="17"/>
      <c r="I69" s="17"/>
      <c r="J69" s="17"/>
      <c r="K69" s="17"/>
      <c r="L69" s="17"/>
      <c r="M69" s="17"/>
      <c r="N69" s="17"/>
      <c r="O69" s="17"/>
      <c r="P69" s="17"/>
      <c r="Q69" s="17"/>
      <c r="R69" s="230"/>
    </row>
    <row r="70" spans="1:18" ht="15.5">
      <c r="A70" s="17"/>
      <c r="B70" s="17"/>
      <c r="C70" s="17"/>
      <c r="D70" s="17"/>
      <c r="E70" s="17"/>
      <c r="F70" s="17"/>
      <c r="G70" s="17"/>
      <c r="H70" s="17"/>
      <c r="I70" s="17"/>
      <c r="J70" s="17"/>
      <c r="K70" s="17"/>
      <c r="L70" s="17"/>
      <c r="M70" s="17"/>
      <c r="N70" s="17"/>
      <c r="O70" s="17"/>
      <c r="P70" s="17"/>
      <c r="Q70" s="17"/>
      <c r="R70" s="230"/>
    </row>
    <row r="71" spans="1:18" ht="15.5">
      <c r="A71" s="17"/>
      <c r="B71" s="17"/>
      <c r="C71" s="17"/>
      <c r="D71" s="17"/>
      <c r="E71" s="17"/>
      <c r="F71" s="17"/>
      <c r="G71" s="17"/>
      <c r="H71" s="17"/>
      <c r="I71" s="17"/>
      <c r="J71" s="17"/>
      <c r="K71" s="17"/>
      <c r="L71" s="17"/>
      <c r="M71" s="17"/>
      <c r="N71" s="17"/>
      <c r="O71" s="17"/>
      <c r="P71" s="17"/>
      <c r="Q71" s="17"/>
      <c r="R71" s="230"/>
    </row>
    <row r="72" spans="1:18" ht="15.5">
      <c r="A72" s="17"/>
      <c r="B72" s="17"/>
      <c r="C72" s="17"/>
      <c r="D72" s="17"/>
      <c r="E72" s="17"/>
      <c r="F72" s="17"/>
      <c r="G72" s="17"/>
      <c r="H72" s="17"/>
      <c r="I72" s="17"/>
      <c r="J72" s="17"/>
      <c r="K72" s="17"/>
      <c r="L72" s="17"/>
      <c r="M72" s="17"/>
      <c r="N72" s="17"/>
      <c r="O72" s="17"/>
      <c r="P72" s="17"/>
      <c r="Q72" s="17"/>
      <c r="R72" s="230"/>
    </row>
    <row r="73" spans="1:18" ht="15.5">
      <c r="A73" s="17"/>
      <c r="B73" s="17"/>
      <c r="C73" s="17"/>
      <c r="D73" s="17"/>
      <c r="E73" s="17"/>
      <c r="F73" s="17"/>
      <c r="G73" s="17"/>
      <c r="H73" s="17"/>
      <c r="I73" s="17"/>
      <c r="J73" s="17"/>
      <c r="K73" s="17"/>
      <c r="L73" s="17"/>
      <c r="M73" s="17"/>
      <c r="N73" s="17"/>
      <c r="O73" s="17"/>
      <c r="P73" s="17"/>
      <c r="Q73" s="17"/>
      <c r="R73" s="230"/>
    </row>
    <row r="74" spans="1:18" ht="15.5">
      <c r="A74" s="17"/>
      <c r="B74" s="17"/>
      <c r="C74" s="17"/>
      <c r="D74" s="17"/>
      <c r="E74" s="17"/>
      <c r="F74" s="17"/>
      <c r="G74" s="17"/>
      <c r="H74" s="17"/>
      <c r="I74" s="17"/>
      <c r="J74" s="17"/>
      <c r="K74" s="17"/>
      <c r="L74" s="17"/>
      <c r="M74" s="17"/>
      <c r="N74" s="17"/>
      <c r="O74" s="17"/>
      <c r="P74" s="17"/>
      <c r="Q74" s="17"/>
      <c r="R74" s="230"/>
    </row>
    <row r="75" spans="1:18" ht="15.5">
      <c r="A75" s="17"/>
      <c r="B75" s="17"/>
      <c r="C75" s="17"/>
      <c r="D75" s="17"/>
      <c r="E75" s="17"/>
      <c r="F75" s="17"/>
      <c r="G75" s="17"/>
      <c r="H75" s="17"/>
      <c r="I75" s="17"/>
      <c r="J75" s="17"/>
      <c r="K75" s="17"/>
      <c r="L75" s="17"/>
      <c r="M75" s="17"/>
      <c r="N75" s="17"/>
      <c r="O75" s="17"/>
      <c r="P75" s="17"/>
      <c r="Q75" s="17"/>
      <c r="R75" s="230"/>
    </row>
    <row r="76" spans="1:18" ht="15.5">
      <c r="A76" s="17"/>
      <c r="B76" s="17"/>
      <c r="C76" s="17"/>
      <c r="D76" s="17"/>
      <c r="E76" s="17"/>
      <c r="F76" s="17"/>
      <c r="G76" s="17"/>
      <c r="H76" s="17"/>
      <c r="I76" s="17"/>
      <c r="J76" s="17"/>
      <c r="K76" s="17"/>
      <c r="L76" s="17"/>
      <c r="M76" s="17"/>
      <c r="N76" s="17"/>
      <c r="O76" s="17"/>
      <c r="P76" s="17"/>
      <c r="Q76" s="17"/>
      <c r="R76" s="230"/>
    </row>
    <row r="77" spans="1:18" ht="15.5">
      <c r="A77" s="17"/>
      <c r="B77" s="17"/>
      <c r="C77" s="17"/>
      <c r="D77" s="17"/>
      <c r="E77" s="17"/>
      <c r="F77" s="17"/>
      <c r="G77" s="17"/>
      <c r="H77" s="17"/>
      <c r="I77" s="17"/>
      <c r="J77" s="17"/>
      <c r="K77" s="17"/>
      <c r="L77" s="17"/>
      <c r="M77" s="17"/>
      <c r="N77" s="17"/>
      <c r="O77" s="17"/>
      <c r="P77" s="17"/>
      <c r="Q77" s="17"/>
      <c r="R77" s="230"/>
    </row>
    <row r="78" spans="1:18" ht="15.5">
      <c r="A78" s="17"/>
      <c r="B78" s="17"/>
      <c r="C78" s="17"/>
      <c r="D78" s="17"/>
      <c r="E78" s="17"/>
      <c r="F78" s="17"/>
      <c r="G78" s="17"/>
      <c r="H78" s="17"/>
      <c r="I78" s="17"/>
      <c r="J78" s="17"/>
      <c r="K78" s="17"/>
      <c r="L78" s="17"/>
      <c r="M78" s="17"/>
      <c r="N78" s="17"/>
      <c r="O78" s="17"/>
      <c r="P78" s="17"/>
      <c r="Q78" s="17"/>
      <c r="R78" s="230"/>
    </row>
    <row r="79" spans="1:18" ht="15.5">
      <c r="A79" s="17"/>
      <c r="B79" s="17"/>
      <c r="C79" s="17"/>
      <c r="D79" s="17"/>
      <c r="E79" s="17"/>
      <c r="F79" s="17"/>
      <c r="G79" s="17"/>
      <c r="H79" s="17"/>
      <c r="I79" s="17"/>
      <c r="J79" s="17"/>
      <c r="K79" s="17"/>
      <c r="L79" s="17"/>
      <c r="M79" s="17"/>
      <c r="N79" s="17"/>
      <c r="O79" s="17"/>
      <c r="P79" s="17"/>
      <c r="Q79" s="17"/>
      <c r="R79" s="230"/>
    </row>
    <row r="80" spans="1:18" ht="15.5">
      <c r="A80" s="17"/>
      <c r="B80" s="17"/>
      <c r="C80" s="17"/>
      <c r="D80" s="17"/>
      <c r="E80" s="17"/>
      <c r="F80" s="17"/>
      <c r="G80" s="17"/>
      <c r="H80" s="17"/>
      <c r="I80" s="17"/>
      <c r="J80" s="17"/>
      <c r="K80" s="17"/>
      <c r="L80" s="17"/>
      <c r="M80" s="17"/>
      <c r="N80" s="17"/>
      <c r="O80" s="17"/>
      <c r="P80" s="17"/>
      <c r="Q80" s="17"/>
      <c r="R80" s="230"/>
    </row>
    <row r="81" spans="1:18" ht="15.5">
      <c r="A81" s="17"/>
      <c r="B81" s="17"/>
      <c r="C81" s="17"/>
      <c r="D81" s="17"/>
      <c r="E81" s="17"/>
      <c r="F81" s="17"/>
      <c r="G81" s="17"/>
      <c r="H81" s="17"/>
      <c r="I81" s="17"/>
      <c r="J81" s="17"/>
      <c r="K81" s="17"/>
      <c r="L81" s="17"/>
      <c r="M81" s="17"/>
      <c r="N81" s="17"/>
      <c r="O81" s="17"/>
      <c r="P81" s="17"/>
      <c r="Q81" s="17"/>
      <c r="R81" s="230"/>
    </row>
    <row r="82" spans="1:18" ht="15.5">
      <c r="A82" s="17"/>
      <c r="B82" s="17"/>
      <c r="C82" s="17"/>
      <c r="D82" s="17"/>
      <c r="E82" s="17"/>
      <c r="F82" s="17"/>
      <c r="G82" s="17"/>
      <c r="H82" s="17"/>
      <c r="I82" s="17"/>
      <c r="J82" s="17"/>
      <c r="K82" s="17"/>
      <c r="L82" s="17"/>
      <c r="M82" s="17"/>
      <c r="N82" s="17"/>
      <c r="O82" s="17"/>
      <c r="P82" s="17"/>
      <c r="Q82" s="17"/>
      <c r="R82" s="230"/>
    </row>
    <row r="83" spans="1:18" ht="15.5">
      <c r="A83" s="17"/>
      <c r="B83" s="17"/>
      <c r="C83" s="17"/>
      <c r="D83" s="17"/>
      <c r="E83" s="17"/>
      <c r="F83" s="17"/>
      <c r="G83" s="17"/>
      <c r="H83" s="17"/>
      <c r="I83" s="17"/>
      <c r="J83" s="17"/>
      <c r="K83" s="17"/>
      <c r="L83" s="17"/>
      <c r="M83" s="17"/>
      <c r="N83" s="17"/>
      <c r="O83" s="17"/>
      <c r="P83" s="17"/>
      <c r="Q83" s="17"/>
      <c r="R83" s="230"/>
    </row>
    <row r="84" spans="1:18" ht="15.5">
      <c r="A84" s="17"/>
      <c r="B84" s="17"/>
      <c r="C84" s="17"/>
      <c r="D84" s="17"/>
      <c r="E84" s="17"/>
      <c r="F84" s="17"/>
      <c r="G84" s="17"/>
      <c r="H84" s="17"/>
      <c r="I84" s="17"/>
      <c r="J84" s="17"/>
      <c r="K84" s="17"/>
      <c r="L84" s="17"/>
      <c r="M84" s="17"/>
      <c r="N84" s="17"/>
      <c r="O84" s="17"/>
      <c r="P84" s="17"/>
      <c r="Q84" s="17"/>
      <c r="R84" s="230"/>
    </row>
    <row r="85" spans="1:18" ht="15.5">
      <c r="A85" s="17"/>
      <c r="B85" s="17"/>
      <c r="C85" s="17"/>
      <c r="D85" s="17"/>
      <c r="E85" s="17"/>
      <c r="F85" s="17"/>
      <c r="G85" s="17"/>
      <c r="H85" s="17"/>
      <c r="I85" s="17"/>
      <c r="J85" s="17"/>
      <c r="K85" s="17"/>
      <c r="L85" s="17"/>
      <c r="M85" s="17"/>
      <c r="N85" s="17"/>
      <c r="O85" s="17"/>
      <c r="P85" s="17"/>
      <c r="Q85" s="17"/>
      <c r="R85" s="230"/>
    </row>
    <row r="86" spans="1:18" ht="15.5">
      <c r="A86" s="17"/>
      <c r="B86" s="17"/>
      <c r="C86" s="17"/>
      <c r="D86" s="17"/>
      <c r="E86" s="17"/>
      <c r="F86" s="17"/>
      <c r="G86" s="17"/>
      <c r="H86" s="17"/>
      <c r="I86" s="17"/>
      <c r="J86" s="17"/>
      <c r="K86" s="17"/>
      <c r="L86" s="17"/>
      <c r="M86" s="17"/>
      <c r="N86" s="17"/>
      <c r="O86" s="17"/>
      <c r="P86" s="17"/>
      <c r="Q86" s="17"/>
      <c r="R86" s="230"/>
    </row>
    <row r="87" spans="1:18" ht="15.5">
      <c r="A87" s="17"/>
      <c r="B87" s="17"/>
      <c r="C87" s="17"/>
      <c r="D87" s="17"/>
      <c r="E87" s="17"/>
      <c r="F87" s="17"/>
      <c r="G87" s="17"/>
      <c r="H87" s="17"/>
      <c r="I87" s="17"/>
      <c r="J87" s="17"/>
      <c r="K87" s="17"/>
      <c r="L87" s="17"/>
      <c r="M87" s="17"/>
      <c r="N87" s="17"/>
      <c r="O87" s="17"/>
      <c r="P87" s="17"/>
      <c r="Q87" s="17"/>
      <c r="R87" s="230"/>
    </row>
    <row r="88" spans="1:18" ht="15.5">
      <c r="A88" s="17"/>
      <c r="B88" s="17"/>
      <c r="C88" s="17"/>
      <c r="D88" s="17"/>
      <c r="E88" s="17"/>
      <c r="F88" s="17"/>
      <c r="G88" s="17"/>
      <c r="H88" s="17"/>
      <c r="I88" s="17"/>
      <c r="J88" s="17"/>
      <c r="K88" s="17"/>
      <c r="L88" s="17"/>
      <c r="M88" s="17"/>
      <c r="N88" s="17"/>
      <c r="O88" s="17"/>
      <c r="P88" s="17"/>
      <c r="Q88" s="17"/>
      <c r="R88" s="230"/>
    </row>
    <row r="89" spans="1:18" ht="15.5">
      <c r="A89" s="17"/>
      <c r="B89" s="17"/>
      <c r="C89" s="17"/>
      <c r="D89" s="17"/>
      <c r="E89" s="17"/>
      <c r="F89" s="17"/>
      <c r="G89" s="17"/>
      <c r="H89" s="17"/>
      <c r="I89" s="17"/>
      <c r="J89" s="17"/>
      <c r="K89" s="17"/>
      <c r="L89" s="17"/>
      <c r="M89" s="17"/>
      <c r="N89" s="17"/>
      <c r="O89" s="17"/>
      <c r="P89" s="17"/>
      <c r="Q89" s="17"/>
      <c r="R89" s="230"/>
    </row>
    <row r="90" spans="1:18" ht="15.5">
      <c r="A90" s="17"/>
      <c r="B90" s="17"/>
      <c r="C90" s="17"/>
      <c r="D90" s="17"/>
      <c r="E90" s="17"/>
      <c r="F90" s="17"/>
      <c r="G90" s="17"/>
      <c r="H90" s="17"/>
      <c r="I90" s="17"/>
      <c r="J90" s="17"/>
      <c r="K90" s="17"/>
      <c r="L90" s="17"/>
      <c r="M90" s="17"/>
      <c r="N90" s="17"/>
      <c r="O90" s="17"/>
      <c r="P90" s="17"/>
      <c r="Q90" s="17"/>
      <c r="R90" s="230"/>
    </row>
    <row r="91" spans="1:18" ht="15.5">
      <c r="A91" s="17"/>
      <c r="B91" s="17"/>
      <c r="C91" s="17"/>
      <c r="D91" s="17"/>
      <c r="E91" s="17"/>
      <c r="F91" s="17"/>
      <c r="G91" s="17"/>
      <c r="H91" s="17"/>
      <c r="I91" s="17"/>
      <c r="J91" s="17"/>
      <c r="K91" s="17"/>
      <c r="L91" s="17"/>
      <c r="M91" s="17"/>
      <c r="N91" s="17"/>
      <c r="O91" s="17"/>
      <c r="P91" s="17"/>
      <c r="Q91" s="17"/>
      <c r="R91" s="230"/>
    </row>
    <row r="92" spans="1:18" ht="15.5">
      <c r="A92" s="17"/>
      <c r="B92" s="17"/>
      <c r="C92" s="17"/>
      <c r="D92" s="17"/>
      <c r="E92" s="17"/>
      <c r="F92" s="17"/>
      <c r="G92" s="17"/>
      <c r="H92" s="17"/>
      <c r="I92" s="17"/>
      <c r="J92" s="17"/>
      <c r="K92" s="17"/>
      <c r="L92" s="17"/>
      <c r="M92" s="17"/>
      <c r="N92" s="17"/>
      <c r="O92" s="17"/>
      <c r="P92" s="17"/>
      <c r="Q92" s="17"/>
      <c r="R92" s="230"/>
    </row>
    <row r="93" spans="1:18" ht="15.5">
      <c r="A93" s="17"/>
      <c r="B93" s="17"/>
      <c r="C93" s="17"/>
      <c r="D93" s="17"/>
      <c r="E93" s="17"/>
      <c r="F93" s="17"/>
      <c r="G93" s="17"/>
      <c r="H93" s="17"/>
      <c r="I93" s="17"/>
      <c r="J93" s="17"/>
      <c r="K93" s="17"/>
      <c r="L93" s="17"/>
      <c r="M93" s="17"/>
      <c r="N93" s="17"/>
      <c r="O93" s="17"/>
      <c r="P93" s="17"/>
      <c r="Q93" s="17"/>
      <c r="R93" s="230"/>
    </row>
    <row r="94" spans="1:18" ht="15.5">
      <c r="A94" s="17"/>
      <c r="B94" s="17"/>
      <c r="C94" s="17"/>
      <c r="D94" s="17"/>
      <c r="E94" s="17"/>
      <c r="F94" s="17"/>
      <c r="G94" s="17"/>
      <c r="H94" s="17"/>
      <c r="I94" s="17"/>
      <c r="J94" s="17"/>
      <c r="K94" s="17"/>
      <c r="L94" s="17"/>
      <c r="M94" s="17"/>
      <c r="N94" s="17"/>
      <c r="O94" s="17"/>
      <c r="P94" s="17"/>
      <c r="Q94" s="17"/>
      <c r="R94" s="230"/>
    </row>
  </sheetData>
  <mergeCells count="34">
    <mergeCell ref="B23:C23"/>
    <mergeCell ref="E23:F23"/>
    <mergeCell ref="A5:R5"/>
    <mergeCell ref="A6:A7"/>
    <mergeCell ref="B6:B7"/>
    <mergeCell ref="C6:C7"/>
    <mergeCell ref="D6:D7"/>
    <mergeCell ref="Q6:Q7"/>
    <mergeCell ref="R6:R7"/>
    <mergeCell ref="A8:R8"/>
    <mergeCell ref="E9:K9"/>
    <mergeCell ref="A10:R10"/>
    <mergeCell ref="B14:C14"/>
    <mergeCell ref="E14:F14"/>
    <mergeCell ref="L3:R3"/>
    <mergeCell ref="A3:A4"/>
    <mergeCell ref="B3:B4"/>
    <mergeCell ref="C3:C4"/>
    <mergeCell ref="D3:D4"/>
    <mergeCell ref="E3:E4"/>
    <mergeCell ref="F3:F4"/>
    <mergeCell ref="G3:G4"/>
    <mergeCell ref="H3:H4"/>
    <mergeCell ref="I3:I4"/>
    <mergeCell ref="J3:J4"/>
    <mergeCell ref="K3:K4"/>
    <mergeCell ref="N2:O2"/>
    <mergeCell ref="P2:R2"/>
    <mergeCell ref="E1:R1"/>
    <mergeCell ref="A1:D1"/>
    <mergeCell ref="A2:B2"/>
    <mergeCell ref="C2:D2"/>
    <mergeCell ref="E2:I2"/>
    <mergeCell ref="J2:M2"/>
  </mergeCells>
  <dataValidations count="3">
    <dataValidation type="list" allowBlank="1" showInputMessage="1" showErrorMessage="1" sqref="R9 R6" xr:uid="{20B30002-55A6-4A73-A8CC-EC2CC51D3BE2}">
      <formula1>$V$6:$V$7</formula1>
    </dataValidation>
    <dataValidation type="list" allowBlank="1" showInputMessage="1" showErrorMessage="1" sqref="P2:P1048576" xr:uid="{F1386728-8A03-443E-B741-16FEB9FF9685}">
      <formula1>$B$15:$B$20</formula1>
    </dataValidation>
    <dataValidation type="list" allowBlank="1" showInputMessage="1" showErrorMessage="1" sqref="H6:H7" xr:uid="{627CEB52-683B-4BAD-AB40-78B8910DA03F}">
      <formula1>$O$1:$O$3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0348F006-E5B9-4D0E-9BD4-19655F34114C}">
            <xm:f>NOT(ISERROR(SEARCH($B$20,P2)))</xm:f>
            <xm:f>$B$20</xm:f>
            <x14:dxf>
              <fill>
                <patternFill>
                  <bgColor rgb="FFFF0000"/>
                </patternFill>
              </fill>
            </x14:dxf>
          </x14:cfRule>
          <x14:cfRule type="containsText" priority="4" operator="containsText" id="{330EEE78-53B1-4FD1-BF3A-1F1729E6DF8D}">
            <xm:f>NOT(ISERROR(SEARCH($B$19,P2)))</xm:f>
            <xm:f>$B$19</xm:f>
            <x14:dxf>
              <fill>
                <patternFill>
                  <bgColor rgb="FFFF0000"/>
                </patternFill>
              </fill>
            </x14:dxf>
          </x14:cfRule>
          <x14:cfRule type="containsText" priority="5" operator="containsText" id="{64299AD1-D11E-41EB-85A1-CC8FE6508D40}">
            <xm:f>NOT(ISERROR(SEARCH($B$18,P2)))</xm:f>
            <xm:f>$B$18</xm:f>
            <x14:dxf>
              <fill>
                <patternFill>
                  <bgColor rgb="FFFFC000"/>
                </patternFill>
              </fill>
            </x14:dxf>
          </x14:cfRule>
          <x14:cfRule type="containsText" priority="6" operator="containsText" id="{487DE10A-3EC3-4083-8453-91C5DD50AD66}">
            <xm:f>NOT(ISERROR(SEARCH($B$17,P2)))</xm:f>
            <xm:f>$B$17</xm:f>
            <x14:dxf>
              <fill>
                <patternFill>
                  <bgColor theme="8" tint="0.59996337778862885"/>
                </patternFill>
              </fill>
            </x14:dxf>
          </x14:cfRule>
          <x14:cfRule type="containsText" priority="7" operator="containsText" id="{319BE463-4378-4FC4-A2EB-E138D0C430FD}">
            <xm:f>NOT(ISERROR(SEARCH($B$16,P2)))</xm:f>
            <xm:f>$B$16</xm:f>
            <x14:dxf>
              <fill>
                <patternFill>
                  <bgColor theme="9" tint="0.39994506668294322"/>
                </patternFill>
              </fill>
            </x14:dxf>
          </x14:cfRule>
          <x14:cfRule type="containsText" priority="8" operator="containsText" id="{5380F22C-7FB6-4135-8932-34B6F337992C}">
            <xm:f>NOT(ISERROR(SEARCH($B$15,P2)))</xm:f>
            <xm:f>$B$15</xm:f>
            <x14:dxf>
              <fill>
                <patternFill>
                  <bgColor theme="0"/>
                </patternFill>
              </fill>
            </x14:dxf>
          </x14:cfRule>
          <xm:sqref>P2:P1048576</xm:sqref>
        </x14:conditionalFormatting>
        <x14:conditionalFormatting xmlns:xm="http://schemas.microsoft.com/office/excel/2006/main">
          <x14:cfRule type="containsText" priority="1" operator="containsText" id="{5AD98175-D3E5-4F77-B9CE-B0FDD022E384}">
            <xm:f>NOT(ISERROR(SEARCH($E$25,R2)))</xm:f>
            <xm:f>$E$25</xm:f>
            <x14:dxf>
              <fill>
                <patternFill>
                  <bgColor theme="9" tint="0.39994506668294322"/>
                </patternFill>
              </fill>
            </x14:dxf>
          </x14:cfRule>
          <x14:cfRule type="containsText" priority="2" operator="containsText" id="{33A72964-0734-43D9-812D-63DD9FFCD84D}">
            <xm:f>NOT(ISERROR(SEARCH($E$24,R2)))</xm:f>
            <xm:f>$E$24</xm:f>
            <x14:dxf>
              <fill>
                <patternFill>
                  <bgColor theme="0"/>
                </patternFill>
              </fill>
            </x14:dxf>
          </x14:cfRule>
          <xm:sqref>R2:R1048576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A166-CB7F-42CE-BE51-3444709EB6F8}">
  <sheetPr>
    <tabColor theme="8"/>
  </sheetPr>
  <dimension ref="A1:S63"/>
  <sheetViews>
    <sheetView topLeftCell="F1" zoomScale="40" zoomScaleNormal="40" workbookViewId="0">
      <selection activeCell="M36" sqref="M36"/>
    </sheetView>
  </sheetViews>
  <sheetFormatPr baseColWidth="10" defaultColWidth="11.453125" defaultRowHeight="14.5"/>
  <cols>
    <col min="1" max="1" width="20.1796875" customWidth="1"/>
    <col min="2" max="2" width="35.453125" customWidth="1"/>
    <col min="3" max="3" width="11.54296875" bestFit="1" customWidth="1"/>
    <col min="4" max="4" width="58.81640625" customWidth="1"/>
    <col min="5" max="5" width="53.81640625" customWidth="1"/>
    <col min="6" max="6" width="49" customWidth="1"/>
    <col min="7" max="7" width="38.453125" customWidth="1"/>
    <col min="8" max="8" width="13.7265625" customWidth="1"/>
    <col min="9" max="9" width="25" customWidth="1"/>
    <col min="10" max="10" width="21.26953125" customWidth="1"/>
    <col min="11" max="11" width="21.453125" customWidth="1"/>
    <col min="12" max="12" width="19" customWidth="1"/>
    <col min="13" max="13" width="20.26953125" customWidth="1"/>
    <col min="14" max="14" width="99.6328125" customWidth="1"/>
    <col min="15" max="15" width="25.81640625" style="486" customWidth="1"/>
    <col min="16" max="16" width="38.7265625" style="30" customWidth="1"/>
    <col min="17" max="17" width="45.26953125" customWidth="1"/>
    <col min="18" max="18" width="24.54296875" customWidth="1"/>
  </cols>
  <sheetData>
    <row r="1" spans="1:19" s="69" customFormat="1" ht="82" customHeight="1">
      <c r="A1" s="886"/>
      <c r="B1" s="886"/>
      <c r="C1" s="886"/>
      <c r="D1" s="886"/>
      <c r="E1" s="943" t="s">
        <v>8</v>
      </c>
      <c r="F1" s="944"/>
      <c r="G1" s="944"/>
      <c r="H1" s="944"/>
      <c r="I1" s="944"/>
      <c r="J1" s="944"/>
      <c r="K1" s="944"/>
      <c r="L1" s="944"/>
      <c r="M1" s="944"/>
      <c r="N1" s="944"/>
      <c r="O1" s="944"/>
      <c r="P1" s="944"/>
      <c r="Q1" s="944"/>
      <c r="R1" s="945"/>
    </row>
    <row r="2" spans="1:19" s="69" customFormat="1" ht="27.75" customHeight="1">
      <c r="A2" s="887" t="s">
        <v>338</v>
      </c>
      <c r="B2" s="888"/>
      <c r="C2" s="889" t="s">
        <v>172</v>
      </c>
      <c r="D2" s="890"/>
      <c r="E2" s="887" t="s">
        <v>173</v>
      </c>
      <c r="F2" s="891"/>
      <c r="G2" s="891"/>
      <c r="H2" s="891"/>
      <c r="I2" s="888"/>
      <c r="J2" s="892">
        <v>6</v>
      </c>
      <c r="K2" s="892"/>
      <c r="L2" s="892"/>
      <c r="M2" s="892"/>
      <c r="N2" s="887" t="s">
        <v>339</v>
      </c>
      <c r="O2" s="888"/>
      <c r="P2" s="893" t="s">
        <v>340</v>
      </c>
      <c r="Q2" s="894"/>
      <c r="R2" s="895"/>
    </row>
    <row r="3" spans="1:19" s="71" customFormat="1" ht="59.25" customHeight="1">
      <c r="A3" s="897" t="s">
        <v>9</v>
      </c>
      <c r="B3" s="897" t="s">
        <v>10</v>
      </c>
      <c r="C3" s="897" t="s">
        <v>11</v>
      </c>
      <c r="D3" s="897" t="s">
        <v>12</v>
      </c>
      <c r="E3" s="897" t="s">
        <v>13</v>
      </c>
      <c r="F3" s="897" t="s">
        <v>14</v>
      </c>
      <c r="G3" s="897" t="s">
        <v>15</v>
      </c>
      <c r="H3" s="897" t="s">
        <v>16</v>
      </c>
      <c r="I3" s="897" t="s">
        <v>17</v>
      </c>
      <c r="J3" s="897" t="s">
        <v>18</v>
      </c>
      <c r="K3" s="897" t="s">
        <v>19</v>
      </c>
      <c r="L3" s="898" t="s">
        <v>20</v>
      </c>
      <c r="M3" s="898"/>
      <c r="N3" s="898"/>
      <c r="O3" s="898"/>
      <c r="P3" s="898"/>
      <c r="Q3" s="898"/>
      <c r="R3" s="898"/>
      <c r="S3" s="69"/>
    </row>
    <row r="4" spans="1:19" s="71" customFormat="1" ht="94" customHeight="1">
      <c r="A4" s="897"/>
      <c r="B4" s="897"/>
      <c r="C4" s="897"/>
      <c r="D4" s="897"/>
      <c r="E4" s="897"/>
      <c r="F4" s="897"/>
      <c r="G4" s="897"/>
      <c r="H4" s="897"/>
      <c r="I4" s="897"/>
      <c r="J4" s="897"/>
      <c r="K4" s="897"/>
      <c r="L4" s="205" t="s">
        <v>21</v>
      </c>
      <c r="M4" s="205" t="s">
        <v>22</v>
      </c>
      <c r="N4" s="205" t="s">
        <v>23</v>
      </c>
      <c r="O4" s="205" t="s">
        <v>542</v>
      </c>
      <c r="P4" s="205" t="s">
        <v>24</v>
      </c>
      <c r="Q4" s="205" t="s">
        <v>25</v>
      </c>
      <c r="R4" s="302" t="s">
        <v>26</v>
      </c>
    </row>
    <row r="5" spans="1:19" s="71" customFormat="1" ht="18">
      <c r="A5" s="963" t="s">
        <v>2967</v>
      </c>
      <c r="B5" s="964"/>
      <c r="C5" s="964"/>
      <c r="D5" s="964"/>
      <c r="E5" s="964"/>
      <c r="F5" s="964"/>
      <c r="G5" s="964"/>
      <c r="H5" s="964"/>
      <c r="I5" s="964"/>
      <c r="J5" s="964"/>
      <c r="K5" s="964"/>
      <c r="L5" s="964"/>
      <c r="M5" s="964"/>
      <c r="N5" s="964"/>
      <c r="O5" s="964"/>
      <c r="P5" s="964"/>
      <c r="Q5" s="964"/>
      <c r="R5" s="965"/>
    </row>
    <row r="6" spans="1:19" s="565" customFormat="1" ht="409.6" customHeight="1">
      <c r="A6" s="847" t="s">
        <v>2363</v>
      </c>
      <c r="B6" s="846" t="s">
        <v>2984</v>
      </c>
      <c r="C6" s="835">
        <v>1</v>
      </c>
      <c r="D6" s="833" t="s">
        <v>2985</v>
      </c>
      <c r="E6" s="837" t="s">
        <v>2986</v>
      </c>
      <c r="F6" s="155" t="s">
        <v>2987</v>
      </c>
      <c r="G6" s="966" t="s">
        <v>2988</v>
      </c>
      <c r="H6" s="833" t="s">
        <v>85</v>
      </c>
      <c r="I6" s="833" t="s">
        <v>2989</v>
      </c>
      <c r="J6" s="833" t="s">
        <v>2990</v>
      </c>
      <c r="K6" s="833" t="s">
        <v>2990</v>
      </c>
      <c r="L6" s="599" t="s">
        <v>2973</v>
      </c>
      <c r="M6" s="161" t="s">
        <v>636</v>
      </c>
      <c r="N6" s="684" t="s">
        <v>2991</v>
      </c>
      <c r="O6" s="174">
        <v>0</v>
      </c>
      <c r="P6" s="212" t="s">
        <v>4</v>
      </c>
      <c r="Q6" s="967" t="s">
        <v>2992</v>
      </c>
      <c r="R6" s="909" t="s">
        <v>1</v>
      </c>
    </row>
    <row r="7" spans="1:19" s="565" customFormat="1" ht="60.75" customHeight="1">
      <c r="A7" s="958"/>
      <c r="B7" s="860"/>
      <c r="C7" s="835"/>
      <c r="D7" s="833"/>
      <c r="E7" s="837"/>
      <c r="F7" s="155" t="s">
        <v>2993</v>
      </c>
      <c r="G7" s="966"/>
      <c r="H7" s="833"/>
      <c r="I7" s="833"/>
      <c r="J7" s="833"/>
      <c r="K7" s="833"/>
      <c r="L7" s="599" t="s">
        <v>2973</v>
      </c>
      <c r="M7" s="161" t="s">
        <v>636</v>
      </c>
      <c r="N7" s="662" t="s">
        <v>2994</v>
      </c>
      <c r="O7" s="174">
        <v>0</v>
      </c>
      <c r="P7" s="212" t="s">
        <v>4</v>
      </c>
      <c r="Q7" s="968"/>
      <c r="R7" s="910"/>
    </row>
    <row r="8" spans="1:19" s="565" customFormat="1" ht="70.5" customHeight="1">
      <c r="A8" s="958"/>
      <c r="B8" s="860"/>
      <c r="C8" s="835"/>
      <c r="D8" s="833"/>
      <c r="E8" s="186" t="s">
        <v>2995</v>
      </c>
      <c r="F8" s="155" t="s">
        <v>2996</v>
      </c>
      <c r="G8" s="186" t="s">
        <v>2997</v>
      </c>
      <c r="H8" s="194" t="s">
        <v>85</v>
      </c>
      <c r="I8" s="194" t="s">
        <v>2998</v>
      </c>
      <c r="J8" s="196">
        <v>44743</v>
      </c>
      <c r="K8" s="196">
        <v>44926</v>
      </c>
      <c r="L8" s="599" t="s">
        <v>2973</v>
      </c>
      <c r="M8" s="161" t="s">
        <v>636</v>
      </c>
      <c r="N8" s="662" t="s">
        <v>2994</v>
      </c>
      <c r="O8" s="174">
        <v>0</v>
      </c>
      <c r="P8" s="212" t="s">
        <v>4</v>
      </c>
      <c r="Q8" s="968"/>
      <c r="R8" s="910"/>
    </row>
    <row r="9" spans="1:19" s="565" customFormat="1" ht="141" customHeight="1">
      <c r="A9" s="958"/>
      <c r="B9" s="860"/>
      <c r="C9" s="835"/>
      <c r="D9" s="833"/>
      <c r="E9" s="155" t="s">
        <v>2999</v>
      </c>
      <c r="F9" s="155" t="s">
        <v>3000</v>
      </c>
      <c r="G9" s="186" t="s">
        <v>3001</v>
      </c>
      <c r="H9" s="194" t="s">
        <v>85</v>
      </c>
      <c r="I9" s="194" t="s">
        <v>3002</v>
      </c>
      <c r="J9" s="196">
        <v>44743</v>
      </c>
      <c r="K9" s="196">
        <v>44926</v>
      </c>
      <c r="L9" s="599" t="s">
        <v>2973</v>
      </c>
      <c r="M9" s="161" t="s">
        <v>636</v>
      </c>
      <c r="N9" s="662" t="s">
        <v>2994</v>
      </c>
      <c r="O9" s="174">
        <v>0</v>
      </c>
      <c r="P9" s="212" t="s">
        <v>4</v>
      </c>
      <c r="Q9" s="968"/>
      <c r="R9" s="910"/>
    </row>
    <row r="10" spans="1:19" s="565" customFormat="1" ht="92.25" customHeight="1">
      <c r="A10" s="958"/>
      <c r="B10" s="860"/>
      <c r="C10" s="835"/>
      <c r="D10" s="833"/>
      <c r="E10" s="155" t="s">
        <v>3003</v>
      </c>
      <c r="F10" s="155" t="s">
        <v>3004</v>
      </c>
      <c r="G10" s="186" t="s">
        <v>3005</v>
      </c>
      <c r="H10" s="194" t="s">
        <v>85</v>
      </c>
      <c r="I10" s="194" t="s">
        <v>3006</v>
      </c>
      <c r="J10" s="196">
        <v>44743</v>
      </c>
      <c r="K10" s="196">
        <v>44926</v>
      </c>
      <c r="L10" s="599" t="s">
        <v>2973</v>
      </c>
      <c r="M10" s="161" t="s">
        <v>636</v>
      </c>
      <c r="N10" s="662" t="s">
        <v>2994</v>
      </c>
      <c r="O10" s="174">
        <v>0</v>
      </c>
      <c r="P10" s="212" t="s">
        <v>4</v>
      </c>
      <c r="Q10" s="968"/>
      <c r="R10" s="910"/>
    </row>
    <row r="11" spans="1:19" s="565" customFormat="1" ht="77.5">
      <c r="A11" s="958"/>
      <c r="B11" s="860"/>
      <c r="C11" s="835"/>
      <c r="D11" s="833"/>
      <c r="E11" s="155" t="s">
        <v>3007</v>
      </c>
      <c r="F11" s="155" t="s">
        <v>3008</v>
      </c>
      <c r="G11" s="186" t="s">
        <v>3009</v>
      </c>
      <c r="H11" s="194" t="s">
        <v>85</v>
      </c>
      <c r="I11" s="194" t="s">
        <v>3010</v>
      </c>
      <c r="J11" s="196">
        <v>44743</v>
      </c>
      <c r="K11" s="196">
        <v>44926</v>
      </c>
      <c r="L11" s="599" t="s">
        <v>2973</v>
      </c>
      <c r="M11" s="161" t="s">
        <v>636</v>
      </c>
      <c r="N11" s="662" t="s">
        <v>2994</v>
      </c>
      <c r="O11" s="174">
        <v>0</v>
      </c>
      <c r="P11" s="212" t="s">
        <v>4</v>
      </c>
      <c r="Q11" s="968"/>
      <c r="R11" s="910"/>
    </row>
    <row r="12" spans="1:19" s="565" customFormat="1" ht="77.5">
      <c r="A12" s="834"/>
      <c r="B12" s="832"/>
      <c r="C12" s="835"/>
      <c r="D12" s="833"/>
      <c r="E12" s="186" t="s">
        <v>3011</v>
      </c>
      <c r="F12" s="155" t="s">
        <v>3012</v>
      </c>
      <c r="G12" s="186" t="s">
        <v>3013</v>
      </c>
      <c r="H12" s="194" t="s">
        <v>85</v>
      </c>
      <c r="I12" s="194" t="s">
        <v>3014</v>
      </c>
      <c r="J12" s="196">
        <v>44743</v>
      </c>
      <c r="K12" s="196">
        <v>44926</v>
      </c>
      <c r="L12" s="599" t="s">
        <v>2973</v>
      </c>
      <c r="M12" s="161" t="s">
        <v>636</v>
      </c>
      <c r="N12" s="662" t="s">
        <v>2994</v>
      </c>
      <c r="O12" s="174">
        <v>0</v>
      </c>
      <c r="P12" s="212" t="s">
        <v>4</v>
      </c>
      <c r="Q12" s="969"/>
      <c r="R12" s="970"/>
    </row>
    <row r="13" spans="1:19" s="565" customFormat="1" ht="15.5">
      <c r="A13" s="971"/>
      <c r="B13" s="972"/>
      <c r="C13" s="972"/>
      <c r="D13" s="972"/>
      <c r="E13" s="972"/>
      <c r="F13" s="972"/>
      <c r="G13" s="972"/>
      <c r="H13" s="972"/>
      <c r="I13" s="972"/>
      <c r="J13" s="972"/>
      <c r="K13" s="972"/>
      <c r="L13" s="972"/>
      <c r="M13" s="972"/>
      <c r="N13" s="972"/>
      <c r="O13" s="972"/>
      <c r="P13" s="972"/>
      <c r="Q13" s="972"/>
      <c r="R13" s="973"/>
    </row>
    <row r="14" spans="1:19" s="565" customFormat="1" ht="90" customHeight="1">
      <c r="A14" s="847" t="s">
        <v>2363</v>
      </c>
      <c r="B14" s="846" t="s">
        <v>2984</v>
      </c>
      <c r="C14" s="835">
        <v>2</v>
      </c>
      <c r="D14" s="833" t="s">
        <v>3015</v>
      </c>
      <c r="E14" s="624" t="s">
        <v>3016</v>
      </c>
      <c r="F14" s="155" t="s">
        <v>3017</v>
      </c>
      <c r="G14" s="194" t="s">
        <v>3018</v>
      </c>
      <c r="H14" s="194" t="s">
        <v>85</v>
      </c>
      <c r="I14" s="194" t="s">
        <v>3019</v>
      </c>
      <c r="J14" s="194" t="s">
        <v>3020</v>
      </c>
      <c r="K14" s="194" t="s">
        <v>3021</v>
      </c>
      <c r="L14" s="599" t="s">
        <v>2973</v>
      </c>
      <c r="M14" s="161" t="s">
        <v>636</v>
      </c>
      <c r="N14" s="662" t="s">
        <v>2994</v>
      </c>
      <c r="O14" s="174">
        <v>0</v>
      </c>
      <c r="P14" s="212" t="s">
        <v>4</v>
      </c>
      <c r="Q14" s="967" t="s">
        <v>3022</v>
      </c>
      <c r="R14" s="909" t="s">
        <v>1</v>
      </c>
    </row>
    <row r="15" spans="1:19" s="565" customFormat="1" ht="62.25" customHeight="1">
      <c r="A15" s="958"/>
      <c r="B15" s="860"/>
      <c r="C15" s="835"/>
      <c r="D15" s="833"/>
      <c r="E15" s="625" t="s">
        <v>3023</v>
      </c>
      <c r="F15" s="155" t="s">
        <v>3024</v>
      </c>
      <c r="G15" s="194" t="s">
        <v>3018</v>
      </c>
      <c r="H15" s="194" t="s">
        <v>85</v>
      </c>
      <c r="I15" s="194" t="s">
        <v>3025</v>
      </c>
      <c r="J15" s="194" t="s">
        <v>3020</v>
      </c>
      <c r="K15" s="194" t="s">
        <v>3026</v>
      </c>
      <c r="L15" s="599" t="s">
        <v>2973</v>
      </c>
      <c r="M15" s="161" t="s">
        <v>636</v>
      </c>
      <c r="N15" s="662" t="s">
        <v>2994</v>
      </c>
      <c r="O15" s="174">
        <v>0</v>
      </c>
      <c r="P15" s="212" t="s">
        <v>4</v>
      </c>
      <c r="Q15" s="968"/>
      <c r="R15" s="910"/>
    </row>
    <row r="16" spans="1:19" s="565" customFormat="1" ht="47.25" customHeight="1">
      <c r="A16" s="958"/>
      <c r="B16" s="860"/>
      <c r="C16" s="835"/>
      <c r="D16" s="833"/>
      <c r="E16" s="625" t="s">
        <v>3027</v>
      </c>
      <c r="F16" s="155" t="s">
        <v>3028</v>
      </c>
      <c r="G16" s="194" t="s">
        <v>3029</v>
      </c>
      <c r="H16" s="194" t="s">
        <v>85</v>
      </c>
      <c r="I16" s="194" t="s">
        <v>3025</v>
      </c>
      <c r="J16" s="194" t="s">
        <v>3020</v>
      </c>
      <c r="K16" s="194" t="s">
        <v>3030</v>
      </c>
      <c r="L16" s="599" t="s">
        <v>2973</v>
      </c>
      <c r="M16" s="161" t="s">
        <v>636</v>
      </c>
      <c r="N16" s="662" t="s">
        <v>2994</v>
      </c>
      <c r="O16" s="568">
        <v>0</v>
      </c>
      <c r="P16" s="212" t="s">
        <v>4</v>
      </c>
      <c r="Q16" s="968"/>
      <c r="R16" s="910"/>
    </row>
    <row r="17" spans="1:18" s="565" customFormat="1" ht="39.75" customHeight="1">
      <c r="A17" s="958"/>
      <c r="B17" s="860"/>
      <c r="C17" s="835"/>
      <c r="D17" s="833"/>
      <c r="E17" s="980" t="s">
        <v>3031</v>
      </c>
      <c r="F17" s="837" t="s">
        <v>3032</v>
      </c>
      <c r="G17" s="833" t="s">
        <v>3033</v>
      </c>
      <c r="H17" s="833" t="s">
        <v>85</v>
      </c>
      <c r="I17" s="194" t="s">
        <v>3034</v>
      </c>
      <c r="J17" s="981">
        <v>44713</v>
      </c>
      <c r="K17" s="982">
        <v>44926</v>
      </c>
      <c r="L17" s="974" t="s">
        <v>2973</v>
      </c>
      <c r="M17" s="847" t="s">
        <v>636</v>
      </c>
      <c r="N17" s="662" t="s">
        <v>2994</v>
      </c>
      <c r="O17" s="976">
        <v>0</v>
      </c>
      <c r="P17" s="978" t="s">
        <v>4</v>
      </c>
      <c r="Q17" s="968"/>
      <c r="R17" s="910"/>
    </row>
    <row r="18" spans="1:18" s="565" customFormat="1" ht="34.5" customHeight="1">
      <c r="A18" s="958"/>
      <c r="B18" s="860"/>
      <c r="C18" s="835"/>
      <c r="D18" s="833"/>
      <c r="E18" s="980"/>
      <c r="F18" s="837"/>
      <c r="G18" s="833"/>
      <c r="H18" s="833"/>
      <c r="I18" s="194" t="s">
        <v>3035</v>
      </c>
      <c r="J18" s="981"/>
      <c r="K18" s="983"/>
      <c r="L18" s="975"/>
      <c r="M18" s="834"/>
      <c r="N18" s="662" t="s">
        <v>2994</v>
      </c>
      <c r="O18" s="977"/>
      <c r="P18" s="979"/>
      <c r="Q18" s="968"/>
      <c r="R18" s="910"/>
    </row>
    <row r="19" spans="1:18" s="565" customFormat="1" ht="40.5" customHeight="1">
      <c r="A19" s="958"/>
      <c r="B19" s="860"/>
      <c r="C19" s="835"/>
      <c r="D19" s="833"/>
      <c r="E19" s="980" t="s">
        <v>3036</v>
      </c>
      <c r="F19" s="837" t="s">
        <v>3037</v>
      </c>
      <c r="G19" s="837" t="s">
        <v>3038</v>
      </c>
      <c r="H19" s="833" t="s">
        <v>85</v>
      </c>
      <c r="I19" s="194" t="s">
        <v>3039</v>
      </c>
      <c r="J19" s="981">
        <v>44713</v>
      </c>
      <c r="K19" s="833" t="s">
        <v>3040</v>
      </c>
      <c r="L19" s="974" t="s">
        <v>2973</v>
      </c>
      <c r="M19" s="847" t="s">
        <v>636</v>
      </c>
      <c r="N19" s="662" t="s">
        <v>2994</v>
      </c>
      <c r="O19" s="976">
        <v>0</v>
      </c>
      <c r="P19" s="978" t="s">
        <v>4</v>
      </c>
      <c r="Q19" s="968"/>
      <c r="R19" s="910"/>
    </row>
    <row r="20" spans="1:18" s="565" customFormat="1" ht="73.5" customHeight="1">
      <c r="A20" s="958"/>
      <c r="B20" s="860"/>
      <c r="C20" s="835"/>
      <c r="D20" s="833"/>
      <c r="E20" s="980"/>
      <c r="F20" s="837"/>
      <c r="G20" s="837"/>
      <c r="H20" s="833"/>
      <c r="I20" s="194" t="s">
        <v>3041</v>
      </c>
      <c r="J20" s="981"/>
      <c r="K20" s="833"/>
      <c r="L20" s="986"/>
      <c r="M20" s="958"/>
      <c r="N20" s="662" t="s">
        <v>2994</v>
      </c>
      <c r="O20" s="984"/>
      <c r="P20" s="985"/>
      <c r="Q20" s="968"/>
      <c r="R20" s="910"/>
    </row>
    <row r="21" spans="1:18" s="565" customFormat="1" ht="58.5" customHeight="1">
      <c r="A21" s="958"/>
      <c r="B21" s="860"/>
      <c r="C21" s="835"/>
      <c r="D21" s="833"/>
      <c r="E21" s="980"/>
      <c r="F21" s="837"/>
      <c r="G21" s="837"/>
      <c r="H21" s="833"/>
      <c r="I21" s="194" t="s">
        <v>3042</v>
      </c>
      <c r="J21" s="981"/>
      <c r="K21" s="833"/>
      <c r="L21" s="975"/>
      <c r="M21" s="834"/>
      <c r="N21" s="662" t="s">
        <v>2994</v>
      </c>
      <c r="O21" s="977"/>
      <c r="P21" s="979"/>
      <c r="Q21" s="968"/>
      <c r="R21" s="910"/>
    </row>
    <row r="22" spans="1:18" s="565" customFormat="1" ht="64.5" customHeight="1">
      <c r="A22" s="958"/>
      <c r="B22" s="860"/>
      <c r="C22" s="835"/>
      <c r="D22" s="833"/>
      <c r="E22" s="624" t="s">
        <v>3043</v>
      </c>
      <c r="F22" s="155" t="s">
        <v>3044</v>
      </c>
      <c r="G22" s="626">
        <v>1</v>
      </c>
      <c r="H22" s="194" t="s">
        <v>81</v>
      </c>
      <c r="I22" s="194" t="s">
        <v>3045</v>
      </c>
      <c r="J22" s="194" t="s">
        <v>3046</v>
      </c>
      <c r="K22" s="194" t="s">
        <v>2990</v>
      </c>
      <c r="L22" s="599" t="s">
        <v>2973</v>
      </c>
      <c r="M22" s="161" t="s">
        <v>636</v>
      </c>
      <c r="N22" s="662" t="s">
        <v>2994</v>
      </c>
      <c r="O22" s="568">
        <v>0</v>
      </c>
      <c r="P22" s="212" t="s">
        <v>4</v>
      </c>
      <c r="Q22" s="968"/>
      <c r="R22" s="910"/>
    </row>
    <row r="23" spans="1:18" s="565" customFormat="1" ht="64.5" customHeight="1">
      <c r="A23" s="958"/>
      <c r="B23" s="860"/>
      <c r="C23" s="835"/>
      <c r="D23" s="833"/>
      <c r="E23" s="980" t="s">
        <v>3047</v>
      </c>
      <c r="F23" s="155" t="s">
        <v>3048</v>
      </c>
      <c r="G23" s="833" t="s">
        <v>2988</v>
      </c>
      <c r="H23" s="833" t="s">
        <v>85</v>
      </c>
      <c r="I23" s="833" t="s">
        <v>3049</v>
      </c>
      <c r="J23" s="833" t="s">
        <v>2990</v>
      </c>
      <c r="K23" s="833" t="s">
        <v>2990</v>
      </c>
      <c r="L23" s="599" t="s">
        <v>2973</v>
      </c>
      <c r="M23" s="161" t="s">
        <v>636</v>
      </c>
      <c r="N23" s="662" t="s">
        <v>2994</v>
      </c>
      <c r="O23" s="568">
        <v>0</v>
      </c>
      <c r="P23" s="212" t="s">
        <v>4</v>
      </c>
      <c r="Q23" s="968"/>
      <c r="R23" s="910"/>
    </row>
    <row r="24" spans="1:18" ht="47.25" customHeight="1">
      <c r="A24" s="958"/>
      <c r="B24" s="860"/>
      <c r="C24" s="835"/>
      <c r="D24" s="833"/>
      <c r="E24" s="980"/>
      <c r="F24" s="155" t="s">
        <v>3050</v>
      </c>
      <c r="G24" s="833"/>
      <c r="H24" s="833"/>
      <c r="I24" s="833"/>
      <c r="J24" s="833"/>
      <c r="K24" s="833"/>
      <c r="L24" s="599" t="s">
        <v>2973</v>
      </c>
      <c r="M24" s="161" t="s">
        <v>636</v>
      </c>
      <c r="N24" s="662" t="s">
        <v>2994</v>
      </c>
      <c r="O24" s="568">
        <v>0</v>
      </c>
      <c r="P24" s="212" t="s">
        <v>4</v>
      </c>
      <c r="Q24" s="968"/>
      <c r="R24" s="910"/>
    </row>
    <row r="25" spans="1:18" ht="79.5" customHeight="1">
      <c r="A25" s="958"/>
      <c r="B25" s="860"/>
      <c r="C25" s="835"/>
      <c r="D25" s="833"/>
      <c r="E25" s="624" t="s">
        <v>3051</v>
      </c>
      <c r="F25" s="155" t="s">
        <v>3052</v>
      </c>
      <c r="G25" s="194" t="s">
        <v>3053</v>
      </c>
      <c r="H25" s="194" t="s">
        <v>85</v>
      </c>
      <c r="I25" s="194" t="s">
        <v>3054</v>
      </c>
      <c r="J25" s="196">
        <v>44743</v>
      </c>
      <c r="K25" s="196">
        <v>44926</v>
      </c>
      <c r="L25" s="599" t="s">
        <v>2973</v>
      </c>
      <c r="M25" s="161" t="s">
        <v>636</v>
      </c>
      <c r="N25" s="662" t="s">
        <v>2994</v>
      </c>
      <c r="O25" s="568">
        <v>0</v>
      </c>
      <c r="P25" s="212" t="s">
        <v>4</v>
      </c>
      <c r="Q25" s="968"/>
      <c r="R25" s="910"/>
    </row>
    <row r="26" spans="1:18" ht="88.5" customHeight="1">
      <c r="A26" s="958"/>
      <c r="B26" s="860"/>
      <c r="C26" s="835"/>
      <c r="D26" s="833"/>
      <c r="E26" s="624" t="s">
        <v>3055</v>
      </c>
      <c r="F26" s="155" t="s">
        <v>3056</v>
      </c>
      <c r="G26" s="194" t="s">
        <v>3057</v>
      </c>
      <c r="H26" s="194" t="s">
        <v>85</v>
      </c>
      <c r="I26" s="194" t="s">
        <v>3058</v>
      </c>
      <c r="J26" s="196">
        <v>44743</v>
      </c>
      <c r="K26" s="196">
        <v>44926</v>
      </c>
      <c r="L26" s="599" t="s">
        <v>2973</v>
      </c>
      <c r="M26" s="161" t="s">
        <v>636</v>
      </c>
      <c r="N26" s="662" t="s">
        <v>2994</v>
      </c>
      <c r="O26" s="568">
        <v>0</v>
      </c>
      <c r="P26" s="212" t="s">
        <v>4</v>
      </c>
      <c r="Q26" s="968"/>
      <c r="R26" s="910"/>
    </row>
    <row r="27" spans="1:18" ht="126" customHeight="1">
      <c r="A27" s="958"/>
      <c r="B27" s="860"/>
      <c r="C27" s="835"/>
      <c r="D27" s="833"/>
      <c r="E27" s="627" t="s">
        <v>3059</v>
      </c>
      <c r="F27" s="165" t="s">
        <v>3060</v>
      </c>
      <c r="G27" s="169" t="s">
        <v>3061</v>
      </c>
      <c r="H27" s="169" t="s">
        <v>85</v>
      </c>
      <c r="I27" s="169" t="s">
        <v>3062</v>
      </c>
      <c r="J27" s="261">
        <v>44743</v>
      </c>
      <c r="K27" s="261">
        <v>44926</v>
      </c>
      <c r="L27" s="599" t="s">
        <v>2973</v>
      </c>
      <c r="M27" s="161" t="s">
        <v>636</v>
      </c>
      <c r="N27" s="662" t="s">
        <v>2994</v>
      </c>
      <c r="O27" s="568">
        <v>0</v>
      </c>
      <c r="P27" s="212" t="s">
        <v>4</v>
      </c>
      <c r="Q27" s="968"/>
      <c r="R27" s="910"/>
    </row>
    <row r="28" spans="1:18" ht="75.75" customHeight="1">
      <c r="A28" s="834"/>
      <c r="B28" s="832"/>
      <c r="C28" s="835"/>
      <c r="D28" s="833"/>
      <c r="E28" s="624" t="s">
        <v>3063</v>
      </c>
      <c r="F28" s="155" t="s">
        <v>3064</v>
      </c>
      <c r="G28" s="194" t="s">
        <v>3065</v>
      </c>
      <c r="H28" s="194" t="s">
        <v>85</v>
      </c>
      <c r="I28" s="194" t="s">
        <v>3062</v>
      </c>
      <c r="J28" s="196">
        <v>44743</v>
      </c>
      <c r="K28" s="196">
        <v>44926</v>
      </c>
      <c r="L28" s="599" t="s">
        <v>2973</v>
      </c>
      <c r="M28" s="161" t="s">
        <v>636</v>
      </c>
      <c r="N28" s="662" t="s">
        <v>2994</v>
      </c>
      <c r="O28" s="568">
        <v>0</v>
      </c>
      <c r="P28" s="212" t="s">
        <v>4</v>
      </c>
      <c r="Q28" s="969"/>
      <c r="R28" s="970"/>
    </row>
    <row r="29" spans="1:18" ht="15.5">
      <c r="A29" s="971"/>
      <c r="B29" s="972"/>
      <c r="C29" s="972"/>
      <c r="D29" s="972"/>
      <c r="E29" s="972"/>
      <c r="F29" s="972"/>
      <c r="G29" s="972"/>
      <c r="H29" s="972"/>
      <c r="I29" s="972"/>
      <c r="J29" s="972"/>
      <c r="K29" s="972"/>
      <c r="L29" s="972"/>
      <c r="M29" s="972"/>
      <c r="N29" s="972"/>
      <c r="O29" s="972"/>
      <c r="P29" s="972"/>
      <c r="Q29" s="972"/>
      <c r="R29" s="973"/>
    </row>
    <row r="30" spans="1:18" ht="60" customHeight="1">
      <c r="A30" s="847" t="s">
        <v>2363</v>
      </c>
      <c r="B30" s="846" t="s">
        <v>2984</v>
      </c>
      <c r="C30" s="835">
        <v>3</v>
      </c>
      <c r="D30" s="833" t="s">
        <v>3066</v>
      </c>
      <c r="E30" s="628" t="s">
        <v>3067</v>
      </c>
      <c r="F30" s="155" t="s">
        <v>3068</v>
      </c>
      <c r="G30" s="194" t="s">
        <v>3069</v>
      </c>
      <c r="H30" s="194" t="s">
        <v>85</v>
      </c>
      <c r="I30" s="194" t="s">
        <v>1851</v>
      </c>
      <c r="J30" s="196">
        <v>44713</v>
      </c>
      <c r="K30" s="194" t="s">
        <v>3070</v>
      </c>
      <c r="L30" s="599" t="s">
        <v>2973</v>
      </c>
      <c r="M30" s="161" t="s">
        <v>636</v>
      </c>
      <c r="N30" s="662" t="s">
        <v>2994</v>
      </c>
      <c r="O30" s="568">
        <v>0</v>
      </c>
      <c r="P30" s="212" t="s">
        <v>4</v>
      </c>
      <c r="Q30" s="967" t="s">
        <v>3071</v>
      </c>
      <c r="R30" s="909" t="s">
        <v>1</v>
      </c>
    </row>
    <row r="31" spans="1:18" ht="101.25" customHeight="1">
      <c r="A31" s="958"/>
      <c r="B31" s="860"/>
      <c r="C31" s="835"/>
      <c r="D31" s="833"/>
      <c r="E31" s="628" t="s">
        <v>3072</v>
      </c>
      <c r="F31" s="155" t="s">
        <v>3073</v>
      </c>
      <c r="G31" s="194" t="s">
        <v>3069</v>
      </c>
      <c r="H31" s="194" t="s">
        <v>85</v>
      </c>
      <c r="I31" s="194" t="s">
        <v>1851</v>
      </c>
      <c r="J31" s="196">
        <v>44713</v>
      </c>
      <c r="K31" s="196">
        <v>44926</v>
      </c>
      <c r="L31" s="599" t="s">
        <v>2973</v>
      </c>
      <c r="M31" s="161" t="s">
        <v>636</v>
      </c>
      <c r="N31" s="662" t="s">
        <v>2994</v>
      </c>
      <c r="O31" s="568">
        <v>0</v>
      </c>
      <c r="P31" s="212" t="s">
        <v>4</v>
      </c>
      <c r="Q31" s="968"/>
      <c r="R31" s="910"/>
    </row>
    <row r="32" spans="1:18" ht="77.5">
      <c r="A32" s="834"/>
      <c r="B32" s="832"/>
      <c r="C32" s="835"/>
      <c r="D32" s="833"/>
      <c r="E32" s="628" t="s">
        <v>3074</v>
      </c>
      <c r="F32" s="155" t="s">
        <v>3075</v>
      </c>
      <c r="G32" s="194" t="s">
        <v>3069</v>
      </c>
      <c r="H32" s="194" t="s">
        <v>81</v>
      </c>
      <c r="I32" s="194" t="s">
        <v>1850</v>
      </c>
      <c r="J32" s="196">
        <v>44713</v>
      </c>
      <c r="K32" s="194" t="s">
        <v>3070</v>
      </c>
      <c r="L32" s="599" t="s">
        <v>2973</v>
      </c>
      <c r="M32" s="161" t="s">
        <v>636</v>
      </c>
      <c r="N32" s="662" t="s">
        <v>2994</v>
      </c>
      <c r="O32" s="568">
        <v>0</v>
      </c>
      <c r="P32" s="212" t="s">
        <v>4</v>
      </c>
      <c r="Q32" s="969"/>
      <c r="R32" s="970"/>
    </row>
    <row r="33" spans="1:18" ht="15.5">
      <c r="A33" s="971">
        <v>0</v>
      </c>
      <c r="B33" s="972"/>
      <c r="C33" s="972"/>
      <c r="D33" s="972"/>
      <c r="E33" s="972"/>
      <c r="F33" s="972"/>
      <c r="G33" s="972"/>
      <c r="H33" s="972"/>
      <c r="I33" s="972"/>
      <c r="J33" s="972"/>
      <c r="K33" s="972"/>
      <c r="L33" s="972"/>
      <c r="M33" s="972"/>
      <c r="N33" s="972"/>
      <c r="O33" s="972"/>
      <c r="P33" s="972"/>
      <c r="Q33" s="972"/>
      <c r="R33" s="973"/>
    </row>
    <row r="34" spans="1:18" ht="105" customHeight="1">
      <c r="A34" s="847" t="s">
        <v>2363</v>
      </c>
      <c r="B34" s="846" t="s">
        <v>2984</v>
      </c>
      <c r="C34" s="835">
        <v>4</v>
      </c>
      <c r="D34" s="833" t="s">
        <v>3076</v>
      </c>
      <c r="E34" s="155" t="s">
        <v>3077</v>
      </c>
      <c r="F34" s="155" t="s">
        <v>3078</v>
      </c>
      <c r="G34" s="194" t="s">
        <v>3079</v>
      </c>
      <c r="H34" s="194" t="s">
        <v>85</v>
      </c>
      <c r="I34" s="194" t="s">
        <v>3080</v>
      </c>
      <c r="J34" s="196">
        <v>44774</v>
      </c>
      <c r="K34" s="194" t="s">
        <v>3081</v>
      </c>
      <c r="L34" s="599" t="s">
        <v>2973</v>
      </c>
      <c r="M34" s="161" t="s">
        <v>636</v>
      </c>
      <c r="N34" s="662" t="s">
        <v>2994</v>
      </c>
      <c r="O34" s="568">
        <v>0</v>
      </c>
      <c r="P34" s="212" t="s">
        <v>4</v>
      </c>
      <c r="Q34" s="967" t="s">
        <v>3071</v>
      </c>
      <c r="R34" s="909" t="s">
        <v>1</v>
      </c>
    </row>
    <row r="35" spans="1:18" ht="48" customHeight="1">
      <c r="A35" s="958"/>
      <c r="B35" s="860"/>
      <c r="C35" s="835"/>
      <c r="D35" s="833"/>
      <c r="E35" s="155" t="s">
        <v>3082</v>
      </c>
      <c r="F35" s="155" t="s">
        <v>3083</v>
      </c>
      <c r="G35" s="194" t="s">
        <v>3084</v>
      </c>
      <c r="H35" s="194" t="s">
        <v>85</v>
      </c>
      <c r="I35" s="194" t="s">
        <v>3085</v>
      </c>
      <c r="J35" s="196">
        <v>44774</v>
      </c>
      <c r="K35" s="194" t="s">
        <v>3081</v>
      </c>
      <c r="L35" s="599" t="s">
        <v>2973</v>
      </c>
      <c r="M35" s="161" t="s">
        <v>636</v>
      </c>
      <c r="N35" s="662" t="s">
        <v>2994</v>
      </c>
      <c r="O35" s="568">
        <v>0</v>
      </c>
      <c r="P35" s="212" t="s">
        <v>4</v>
      </c>
      <c r="Q35" s="968"/>
      <c r="R35" s="910"/>
    </row>
    <row r="36" spans="1:18" ht="57" customHeight="1">
      <c r="A36" s="834"/>
      <c r="B36" s="832"/>
      <c r="C36" s="835"/>
      <c r="D36" s="833"/>
      <c r="E36" s="155" t="s">
        <v>3086</v>
      </c>
      <c r="F36" s="155" t="s">
        <v>3087</v>
      </c>
      <c r="G36" s="194" t="s">
        <v>3088</v>
      </c>
      <c r="H36" s="194" t="s">
        <v>81</v>
      </c>
      <c r="I36" s="194" t="s">
        <v>3089</v>
      </c>
      <c r="J36" s="196">
        <v>44757</v>
      </c>
      <c r="K36" s="194" t="s">
        <v>3081</v>
      </c>
      <c r="L36" s="599" t="s">
        <v>2973</v>
      </c>
      <c r="M36" s="161" t="s">
        <v>636</v>
      </c>
      <c r="N36" s="662" t="s">
        <v>2994</v>
      </c>
      <c r="O36" s="568">
        <v>0</v>
      </c>
      <c r="P36" s="212" t="s">
        <v>4</v>
      </c>
      <c r="Q36" s="969"/>
      <c r="R36" s="970"/>
    </row>
    <row r="37" spans="1:18" ht="15.5">
      <c r="A37" s="971"/>
      <c r="B37" s="972"/>
      <c r="C37" s="972"/>
      <c r="D37" s="972"/>
      <c r="E37" s="972"/>
      <c r="F37" s="972"/>
      <c r="G37" s="972"/>
      <c r="H37" s="972"/>
      <c r="I37" s="972"/>
      <c r="J37" s="972"/>
      <c r="K37" s="972"/>
      <c r="L37" s="972"/>
      <c r="M37" s="972"/>
      <c r="N37" s="972"/>
      <c r="O37" s="972"/>
      <c r="P37" s="972"/>
      <c r="Q37" s="972"/>
      <c r="R37" s="973"/>
    </row>
    <row r="38" spans="1:18" ht="15.5">
      <c r="A38" s="17"/>
      <c r="B38" s="17"/>
      <c r="C38" s="17"/>
      <c r="D38" s="17"/>
      <c r="E38" s="17"/>
      <c r="F38" s="17"/>
      <c r="G38" s="17"/>
      <c r="H38" s="17"/>
      <c r="I38" s="17"/>
      <c r="J38" s="17"/>
      <c r="K38" s="17"/>
      <c r="L38" s="17"/>
      <c r="M38" s="17"/>
      <c r="N38" s="17"/>
      <c r="O38" s="238"/>
      <c r="P38" s="234"/>
      <c r="Q38" s="17"/>
      <c r="R38" s="17"/>
    </row>
    <row r="39" spans="1:18" ht="15.5">
      <c r="A39" s="17"/>
      <c r="B39" s="17"/>
      <c r="C39" s="17"/>
      <c r="D39" s="17"/>
      <c r="E39" s="17"/>
      <c r="F39" s="17"/>
      <c r="G39" s="17"/>
      <c r="H39" s="17"/>
      <c r="I39" s="17"/>
      <c r="J39" s="17"/>
      <c r="K39" s="17"/>
      <c r="L39" s="17"/>
      <c r="M39" s="17"/>
      <c r="N39" s="17"/>
      <c r="O39" s="238"/>
      <c r="P39" s="234"/>
      <c r="Q39" s="17"/>
      <c r="R39" s="17"/>
    </row>
    <row r="50" spans="2:6" ht="15.5">
      <c r="B50" s="17"/>
      <c r="C50" s="17"/>
      <c r="D50" s="17"/>
      <c r="E50" s="17"/>
      <c r="F50" s="17"/>
    </row>
    <row r="51" spans="2:6" ht="15.5">
      <c r="B51" s="957" t="s">
        <v>122</v>
      </c>
      <c r="C51" s="957"/>
      <c r="D51" s="611"/>
      <c r="E51" s="957" t="s">
        <v>2983</v>
      </c>
      <c r="F51" s="957"/>
    </row>
    <row r="52" spans="2:6" ht="15.5">
      <c r="B52" s="569" t="s">
        <v>0</v>
      </c>
      <c r="C52" s="612">
        <f>+COUNTIF($P$6:$P$94,"ABIERTA")</f>
        <v>0</v>
      </c>
      <c r="D52" s="611"/>
      <c r="E52" s="569" t="s">
        <v>0</v>
      </c>
      <c r="F52" s="612">
        <f>+COUNTIF($P$6:$P$36,"ABIERTA")</f>
        <v>0</v>
      </c>
    </row>
    <row r="53" spans="2:6" ht="15.5">
      <c r="B53" s="569" t="s">
        <v>2</v>
      </c>
      <c r="C53" s="612">
        <f>+COUNTIF($P$6:$P$94,"CUMPLIDA - EFECTIVA")</f>
        <v>0</v>
      </c>
      <c r="D53" s="611"/>
      <c r="E53" s="569" t="s">
        <v>2</v>
      </c>
      <c r="F53" s="612">
        <f>+COUNTIF($P$6:$P$36,"CUMPLIDA - EFECTIVA")</f>
        <v>0</v>
      </c>
    </row>
    <row r="54" spans="2:6" ht="15.5">
      <c r="B54" s="569" t="s">
        <v>124</v>
      </c>
      <c r="C54" s="612">
        <f>+COUNTIF($P$6:$P$94,"CUMPLIDA - PENDIENTE EFECTIVIDAD")</f>
        <v>0</v>
      </c>
      <c r="D54" s="611"/>
      <c r="E54" s="569" t="s">
        <v>124</v>
      </c>
      <c r="F54" s="612">
        <f>+COUNTIF($P$6:$P$36,"CUMPLIDA - PENDIENTE EFECTIVIDAD")</f>
        <v>0</v>
      </c>
    </row>
    <row r="55" spans="2:6" ht="15.5">
      <c r="B55" s="569" t="s">
        <v>125</v>
      </c>
      <c r="C55" s="612">
        <f>+COUNTIF($P$6:$P$94,"CUMPLIDA - INEFECTIVA")</f>
        <v>0</v>
      </c>
      <c r="D55" s="611"/>
      <c r="E55" s="569" t="s">
        <v>125</v>
      </c>
      <c r="F55" s="612">
        <f>+COUNTIF($P$6:$P$36,"CUMPLIDA - INEFECTIVA")</f>
        <v>0</v>
      </c>
    </row>
    <row r="56" spans="2:6" ht="15.5">
      <c r="B56" s="569" t="s">
        <v>4</v>
      </c>
      <c r="C56" s="612">
        <f>+COUNTIF($P$6:$P$94,"INCUMPLIDA - VENCIDA")</f>
        <v>25</v>
      </c>
      <c r="D56" s="611"/>
      <c r="E56" s="569" t="s">
        <v>4</v>
      </c>
      <c r="F56" s="612">
        <f>+COUNTIF($P$6:$P$36,"INCUMPLIDA - VENCIDA")</f>
        <v>25</v>
      </c>
    </row>
    <row r="57" spans="2:6" ht="15.5">
      <c r="B57" s="569" t="s">
        <v>7</v>
      </c>
      <c r="C57" s="612">
        <f>+COUNTIF($P$6:$P$94,"INCALIFICABLE")</f>
        <v>0</v>
      </c>
      <c r="D57" s="611"/>
      <c r="E57" s="569" t="s">
        <v>7</v>
      </c>
      <c r="F57" s="612">
        <f>+COUNTIF($P$6:$P$36,"INCALIFICABLE")</f>
        <v>0</v>
      </c>
    </row>
    <row r="58" spans="2:6" ht="15.5">
      <c r="B58" s="613" t="s">
        <v>126</v>
      </c>
      <c r="C58" s="614">
        <f>SUM(C52:C57)</f>
        <v>25</v>
      </c>
      <c r="D58" s="611"/>
      <c r="E58" s="613" t="s">
        <v>126</v>
      </c>
      <c r="F58" s="614">
        <f>SUM(F52:F57)</f>
        <v>25</v>
      </c>
    </row>
    <row r="59" spans="2:6" ht="15.5">
      <c r="B59" s="611"/>
      <c r="C59" s="611"/>
      <c r="D59" s="611"/>
      <c r="E59" s="615"/>
      <c r="F59" s="615"/>
    </row>
    <row r="60" spans="2:6" ht="15.5">
      <c r="B60" s="957" t="s">
        <v>127</v>
      </c>
      <c r="C60" s="957"/>
      <c r="D60" s="611"/>
      <c r="E60" s="957" t="s">
        <v>128</v>
      </c>
      <c r="F60" s="957"/>
    </row>
    <row r="61" spans="2:6" ht="15.5">
      <c r="B61" s="612" t="s">
        <v>624</v>
      </c>
      <c r="C61" s="612">
        <f>+COUNTIF($R$6:$R$94,"ABIERTO")</f>
        <v>4</v>
      </c>
      <c r="D61" s="611"/>
      <c r="E61" s="617" t="s">
        <v>1</v>
      </c>
      <c r="F61" s="612">
        <f>+COUNTIF($R$6:$R$36,"ABIERTO")</f>
        <v>4</v>
      </c>
    </row>
    <row r="62" spans="2:6" ht="15.5">
      <c r="B62" s="612" t="s">
        <v>625</v>
      </c>
      <c r="C62" s="612">
        <f>+COUNTIF($R$6:$R$94,"CERRADO")</f>
        <v>0</v>
      </c>
      <c r="D62" s="611"/>
      <c r="E62" s="617" t="s">
        <v>3</v>
      </c>
      <c r="F62" s="612">
        <f>+COUNTIF($R$6:$R$36,"CERRADO")</f>
        <v>0</v>
      </c>
    </row>
    <row r="63" spans="2:6" ht="15.5">
      <c r="B63" s="614" t="s">
        <v>126</v>
      </c>
      <c r="C63" s="614">
        <f>SUM(C61:C62)</f>
        <v>4</v>
      </c>
      <c r="D63" s="611"/>
      <c r="E63" s="613" t="s">
        <v>126</v>
      </c>
      <c r="F63" s="614">
        <f>SUM(F61:F62)</f>
        <v>4</v>
      </c>
    </row>
  </sheetData>
  <mergeCells count="85">
    <mergeCell ref="A37:R37"/>
    <mergeCell ref="B51:C51"/>
    <mergeCell ref="E51:F51"/>
    <mergeCell ref="B60:C60"/>
    <mergeCell ref="E60:F60"/>
    <mergeCell ref="A29:R29"/>
    <mergeCell ref="A30:A32"/>
    <mergeCell ref="B30:B32"/>
    <mergeCell ref="C30:C32"/>
    <mergeCell ref="D30:D32"/>
    <mergeCell ref="Q30:Q32"/>
    <mergeCell ref="R30:R32"/>
    <mergeCell ref="A33:R33"/>
    <mergeCell ref="A34:A36"/>
    <mergeCell ref="B34:B36"/>
    <mergeCell ref="C34:C36"/>
    <mergeCell ref="D34:D36"/>
    <mergeCell ref="Q34:Q36"/>
    <mergeCell ref="R34:R36"/>
    <mergeCell ref="M19:M21"/>
    <mergeCell ref="O19:O21"/>
    <mergeCell ref="P19:P21"/>
    <mergeCell ref="E23:E24"/>
    <mergeCell ref="G23:G24"/>
    <mergeCell ref="H23:H24"/>
    <mergeCell ref="I23:I24"/>
    <mergeCell ref="J23:J24"/>
    <mergeCell ref="K23:K24"/>
    <mergeCell ref="L19:L21"/>
    <mergeCell ref="K19:K21"/>
    <mergeCell ref="E17:E18"/>
    <mergeCell ref="F17:F18"/>
    <mergeCell ref="G17:G18"/>
    <mergeCell ref="H17:H18"/>
    <mergeCell ref="J17:J18"/>
    <mergeCell ref="K17:K18"/>
    <mergeCell ref="A13:R13"/>
    <mergeCell ref="A14:A28"/>
    <mergeCell ref="B14:B28"/>
    <mergeCell ref="C14:C28"/>
    <mergeCell ref="D14:D28"/>
    <mergeCell ref="Q14:Q28"/>
    <mergeCell ref="R14:R28"/>
    <mergeCell ref="L17:L18"/>
    <mergeCell ref="M17:M18"/>
    <mergeCell ref="O17:O18"/>
    <mergeCell ref="P17:P18"/>
    <mergeCell ref="E19:E21"/>
    <mergeCell ref="F19:F21"/>
    <mergeCell ref="G19:G21"/>
    <mergeCell ref="H19:H21"/>
    <mergeCell ref="J19:J21"/>
    <mergeCell ref="A5:R5"/>
    <mergeCell ref="A6:A12"/>
    <mergeCell ref="B6:B12"/>
    <mergeCell ref="C6:C12"/>
    <mergeCell ref="D6:D12"/>
    <mergeCell ref="E6:E7"/>
    <mergeCell ref="G6:G7"/>
    <mergeCell ref="H6:H7"/>
    <mergeCell ref="I6:I7"/>
    <mergeCell ref="J6:J7"/>
    <mergeCell ref="K6:K7"/>
    <mergeCell ref="Q6:Q12"/>
    <mergeCell ref="R6:R12"/>
    <mergeCell ref="L3:R3"/>
    <mergeCell ref="A3:A4"/>
    <mergeCell ref="B3:B4"/>
    <mergeCell ref="C3:C4"/>
    <mergeCell ref="D3:D4"/>
    <mergeCell ref="E3:E4"/>
    <mergeCell ref="F3:F4"/>
    <mergeCell ref="G3:G4"/>
    <mergeCell ref="H3:H4"/>
    <mergeCell ref="I3:I4"/>
    <mergeCell ref="J3:J4"/>
    <mergeCell ref="K3:K4"/>
    <mergeCell ref="N2:O2"/>
    <mergeCell ref="P2:R2"/>
    <mergeCell ref="A1:D1"/>
    <mergeCell ref="A2:B2"/>
    <mergeCell ref="C2:D2"/>
    <mergeCell ref="E2:I2"/>
    <mergeCell ref="J2:M2"/>
    <mergeCell ref="E1:R1"/>
  </mergeCells>
  <dataValidations count="1">
    <dataValidation type="list" allowBlank="1" showInputMessage="1" showErrorMessage="1" sqref="P2:P1048576" xr:uid="{353E92F3-224A-465B-B486-01AE33B47118}">
      <formula1>$B$52:$B$57</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66529A00-7E11-47B0-A992-20BA3E3568DA}">
            <xm:f>NOT(ISERROR(SEARCH($B$57,P2)))</xm:f>
            <xm:f>$B$57</xm:f>
            <x14:dxf>
              <fill>
                <patternFill>
                  <bgColor rgb="FFFF0000"/>
                </patternFill>
              </fill>
            </x14:dxf>
          </x14:cfRule>
          <x14:cfRule type="containsText" priority="4" operator="containsText" id="{DAB9C6F0-A2CF-4001-B29D-1A6A16C4E2D4}">
            <xm:f>NOT(ISERROR(SEARCH($B$56,P2)))</xm:f>
            <xm:f>$B$56</xm:f>
            <x14:dxf>
              <fill>
                <patternFill>
                  <bgColor rgb="FFFF0000"/>
                </patternFill>
              </fill>
            </x14:dxf>
          </x14:cfRule>
          <x14:cfRule type="containsText" priority="5" operator="containsText" id="{EA51FA60-FA90-4D46-B276-8D2E8B741351}">
            <xm:f>NOT(ISERROR(SEARCH($B$55,P2)))</xm:f>
            <xm:f>$B$55</xm:f>
            <x14:dxf>
              <fill>
                <patternFill>
                  <bgColor rgb="FFFFC000"/>
                </patternFill>
              </fill>
            </x14:dxf>
          </x14:cfRule>
          <x14:cfRule type="containsText" priority="6" operator="containsText" id="{5404F67B-23FB-454C-A070-EC801A5F6204}">
            <xm:f>NOT(ISERROR(SEARCH($B$54,P2)))</xm:f>
            <xm:f>$B$54</xm:f>
            <x14:dxf>
              <fill>
                <patternFill>
                  <bgColor theme="8" tint="0.59996337778862885"/>
                </patternFill>
              </fill>
            </x14:dxf>
          </x14:cfRule>
          <x14:cfRule type="containsText" priority="7" operator="containsText" id="{EE99150D-7AAA-4101-9D6B-7DA9508D0962}">
            <xm:f>NOT(ISERROR(SEARCH($B$53,P2)))</xm:f>
            <xm:f>$B$53</xm:f>
            <x14:dxf>
              <fill>
                <patternFill>
                  <bgColor theme="9" tint="0.39994506668294322"/>
                </patternFill>
              </fill>
            </x14:dxf>
          </x14:cfRule>
          <x14:cfRule type="containsText" priority="8" operator="containsText" id="{806A4AA5-35CC-4832-A225-8C90F12EF2B8}">
            <xm:f>NOT(ISERROR(SEARCH($B$52,P2)))</xm:f>
            <xm:f>$B$52</xm:f>
            <x14:dxf>
              <fill>
                <patternFill>
                  <bgColor theme="0"/>
                </patternFill>
              </fill>
            </x14:dxf>
          </x14:cfRule>
          <xm:sqref>P2:P1048576</xm:sqref>
        </x14:conditionalFormatting>
        <x14:conditionalFormatting xmlns:xm="http://schemas.microsoft.com/office/excel/2006/main">
          <x14:cfRule type="containsText" priority="1" operator="containsText" id="{2E9AC2D6-F0D1-4006-83D7-52B92FE31BBA}">
            <xm:f>NOT(ISERROR(SEARCH($E$62,R2)))</xm:f>
            <xm:f>$E$62</xm:f>
            <x14:dxf>
              <fill>
                <patternFill>
                  <bgColor theme="9" tint="0.39994506668294322"/>
                </patternFill>
              </fill>
            </x14:dxf>
          </x14:cfRule>
          <x14:cfRule type="containsText" priority="2" operator="containsText" id="{D7EE2352-3231-4901-9B6A-75FFDFC2BB0B}">
            <xm:f>NOT(ISERROR(SEARCH($E$61,R2)))</xm:f>
            <xm:f>$E$61</xm:f>
            <x14:dxf>
              <fill>
                <patternFill>
                  <bgColor theme="0"/>
                </patternFill>
              </fill>
            </x14:dxf>
          </x14:cfRule>
          <xm:sqref>R2:R1048576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3C23-9405-4121-904C-6CC2D7FE5589}">
  <sheetPr>
    <tabColor theme="8"/>
  </sheetPr>
  <dimension ref="A1:S42"/>
  <sheetViews>
    <sheetView topLeftCell="A13" zoomScale="40" zoomScaleNormal="40" workbookViewId="0">
      <selection activeCell="F37" sqref="F37"/>
    </sheetView>
  </sheetViews>
  <sheetFormatPr baseColWidth="10" defaultColWidth="11.453125" defaultRowHeight="14.5"/>
  <cols>
    <col min="1" max="1" width="18.453125" customWidth="1"/>
    <col min="2" max="2" width="31.26953125" customWidth="1"/>
    <col min="3" max="3" width="19.54296875" customWidth="1"/>
    <col min="4" max="4" width="28.54296875" customWidth="1"/>
    <col min="5" max="5" width="49.81640625" customWidth="1"/>
    <col min="6" max="6" width="39" customWidth="1"/>
    <col min="7" max="7" width="27.54296875" customWidth="1"/>
    <col min="8" max="8" width="44.7265625" customWidth="1"/>
    <col min="9" max="9" width="28.7265625" customWidth="1"/>
    <col min="10" max="10" width="15.81640625" customWidth="1"/>
    <col min="11" max="11" width="16.81640625" customWidth="1"/>
    <col min="12" max="12" width="19.6328125" customWidth="1"/>
    <col min="13" max="13" width="34.36328125" customWidth="1"/>
    <col min="14" max="14" width="115.1796875" customWidth="1"/>
    <col min="15" max="15" width="41.36328125" customWidth="1"/>
    <col min="16" max="16" width="31.54296875" customWidth="1"/>
    <col min="17" max="17" width="84.453125" customWidth="1"/>
    <col min="18" max="18" width="26.7265625" customWidth="1"/>
  </cols>
  <sheetData>
    <row r="1" spans="1:19" s="69" customFormat="1" ht="82" customHeight="1">
      <c r="A1" s="987"/>
      <c r="B1" s="988"/>
      <c r="C1" s="988"/>
      <c r="D1" s="989"/>
      <c r="E1" s="943" t="s">
        <v>8</v>
      </c>
      <c r="F1" s="944"/>
      <c r="G1" s="944"/>
      <c r="H1" s="944"/>
      <c r="I1" s="944"/>
      <c r="J1" s="944"/>
      <c r="K1" s="944"/>
      <c r="L1" s="944"/>
      <c r="M1" s="944"/>
      <c r="N1" s="944"/>
      <c r="O1" s="944"/>
      <c r="P1" s="944"/>
      <c r="Q1" s="944"/>
      <c r="R1" s="945"/>
    </row>
    <row r="2" spans="1:19" s="69" customFormat="1" ht="27.75" customHeight="1">
      <c r="A2" s="887" t="s">
        <v>338</v>
      </c>
      <c r="B2" s="888"/>
      <c r="C2" s="889" t="s">
        <v>172</v>
      </c>
      <c r="D2" s="890"/>
      <c r="E2" s="887" t="s">
        <v>173</v>
      </c>
      <c r="F2" s="891"/>
      <c r="G2" s="891"/>
      <c r="H2" s="891"/>
      <c r="I2" s="888"/>
      <c r="J2" s="889">
        <v>6</v>
      </c>
      <c r="K2" s="990"/>
      <c r="L2" s="990"/>
      <c r="M2" s="890"/>
      <c r="N2" s="887" t="s">
        <v>339</v>
      </c>
      <c r="O2" s="888"/>
      <c r="P2" s="893" t="s">
        <v>340</v>
      </c>
      <c r="Q2" s="894"/>
      <c r="R2" s="895"/>
    </row>
    <row r="3" spans="1:19" s="71" customFormat="1" ht="59.25" customHeight="1">
      <c r="A3" s="956" t="s">
        <v>9</v>
      </c>
      <c r="B3" s="956" t="s">
        <v>10</v>
      </c>
      <c r="C3" s="956" t="s">
        <v>11</v>
      </c>
      <c r="D3" s="956" t="s">
        <v>12</v>
      </c>
      <c r="E3" s="956" t="s">
        <v>13</v>
      </c>
      <c r="F3" s="956" t="s">
        <v>14</v>
      </c>
      <c r="G3" s="956" t="s">
        <v>15</v>
      </c>
      <c r="H3" s="956" t="s">
        <v>16</v>
      </c>
      <c r="I3" s="956" t="s">
        <v>17</v>
      </c>
      <c r="J3" s="956" t="s">
        <v>18</v>
      </c>
      <c r="K3" s="956" t="s">
        <v>19</v>
      </c>
      <c r="L3" s="991" t="s">
        <v>20</v>
      </c>
      <c r="M3" s="992"/>
      <c r="N3" s="992"/>
      <c r="O3" s="992"/>
      <c r="P3" s="992"/>
      <c r="Q3" s="992"/>
      <c r="R3" s="993"/>
      <c r="S3" s="69"/>
    </row>
    <row r="4" spans="1:19" s="71" customFormat="1" ht="94" customHeight="1" thickBot="1">
      <c r="A4" s="994"/>
      <c r="B4" s="994"/>
      <c r="C4" s="994"/>
      <c r="D4" s="994"/>
      <c r="E4" s="994"/>
      <c r="F4" s="994"/>
      <c r="G4" s="994"/>
      <c r="H4" s="994"/>
      <c r="I4" s="994"/>
      <c r="J4" s="994"/>
      <c r="K4" s="994"/>
      <c r="L4" s="205" t="s">
        <v>21</v>
      </c>
      <c r="M4" s="205" t="s">
        <v>22</v>
      </c>
      <c r="N4" s="205" t="s">
        <v>23</v>
      </c>
      <c r="O4" s="205" t="s">
        <v>542</v>
      </c>
      <c r="P4" s="205" t="s">
        <v>24</v>
      </c>
      <c r="Q4" s="205" t="s">
        <v>25</v>
      </c>
      <c r="R4" s="302" t="s">
        <v>26</v>
      </c>
    </row>
    <row r="5" spans="1:19" s="71" customFormat="1" ht="33.5" customHeight="1">
      <c r="A5" s="997" t="s">
        <v>3090</v>
      </c>
      <c r="B5" s="998"/>
      <c r="C5" s="998"/>
      <c r="D5" s="998"/>
      <c r="E5" s="998"/>
      <c r="F5" s="998"/>
      <c r="G5" s="998"/>
      <c r="H5" s="998"/>
      <c r="I5" s="998"/>
      <c r="J5" s="998"/>
      <c r="K5" s="998"/>
      <c r="L5" s="998"/>
      <c r="M5" s="998"/>
      <c r="N5" s="998"/>
      <c r="O5" s="998"/>
      <c r="P5" s="998"/>
      <c r="Q5" s="998"/>
      <c r="R5" s="999"/>
    </row>
    <row r="6" spans="1:19" s="647" customFormat="1" ht="159.5" customHeight="1">
      <c r="A6" s="835" t="s">
        <v>2365</v>
      </c>
      <c r="B6" s="833" t="s">
        <v>2364</v>
      </c>
      <c r="C6" s="835">
        <v>1</v>
      </c>
      <c r="D6" s="833" t="s">
        <v>3091</v>
      </c>
      <c r="E6" s="846" t="s">
        <v>3092</v>
      </c>
      <c r="F6" s="155" t="s">
        <v>3093</v>
      </c>
      <c r="G6" s="155" t="s">
        <v>3094</v>
      </c>
      <c r="H6" s="166" t="s">
        <v>39</v>
      </c>
      <c r="I6" s="497" t="s">
        <v>3095</v>
      </c>
      <c r="J6" s="210">
        <v>45456</v>
      </c>
      <c r="K6" s="210">
        <v>45657</v>
      </c>
      <c r="L6" s="687">
        <v>45638</v>
      </c>
      <c r="M6" s="519" t="s">
        <v>681</v>
      </c>
      <c r="N6" s="686" t="s">
        <v>3096</v>
      </c>
      <c r="O6" s="506">
        <v>1</v>
      </c>
      <c r="P6" s="685" t="s">
        <v>2</v>
      </c>
      <c r="Q6" s="1000" t="s">
        <v>3097</v>
      </c>
      <c r="R6" s="835" t="s">
        <v>3</v>
      </c>
    </row>
    <row r="7" spans="1:19" s="647" customFormat="1" ht="163" customHeight="1">
      <c r="A7" s="835"/>
      <c r="B7" s="833"/>
      <c r="C7" s="835"/>
      <c r="D7" s="833"/>
      <c r="E7" s="860"/>
      <c r="F7" s="155" t="s">
        <v>3098</v>
      </c>
      <c r="G7" s="155" t="s">
        <v>3099</v>
      </c>
      <c r="H7" s="161" t="s">
        <v>39</v>
      </c>
      <c r="I7" s="194" t="s">
        <v>3095</v>
      </c>
      <c r="J7" s="197">
        <v>45456</v>
      </c>
      <c r="K7" s="197">
        <v>45657</v>
      </c>
      <c r="L7" s="687">
        <v>45638</v>
      </c>
      <c r="M7" s="519" t="s">
        <v>681</v>
      </c>
      <c r="N7" s="686" t="s">
        <v>3100</v>
      </c>
      <c r="O7" s="506">
        <v>1</v>
      </c>
      <c r="P7" s="685" t="s">
        <v>2</v>
      </c>
      <c r="Q7" s="1001"/>
      <c r="R7" s="835"/>
    </row>
    <row r="8" spans="1:19" s="647" customFormat="1" ht="96" customHeight="1">
      <c r="A8" s="835"/>
      <c r="B8" s="833"/>
      <c r="C8" s="835"/>
      <c r="D8" s="833"/>
      <c r="E8" s="860"/>
      <c r="F8" s="155" t="s">
        <v>3101</v>
      </c>
      <c r="G8" s="155" t="s">
        <v>3102</v>
      </c>
      <c r="H8" s="161" t="s">
        <v>39</v>
      </c>
      <c r="I8" s="194" t="s">
        <v>3095</v>
      </c>
      <c r="J8" s="197">
        <v>45456</v>
      </c>
      <c r="K8" s="197">
        <v>45657</v>
      </c>
      <c r="L8" s="687">
        <v>45638</v>
      </c>
      <c r="M8" s="519" t="s">
        <v>681</v>
      </c>
      <c r="N8" s="686" t="s">
        <v>3103</v>
      </c>
      <c r="O8" s="506">
        <v>1</v>
      </c>
      <c r="P8" s="685" t="s">
        <v>2</v>
      </c>
      <c r="Q8" s="1001"/>
      <c r="R8" s="835"/>
    </row>
    <row r="9" spans="1:19" s="647" customFormat="1" ht="150" customHeight="1">
      <c r="A9" s="835"/>
      <c r="B9" s="833"/>
      <c r="C9" s="835"/>
      <c r="D9" s="833"/>
      <c r="E9" s="860"/>
      <c r="F9" s="155" t="s">
        <v>3104</v>
      </c>
      <c r="G9" s="155" t="s">
        <v>3105</v>
      </c>
      <c r="H9" s="161" t="s">
        <v>39</v>
      </c>
      <c r="I9" s="194" t="s">
        <v>3095</v>
      </c>
      <c r="J9" s="197">
        <v>45456</v>
      </c>
      <c r="K9" s="197">
        <v>45657</v>
      </c>
      <c r="L9" s="687">
        <v>45638</v>
      </c>
      <c r="M9" s="519" t="s">
        <v>681</v>
      </c>
      <c r="N9" s="686" t="s">
        <v>3106</v>
      </c>
      <c r="O9" s="506">
        <v>1</v>
      </c>
      <c r="P9" s="685" t="s">
        <v>2</v>
      </c>
      <c r="Q9" s="1001"/>
      <c r="R9" s="835"/>
    </row>
    <row r="10" spans="1:19" s="647" customFormat="1" ht="159" customHeight="1" thickBot="1">
      <c r="A10" s="835"/>
      <c r="B10" s="833"/>
      <c r="C10" s="835"/>
      <c r="D10" s="833"/>
      <c r="E10" s="832"/>
      <c r="F10" s="155" t="s">
        <v>3107</v>
      </c>
      <c r="G10" s="155" t="s">
        <v>3108</v>
      </c>
      <c r="H10" s="161" t="s">
        <v>39</v>
      </c>
      <c r="I10" s="194" t="s">
        <v>3095</v>
      </c>
      <c r="J10" s="197">
        <v>45456</v>
      </c>
      <c r="K10" s="197">
        <v>45657</v>
      </c>
      <c r="L10" s="687">
        <v>45638</v>
      </c>
      <c r="M10" s="519" t="s">
        <v>681</v>
      </c>
      <c r="N10" s="686" t="s">
        <v>3109</v>
      </c>
      <c r="O10" s="506">
        <v>1</v>
      </c>
      <c r="P10" s="685" t="s">
        <v>2</v>
      </c>
      <c r="Q10" s="1002"/>
      <c r="R10" s="835"/>
    </row>
    <row r="11" spans="1:19" s="647" customFormat="1" ht="12.75" customHeight="1">
      <c r="A11" s="1007"/>
      <c r="B11" s="1008"/>
      <c r="C11" s="1008"/>
      <c r="D11" s="1008"/>
      <c r="E11" s="1008"/>
      <c r="F11" s="1008"/>
      <c r="G11" s="1008"/>
      <c r="H11" s="1008"/>
      <c r="I11" s="1008"/>
      <c r="J11" s="1008"/>
      <c r="K11" s="1008"/>
      <c r="L11" s="1008"/>
      <c r="M11" s="1008"/>
      <c r="N11" s="1008"/>
      <c r="O11" s="1008"/>
      <c r="P11" s="1004"/>
      <c r="Q11" s="1004"/>
      <c r="R11" s="1009"/>
    </row>
    <row r="12" spans="1:19" s="647" customFormat="1" ht="110.5" customHeight="1">
      <c r="A12" s="835" t="s">
        <v>2365</v>
      </c>
      <c r="B12" s="833" t="s">
        <v>2364</v>
      </c>
      <c r="C12" s="835">
        <v>2</v>
      </c>
      <c r="D12" s="848" t="s">
        <v>3110</v>
      </c>
      <c r="E12" s="848" t="s">
        <v>3111</v>
      </c>
      <c r="F12" s="188" t="s">
        <v>3112</v>
      </c>
      <c r="G12" s="194" t="s">
        <v>3113</v>
      </c>
      <c r="H12" s="161" t="s">
        <v>59</v>
      </c>
      <c r="I12" s="194" t="s">
        <v>3114</v>
      </c>
      <c r="J12" s="158">
        <v>45200</v>
      </c>
      <c r="K12" s="158">
        <v>45291</v>
      </c>
      <c r="L12" s="687">
        <v>45638</v>
      </c>
      <c r="M12" s="519" t="s">
        <v>681</v>
      </c>
      <c r="N12" s="664" t="s">
        <v>3115</v>
      </c>
      <c r="O12" s="506">
        <v>0</v>
      </c>
      <c r="P12" s="685" t="s">
        <v>4</v>
      </c>
      <c r="Q12" s="995" t="s">
        <v>3116</v>
      </c>
      <c r="R12" s="847" t="s">
        <v>1</v>
      </c>
    </row>
    <row r="13" spans="1:19" s="69" customFormat="1" ht="217" customHeight="1" thickBot="1">
      <c r="A13" s="835"/>
      <c r="B13" s="833"/>
      <c r="C13" s="835"/>
      <c r="D13" s="836"/>
      <c r="E13" s="836"/>
      <c r="F13" s="188" t="s">
        <v>3117</v>
      </c>
      <c r="G13" s="194" t="s">
        <v>3118</v>
      </c>
      <c r="H13" s="161" t="s">
        <v>59</v>
      </c>
      <c r="I13" s="194" t="s">
        <v>3119</v>
      </c>
      <c r="J13" s="158">
        <v>45200</v>
      </c>
      <c r="K13" s="158">
        <v>45381</v>
      </c>
      <c r="L13" s="687">
        <v>45638</v>
      </c>
      <c r="M13" s="519" t="s">
        <v>681</v>
      </c>
      <c r="N13" s="199" t="s">
        <v>3120</v>
      </c>
      <c r="O13" s="506">
        <v>0</v>
      </c>
      <c r="P13" s="685" t="s">
        <v>4</v>
      </c>
      <c r="Q13" s="996"/>
      <c r="R13" s="834"/>
    </row>
    <row r="14" spans="1:19" s="647" customFormat="1" ht="12.75" customHeight="1">
      <c r="A14" s="1003"/>
      <c r="B14" s="1004"/>
      <c r="C14" s="1004"/>
      <c r="D14" s="1004"/>
      <c r="E14" s="1004"/>
      <c r="F14" s="1004"/>
      <c r="G14" s="1004"/>
      <c r="H14" s="1004"/>
      <c r="I14" s="1004"/>
      <c r="J14" s="1004"/>
      <c r="K14" s="1004"/>
      <c r="L14" s="1004"/>
      <c r="M14" s="1004"/>
      <c r="N14" s="1004"/>
      <c r="O14" s="1004"/>
      <c r="P14" s="1004"/>
      <c r="Q14" s="1004"/>
      <c r="R14" s="1005"/>
    </row>
    <row r="15" spans="1:19" s="647" customFormat="1" ht="408.75" customHeight="1" thickBot="1">
      <c r="A15" s="156" t="s">
        <v>2365</v>
      </c>
      <c r="B15" s="186" t="s">
        <v>2364</v>
      </c>
      <c r="C15" s="161">
        <v>3</v>
      </c>
      <c r="D15" s="188" t="s">
        <v>3121</v>
      </c>
      <c r="E15" s="837" t="s">
        <v>3122</v>
      </c>
      <c r="F15" s="879"/>
      <c r="G15" s="879"/>
      <c r="H15" s="879"/>
      <c r="I15" s="879"/>
      <c r="J15" s="879"/>
      <c r="K15" s="879"/>
      <c r="L15" s="519"/>
      <c r="M15" s="155"/>
      <c r="N15" s="664"/>
      <c r="O15" s="506">
        <v>0</v>
      </c>
      <c r="P15" s="685" t="s">
        <v>7</v>
      </c>
      <c r="Q15" s="676" t="s">
        <v>3123</v>
      </c>
      <c r="R15" s="161" t="s">
        <v>1</v>
      </c>
    </row>
    <row r="16" spans="1:19" s="647" customFormat="1" ht="12.75" customHeight="1">
      <c r="A16" s="1003"/>
      <c r="B16" s="1004"/>
      <c r="C16" s="1004"/>
      <c r="D16" s="1004"/>
      <c r="E16" s="1004"/>
      <c r="F16" s="1004"/>
      <c r="G16" s="1004"/>
      <c r="H16" s="1004"/>
      <c r="I16" s="1004"/>
      <c r="J16" s="1004"/>
      <c r="K16" s="1004"/>
      <c r="L16" s="1004"/>
      <c r="M16" s="1004"/>
      <c r="N16" s="1004"/>
      <c r="O16" s="1004"/>
      <c r="P16" s="1004"/>
      <c r="Q16" s="1004"/>
      <c r="R16" s="1005"/>
    </row>
    <row r="17" spans="1:18" s="647" customFormat="1" ht="104.5" customHeight="1">
      <c r="A17" s="835" t="s">
        <v>2365</v>
      </c>
      <c r="B17" s="833" t="s">
        <v>2364</v>
      </c>
      <c r="C17" s="847">
        <v>4</v>
      </c>
      <c r="D17" s="833" t="s">
        <v>3124</v>
      </c>
      <c r="E17" s="833" t="s">
        <v>3125</v>
      </c>
      <c r="F17" s="155" t="s">
        <v>3126</v>
      </c>
      <c r="G17" s="155" t="s">
        <v>3127</v>
      </c>
      <c r="H17" s="161" t="s">
        <v>39</v>
      </c>
      <c r="I17" s="188" t="s">
        <v>3114</v>
      </c>
      <c r="J17" s="158">
        <v>45216</v>
      </c>
      <c r="K17" s="158">
        <v>45399</v>
      </c>
      <c r="L17" s="687">
        <v>45638</v>
      </c>
      <c r="M17" s="519" t="s">
        <v>681</v>
      </c>
      <c r="N17" s="676" t="s">
        <v>3128</v>
      </c>
      <c r="O17" s="506">
        <v>1</v>
      </c>
      <c r="P17" s="685" t="s">
        <v>2</v>
      </c>
      <c r="Q17" s="995" t="s">
        <v>3129</v>
      </c>
      <c r="R17" s="835" t="s">
        <v>3</v>
      </c>
    </row>
    <row r="18" spans="1:18" s="647" customFormat="1" ht="153.75" customHeight="1">
      <c r="A18" s="835"/>
      <c r="B18" s="833"/>
      <c r="C18" s="834"/>
      <c r="D18" s="833"/>
      <c r="E18" s="833"/>
      <c r="F18" s="155" t="s">
        <v>3130</v>
      </c>
      <c r="G18" s="155" t="s">
        <v>3127</v>
      </c>
      <c r="H18" s="161" t="s">
        <v>59</v>
      </c>
      <c r="I18" s="188" t="s">
        <v>3114</v>
      </c>
      <c r="J18" s="158">
        <v>45201</v>
      </c>
      <c r="K18" s="158" t="s">
        <v>3131</v>
      </c>
      <c r="L18" s="687">
        <v>45638</v>
      </c>
      <c r="M18" s="519" t="s">
        <v>681</v>
      </c>
      <c r="N18" s="676" t="s">
        <v>3132</v>
      </c>
      <c r="O18" s="506">
        <v>1</v>
      </c>
      <c r="P18" s="685" t="s">
        <v>2</v>
      </c>
      <c r="Q18" s="1006"/>
      <c r="R18" s="835"/>
    </row>
    <row r="28" spans="1:18" ht="15.5">
      <c r="D28" s="17"/>
      <c r="E28" s="17"/>
      <c r="F28" s="17"/>
      <c r="G28" s="17"/>
      <c r="H28" s="17"/>
      <c r="I28" s="17"/>
    </row>
    <row r="29" spans="1:18" ht="15.5">
      <c r="D29" s="17"/>
      <c r="E29" s="957" t="s">
        <v>122</v>
      </c>
      <c r="F29" s="957"/>
      <c r="G29" s="611"/>
      <c r="H29" s="957" t="s">
        <v>3133</v>
      </c>
      <c r="I29" s="957"/>
    </row>
    <row r="30" spans="1:18" ht="15.5">
      <c r="D30" s="17"/>
      <c r="E30" s="569" t="s">
        <v>0</v>
      </c>
      <c r="F30" s="612">
        <f>+COUNTIF($P$6:$P$94,"ABIERTA")</f>
        <v>0</v>
      </c>
      <c r="G30" s="611"/>
      <c r="H30" s="569" t="s">
        <v>0</v>
      </c>
      <c r="I30" s="612">
        <f>+COUNTIF($P$6:$P$30,"ABIERTA")</f>
        <v>0</v>
      </c>
    </row>
    <row r="31" spans="1:18" ht="15.5">
      <c r="D31" s="17"/>
      <c r="E31" s="569" t="s">
        <v>2</v>
      </c>
      <c r="F31" s="612">
        <f>+COUNTIF($P$6:$P$94,"CUMPLIDA - EFECTIVA")</f>
        <v>7</v>
      </c>
      <c r="G31" s="611"/>
      <c r="H31" s="569" t="s">
        <v>2</v>
      </c>
      <c r="I31" s="612">
        <f>+COUNTIF($P$6:$P$30,"CUMPLIDA - EFECTIVA")</f>
        <v>7</v>
      </c>
    </row>
    <row r="32" spans="1:18" ht="15.5">
      <c r="D32" s="17"/>
      <c r="E32" s="569" t="s">
        <v>124</v>
      </c>
      <c r="F32" s="612">
        <f>+COUNTIF($P$6:$P$94,"CUMPLIDA - PENDIENTE EFECTIVIDAD")</f>
        <v>0</v>
      </c>
      <c r="G32" s="611"/>
      <c r="H32" s="569" t="s">
        <v>124</v>
      </c>
      <c r="I32" s="612">
        <f>+COUNTIF($P$6:$P$30,"CUMPLIDA - PENDIENTE EFECTIVIDAD")</f>
        <v>0</v>
      </c>
    </row>
    <row r="33" spans="4:9" ht="15.5">
      <c r="D33" s="17"/>
      <c r="E33" s="569" t="s">
        <v>125</v>
      </c>
      <c r="F33" s="612">
        <f>+COUNTIF($P$6:$P$94,"CUMPLIDA - INEFECTIVA")</f>
        <v>0</v>
      </c>
      <c r="G33" s="611"/>
      <c r="H33" s="569" t="s">
        <v>125</v>
      </c>
      <c r="I33" s="612">
        <f>+COUNTIF($P$6:$P$30,"CUMPLIDA - INEFECTIVA")</f>
        <v>0</v>
      </c>
    </row>
    <row r="34" spans="4:9" ht="15.5">
      <c r="D34" s="17"/>
      <c r="E34" s="569" t="s">
        <v>4</v>
      </c>
      <c r="F34" s="612">
        <f>+COUNTIF($P$6:$P$94,"INCUMPLIDA - VENCIDA")</f>
        <v>2</v>
      </c>
      <c r="G34" s="611"/>
      <c r="H34" s="569" t="s">
        <v>4</v>
      </c>
      <c r="I34" s="612">
        <f>+COUNTIF($P$6:$P$30,"INCUMPLIDA - VENCIDA")</f>
        <v>2</v>
      </c>
    </row>
    <row r="35" spans="4:9" ht="15.5">
      <c r="D35" s="17"/>
      <c r="E35" s="569" t="s">
        <v>7</v>
      </c>
      <c r="F35" s="612">
        <f>+COUNTIF($P$6:$P$94,"INCALIFICABLE")</f>
        <v>1</v>
      </c>
      <c r="G35" s="611"/>
      <c r="H35" s="569" t="s">
        <v>7</v>
      </c>
      <c r="I35" s="612">
        <f>+COUNTIF($P$6:$P$30,"INCALIFICABLE")</f>
        <v>1</v>
      </c>
    </row>
    <row r="36" spans="4:9" ht="15.5">
      <c r="D36" s="17"/>
      <c r="E36" s="613" t="s">
        <v>126</v>
      </c>
      <c r="F36" s="614">
        <f>SUM(F30:F35)</f>
        <v>10</v>
      </c>
      <c r="G36" s="611"/>
      <c r="H36" s="613" t="s">
        <v>126</v>
      </c>
      <c r="I36" s="614">
        <f>SUM(I30:I35)</f>
        <v>10</v>
      </c>
    </row>
    <row r="37" spans="4:9" ht="15.5">
      <c r="D37" s="17"/>
      <c r="E37" s="611"/>
      <c r="F37" s="611"/>
      <c r="G37" s="611"/>
      <c r="H37" s="615"/>
      <c r="I37" s="615"/>
    </row>
    <row r="38" spans="4:9" ht="15.5">
      <c r="D38" s="17"/>
      <c r="E38" s="957" t="s">
        <v>127</v>
      </c>
      <c r="F38" s="957"/>
      <c r="G38" s="611"/>
      <c r="H38" s="957" t="s">
        <v>128</v>
      </c>
      <c r="I38" s="957"/>
    </row>
    <row r="39" spans="4:9" ht="15.5">
      <c r="D39" s="17"/>
      <c r="E39" s="612" t="s">
        <v>624</v>
      </c>
      <c r="F39" s="612">
        <f>+COUNTIF($R$6:$R$94,"ABIERTO")</f>
        <v>2</v>
      </c>
      <c r="G39" s="611"/>
      <c r="H39" s="617" t="s">
        <v>1</v>
      </c>
      <c r="I39" s="612">
        <f>+COUNTIF($R$6:$R$30,"ABIERTO")</f>
        <v>2</v>
      </c>
    </row>
    <row r="40" spans="4:9" ht="15.5">
      <c r="D40" s="17"/>
      <c r="E40" s="612" t="s">
        <v>625</v>
      </c>
      <c r="F40" s="612">
        <f>+COUNTIF($R$6:$R$94,"CERRADO")</f>
        <v>2</v>
      </c>
      <c r="G40" s="611"/>
      <c r="H40" s="617" t="s">
        <v>3</v>
      </c>
      <c r="I40" s="612">
        <f>+COUNTIF($R$6:$R$30,"CERRADO")</f>
        <v>2</v>
      </c>
    </row>
    <row r="41" spans="4:9" ht="15.5">
      <c r="D41" s="17"/>
      <c r="E41" s="614" t="s">
        <v>126</v>
      </c>
      <c r="F41" s="614">
        <f>SUM(F39:F40)</f>
        <v>4</v>
      </c>
      <c r="G41" s="611"/>
      <c r="H41" s="613" t="s">
        <v>126</v>
      </c>
      <c r="I41" s="614">
        <f>SUM(I39:I40)</f>
        <v>4</v>
      </c>
    </row>
    <row r="42" spans="4:9" ht="15.5">
      <c r="D42" s="17"/>
      <c r="E42" s="17"/>
      <c r="F42" s="17"/>
      <c r="G42" s="17"/>
      <c r="H42" s="17"/>
      <c r="I42" s="17"/>
    </row>
  </sheetData>
  <mergeCells count="50">
    <mergeCell ref="E29:F29"/>
    <mergeCell ref="H29:I29"/>
    <mergeCell ref="E38:F38"/>
    <mergeCell ref="H38:I38"/>
    <mergeCell ref="E1:R1"/>
    <mergeCell ref="A14:R14"/>
    <mergeCell ref="E15:K15"/>
    <mergeCell ref="A16:R16"/>
    <mergeCell ref="A17:A18"/>
    <mergeCell ref="B17:B18"/>
    <mergeCell ref="C17:C18"/>
    <mergeCell ref="D17:D18"/>
    <mergeCell ref="E17:E18"/>
    <mergeCell ref="Q17:Q18"/>
    <mergeCell ref="R17:R18"/>
    <mergeCell ref="A11:R11"/>
    <mergeCell ref="Q12:Q13"/>
    <mergeCell ref="R12:R13"/>
    <mergeCell ref="A5:R5"/>
    <mergeCell ref="A6:A10"/>
    <mergeCell ref="B6:B10"/>
    <mergeCell ref="C6:C10"/>
    <mergeCell ref="D6:D10"/>
    <mergeCell ref="E6:E10"/>
    <mergeCell ref="Q6:Q10"/>
    <mergeCell ref="R6:R10"/>
    <mergeCell ref="A12:A13"/>
    <mergeCell ref="B12:B13"/>
    <mergeCell ref="C12:C13"/>
    <mergeCell ref="D12:D13"/>
    <mergeCell ref="E12:E13"/>
    <mergeCell ref="L3:R3"/>
    <mergeCell ref="A3:A4"/>
    <mergeCell ref="B3:B4"/>
    <mergeCell ref="C3:C4"/>
    <mergeCell ref="D3:D4"/>
    <mergeCell ref="E3:E4"/>
    <mergeCell ref="F3:F4"/>
    <mergeCell ref="G3:G4"/>
    <mergeCell ref="H3:H4"/>
    <mergeCell ref="I3:I4"/>
    <mergeCell ref="J3:J4"/>
    <mergeCell ref="K3:K4"/>
    <mergeCell ref="N2:O2"/>
    <mergeCell ref="P2:R2"/>
    <mergeCell ref="A1:D1"/>
    <mergeCell ref="A2:B2"/>
    <mergeCell ref="C2:D2"/>
    <mergeCell ref="E2:I2"/>
    <mergeCell ref="J2:M2"/>
  </mergeCells>
  <conditionalFormatting sqref="P6:P10">
    <cfRule type="containsText" dxfId="395" priority="30" operator="containsText" text="CUMPLIDA - PENDIENTE DE EFECTIVIDAD">
      <formula>NOT(ISERROR(SEARCH("CUMPLIDA - PENDIENTE DE EFECTIVIDAD",P6)))</formula>
    </cfRule>
    <cfRule type="containsText" dxfId="394" priority="31" operator="containsText" text="CUMPLIDA - EFECTIVA">
      <formula>NOT(ISERROR(SEARCH("CUMPLIDA - EFECTIVA",P6)))</formula>
    </cfRule>
    <cfRule type="containsText" dxfId="393" priority="32" operator="containsText" text="ABIERTA">
      <formula>NOT(ISERROR(SEARCH("ABIERTA",P6)))</formula>
    </cfRule>
  </conditionalFormatting>
  <conditionalFormatting sqref="P12:P13">
    <cfRule type="containsText" dxfId="380" priority="19" operator="containsText" text="CUMPLIDA - PENDIENTE DE EFECTIVIDAD">
      <formula>NOT(ISERROR(SEARCH("CUMPLIDA - PENDIENTE DE EFECTIVIDAD",P12)))</formula>
    </cfRule>
    <cfRule type="containsText" dxfId="379" priority="20" operator="containsText" text="CUMPLIDA - EFECTIVA">
      <formula>NOT(ISERROR(SEARCH("CUMPLIDA - EFECTIVA",P12)))</formula>
    </cfRule>
    <cfRule type="containsText" dxfId="378" priority="21" operator="containsText" text="ABIERTA">
      <formula>NOT(ISERROR(SEARCH("ABIERTA",P12)))</formula>
    </cfRule>
  </conditionalFormatting>
  <conditionalFormatting sqref="P15">
    <cfRule type="containsText" dxfId="365" priority="10" operator="containsText" text="CUMPLIDA - PENDIENTE DE EFECTIVIDAD">
      <formula>NOT(ISERROR(SEARCH("CUMPLIDA - PENDIENTE DE EFECTIVIDAD",P15)))</formula>
    </cfRule>
    <cfRule type="containsText" dxfId="364" priority="11" operator="containsText" text="CUMPLIDA - EFECTIVA">
      <formula>NOT(ISERROR(SEARCH("CUMPLIDA - EFECTIVA",P15)))</formula>
    </cfRule>
    <cfRule type="containsText" dxfId="363" priority="12" operator="containsText" text="ABIERTA">
      <formula>NOT(ISERROR(SEARCH("ABIERTA",P15)))</formula>
    </cfRule>
  </conditionalFormatting>
  <conditionalFormatting sqref="P17:P18">
    <cfRule type="containsText" dxfId="356" priority="1" operator="containsText" text="CUMPLIDA - PENDIENTE DE EFECTIVIDAD">
      <formula>NOT(ISERROR(SEARCH("CUMPLIDA - PENDIENTE DE EFECTIVIDAD",P17)))</formula>
    </cfRule>
    <cfRule type="containsText" dxfId="355" priority="2" operator="containsText" text="CUMPLIDA - EFECTIVA">
      <formula>NOT(ISERROR(SEARCH("CUMPLIDA - EFECTIVA",P17)))</formula>
    </cfRule>
    <cfRule type="containsText" dxfId="354" priority="3" operator="containsText" text="ABIERTA">
      <formula>NOT(ISERROR(SEARCH("ABIERTA",P17)))</formula>
    </cfRule>
  </conditionalFormatting>
  <conditionalFormatting sqref="R6:R10">
    <cfRule type="containsText" dxfId="345" priority="33" operator="containsText" text="CERRADO">
      <formula>NOT(ISERROR(SEARCH("CERRADO",R6)))</formula>
    </cfRule>
  </conditionalFormatting>
  <conditionalFormatting sqref="R12:R13">
    <cfRule type="containsText" dxfId="344" priority="29" operator="containsText" text="CERRADO">
      <formula>NOT(ISERROR(SEARCH("CERRADO",R12)))</formula>
    </cfRule>
  </conditionalFormatting>
  <conditionalFormatting sqref="R15 R17:R18">
    <cfRule type="containsText" dxfId="341" priority="28" operator="containsText" text="CERRADO">
      <formula>NOT(ISERROR(SEARCH("CERRADO",R15)))</formula>
    </cfRule>
  </conditionalFormatting>
  <dataValidations count="6">
    <dataValidation type="list" allowBlank="1" showInputMessage="1" showErrorMessage="1" sqref="R6:R10 R12:R13 R15 R17:R18" xr:uid="{466F575E-43D8-4161-AADD-CA982B19F2CD}">
      <formula1>$H$39:$H$40</formula1>
    </dataValidation>
    <dataValidation type="list" allowBlank="1" showInputMessage="1" showErrorMessage="1" sqref="P17:P18 P15 P12:P13 P6:P10" xr:uid="{8014BE4B-C465-4A30-959F-A66ECDF214BD}">
      <formula1>$E$30:$E$35</formula1>
    </dataValidation>
    <dataValidation type="list" allowBlank="1" showInputMessage="1" showErrorMessage="1" sqref="H12:H13 H15 H17:H18 H6:H10" xr:uid="{20EE454B-9368-4DF5-9DFC-D68F72701BDA}">
      <formula1>#REF!</formula1>
    </dataValidation>
    <dataValidation type="list" allowBlank="1" showInputMessage="1" showErrorMessage="1" sqref="R5" xr:uid="{EF4C3B55-D45B-47B9-8593-101190385FA2}">
      <formula1>$D$126:$D$127</formula1>
    </dataValidation>
    <dataValidation type="list" allowBlank="1" showInputMessage="1" showErrorMessage="1" sqref="P5 P11 P14 P16" xr:uid="{D602F038-BE9E-4C88-8908-B77910FB0472}">
      <formula1>$B$48:$B$53</formula1>
    </dataValidation>
    <dataValidation type="list" allowBlank="1" showInputMessage="1" showErrorMessage="1" sqref="P2:P4" xr:uid="{25863625-8F54-4F25-8138-C3054CE5C298}">
      <formula1>$B$25:$B$30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5" operator="containsText" id="{3F886B89-C2CF-40FC-8C6B-1ECE75CE78B2}">
            <xm:f>NOT(ISERROR(SEARCH($B$53,P5)))</xm:f>
            <xm:f>$B$53</xm:f>
            <x14:dxf>
              <fill>
                <patternFill>
                  <bgColor rgb="FFFF0000"/>
                </patternFill>
              </fill>
            </x14:dxf>
          </x14:cfRule>
          <x14:cfRule type="containsText" priority="56" operator="containsText" id="{C5F5B8E4-2EB1-4AC6-A385-5038E6F0AA0E}">
            <xm:f>NOT(ISERROR(SEARCH($B$52,P5)))</xm:f>
            <xm:f>$B$52</xm:f>
            <x14:dxf>
              <fill>
                <patternFill>
                  <bgColor rgb="FFFF0000"/>
                </patternFill>
              </fill>
            </x14:dxf>
          </x14:cfRule>
          <x14:cfRule type="containsText" priority="57" operator="containsText" id="{79B6720C-4AB1-40F8-B931-10FA384D7A92}">
            <xm:f>NOT(ISERROR(SEARCH($B$51,P5)))</xm:f>
            <xm:f>$B$51</xm:f>
            <x14:dxf>
              <fill>
                <patternFill>
                  <bgColor rgb="FFFFC000"/>
                </patternFill>
              </fill>
            </x14:dxf>
          </x14:cfRule>
          <x14:cfRule type="containsText" priority="58" operator="containsText" id="{C207B072-E692-4FD4-BDBB-5C4F2D6AE220}">
            <xm:f>NOT(ISERROR(SEARCH($B$50,P5)))</xm:f>
            <xm:f>$B$50</xm:f>
            <x14:dxf>
              <fill>
                <patternFill>
                  <bgColor theme="8" tint="0.59996337778862885"/>
                </patternFill>
              </fill>
            </x14:dxf>
          </x14:cfRule>
          <x14:cfRule type="containsText" priority="59" operator="containsText" id="{783521E1-2EAF-4B32-B87D-1539D67949F7}">
            <xm:f>NOT(ISERROR(SEARCH($B$49,P5)))</xm:f>
            <xm:f>$B$49</xm:f>
            <x14:dxf>
              <fill>
                <patternFill>
                  <bgColor theme="9" tint="0.39994506668294322"/>
                </patternFill>
              </fill>
            </x14:dxf>
          </x14:cfRule>
          <x14:cfRule type="containsText" priority="60" operator="containsText" id="{493832B7-36D6-4DB8-BEAB-8C52463BCE76}">
            <xm:f>NOT(ISERROR(SEARCH($B$48,P5)))</xm:f>
            <xm:f>$B$48</xm:f>
            <x14:dxf>
              <fill>
                <patternFill>
                  <bgColor theme="0"/>
                </patternFill>
              </fill>
            </x14:dxf>
          </x14:cfRule>
          <xm:sqref>P5</xm:sqref>
        </x14:conditionalFormatting>
        <x14:conditionalFormatting xmlns:xm="http://schemas.microsoft.com/office/excel/2006/main">
          <x14:cfRule type="containsText" priority="34" operator="containsText" id="{EEFB3DF2-42A4-4E74-8E37-B69F97D26FC7}">
            <xm:f>NOT(ISERROR(SEARCH($B$60,P6)))</xm:f>
            <xm:f>$B$60</xm:f>
            <x14:dxf>
              <fill>
                <patternFill>
                  <bgColor rgb="FFFF0000"/>
                </patternFill>
              </fill>
            </x14:dxf>
          </x14:cfRule>
          <x14:cfRule type="containsText" priority="35" operator="containsText" id="{14C9403C-4E02-42B8-BA61-EFF0FBD4A90F}">
            <xm:f>NOT(ISERROR(SEARCH($B$59,P6)))</xm:f>
            <xm:f>$B$59</xm:f>
            <x14:dxf>
              <fill>
                <patternFill>
                  <bgColor rgb="FFFFC000"/>
                </patternFill>
              </fill>
            </x14:dxf>
          </x14:cfRule>
          <x14:cfRule type="containsText" priority="36" operator="containsText" id="{8334C157-EC6F-48CE-8A0E-7D219CCB314F}">
            <xm:f>NOT(ISERROR(SEARCH($B$58,P6)))</xm:f>
            <xm:f>$B$58</xm:f>
            <x14:dxf>
              <fill>
                <patternFill>
                  <bgColor theme="8" tint="0.59996337778862885"/>
                </patternFill>
              </fill>
            </x14:dxf>
          </x14:cfRule>
          <x14:cfRule type="containsText" priority="37" operator="containsText" id="{9F58D185-DE06-4724-AF68-8C01E1B62B8B}">
            <xm:f>NOT(ISERROR(SEARCH($B$57,P6)))</xm:f>
            <xm:f>$B$57</xm:f>
            <x14:dxf>
              <fill>
                <patternFill>
                  <bgColor theme="9" tint="0.39994506668294322"/>
                </patternFill>
              </fill>
            </x14:dxf>
          </x14:cfRule>
          <x14:cfRule type="containsText" priority="38" operator="containsText" id="{DD833F2A-340A-4EBE-B3CC-E22A03434A33}">
            <xm:f>NOT(ISERROR(SEARCH($B$56,P6)))</xm:f>
            <xm:f>$B$56</xm:f>
            <x14:dxf>
              <fill>
                <patternFill>
                  <bgColor theme="0"/>
                </patternFill>
              </fill>
            </x14:dxf>
          </x14:cfRule>
          <x14:cfRule type="containsText" priority="61" operator="containsText" id="{2BE27A1F-D2B3-4784-BB29-19F54251D9FB}">
            <xm:f>NOT(ISERROR(SEARCH($B$61,P6)))</xm:f>
            <xm:f>$B$61</xm:f>
            <x14:dxf>
              <fill>
                <patternFill>
                  <bgColor rgb="FFFF0000"/>
                </patternFill>
              </fill>
            </x14:dxf>
          </x14:cfRule>
          <xm:sqref>P6:P10</xm:sqref>
        </x14:conditionalFormatting>
        <x14:conditionalFormatting xmlns:xm="http://schemas.microsoft.com/office/excel/2006/main">
          <x14:cfRule type="containsText" priority="49" operator="containsText" id="{6F0C355E-0B20-4E77-9307-725806CDE374}">
            <xm:f>NOT(ISERROR(SEARCH($B$53,P11)))</xm:f>
            <xm:f>$B$53</xm:f>
            <x14:dxf>
              <fill>
                <patternFill>
                  <bgColor rgb="FFFF0000"/>
                </patternFill>
              </fill>
            </x14:dxf>
          </x14:cfRule>
          <x14:cfRule type="containsText" priority="50" operator="containsText" id="{6CAB04D8-F351-496C-A7E3-8BE70583D48C}">
            <xm:f>NOT(ISERROR(SEARCH($B$52,P11)))</xm:f>
            <xm:f>$B$52</xm:f>
            <x14:dxf>
              <fill>
                <patternFill>
                  <bgColor rgb="FFFF0000"/>
                </patternFill>
              </fill>
            </x14:dxf>
          </x14:cfRule>
          <x14:cfRule type="containsText" priority="51" operator="containsText" id="{72922CF5-68B5-49AD-8B89-8E9D5D60AABA}">
            <xm:f>NOT(ISERROR(SEARCH($B$51,P11)))</xm:f>
            <xm:f>$B$51</xm:f>
            <x14:dxf>
              <fill>
                <patternFill>
                  <bgColor rgb="FFFFC000"/>
                </patternFill>
              </fill>
            </x14:dxf>
          </x14:cfRule>
          <x14:cfRule type="containsText" priority="52" operator="containsText" id="{C253913B-A349-4446-85D9-68E12079876D}">
            <xm:f>NOT(ISERROR(SEARCH($B$50,P11)))</xm:f>
            <xm:f>$B$50</xm:f>
            <x14:dxf>
              <fill>
                <patternFill>
                  <bgColor theme="8" tint="0.59996337778862885"/>
                </patternFill>
              </fill>
            </x14:dxf>
          </x14:cfRule>
          <x14:cfRule type="containsText" priority="53" operator="containsText" id="{8A6934B5-FBB0-435C-9F9E-ED518E84E344}">
            <xm:f>NOT(ISERROR(SEARCH($B$49,P11)))</xm:f>
            <xm:f>$B$49</xm:f>
            <x14:dxf>
              <fill>
                <patternFill>
                  <bgColor theme="9" tint="0.39994506668294322"/>
                </patternFill>
              </fill>
            </x14:dxf>
          </x14:cfRule>
          <x14:cfRule type="containsText" priority="54" operator="containsText" id="{2566BE45-489D-49FB-91CD-7B97725AD3EB}">
            <xm:f>NOT(ISERROR(SEARCH($B$48,P11)))</xm:f>
            <xm:f>$B$48</xm:f>
            <x14:dxf>
              <fill>
                <patternFill>
                  <bgColor theme="0"/>
                </patternFill>
              </fill>
            </x14:dxf>
          </x14:cfRule>
          <xm:sqref>P11</xm:sqref>
        </x14:conditionalFormatting>
        <x14:conditionalFormatting xmlns:xm="http://schemas.microsoft.com/office/excel/2006/main">
          <x14:cfRule type="containsText" priority="22" operator="containsText" id="{816C05C4-FF71-4832-A67E-001ED3C8C297}">
            <xm:f>NOT(ISERROR(SEARCH($B$60,P12)))</xm:f>
            <xm:f>$B$60</xm:f>
            <x14:dxf>
              <fill>
                <patternFill>
                  <bgColor rgb="FFFF0000"/>
                </patternFill>
              </fill>
            </x14:dxf>
          </x14:cfRule>
          <x14:cfRule type="containsText" priority="23" operator="containsText" id="{DE962644-E7A5-418A-AAB9-DB9D6A70199F}">
            <xm:f>NOT(ISERROR(SEARCH($B$59,P12)))</xm:f>
            <xm:f>$B$59</xm:f>
            <x14:dxf>
              <fill>
                <patternFill>
                  <bgColor rgb="FFFFC000"/>
                </patternFill>
              </fill>
            </x14:dxf>
          </x14:cfRule>
          <x14:cfRule type="containsText" priority="24" operator="containsText" id="{DE10E184-6FC6-4D3E-B995-260107DD8726}">
            <xm:f>NOT(ISERROR(SEARCH($B$58,P12)))</xm:f>
            <xm:f>$B$58</xm:f>
            <x14:dxf>
              <fill>
                <patternFill>
                  <bgColor theme="8" tint="0.59996337778862885"/>
                </patternFill>
              </fill>
            </x14:dxf>
          </x14:cfRule>
          <x14:cfRule type="containsText" priority="25" operator="containsText" id="{D4FD8FB8-467D-49C1-87E9-97BEDE0D707F}">
            <xm:f>NOT(ISERROR(SEARCH($B$57,P12)))</xm:f>
            <xm:f>$B$57</xm:f>
            <x14:dxf>
              <fill>
                <patternFill>
                  <bgColor theme="9" tint="0.39994506668294322"/>
                </patternFill>
              </fill>
            </x14:dxf>
          </x14:cfRule>
          <x14:cfRule type="containsText" priority="26" operator="containsText" id="{57B66EA7-B257-4D31-B65F-4A8CD3DA7D2B}">
            <xm:f>NOT(ISERROR(SEARCH($B$56,P12)))</xm:f>
            <xm:f>$B$56</xm:f>
            <x14:dxf>
              <fill>
                <patternFill>
                  <bgColor theme="0"/>
                </patternFill>
              </fill>
            </x14:dxf>
          </x14:cfRule>
          <x14:cfRule type="containsText" priority="27" operator="containsText" id="{0A36F899-1CE0-43B3-8F6F-3C7548766CA2}">
            <xm:f>NOT(ISERROR(SEARCH($B$61,P12)))</xm:f>
            <xm:f>$B$61</xm:f>
            <x14:dxf>
              <fill>
                <patternFill>
                  <bgColor rgb="FFFF0000"/>
                </patternFill>
              </fill>
            </x14:dxf>
          </x14:cfRule>
          <xm:sqref>P12:P13</xm:sqref>
        </x14:conditionalFormatting>
        <x14:conditionalFormatting xmlns:xm="http://schemas.microsoft.com/office/excel/2006/main">
          <x14:cfRule type="containsText" priority="39" operator="containsText" id="{0D5F83DC-E824-43E0-9B12-D643180AF221}">
            <xm:f>NOT(ISERROR(SEARCH($B$53,P14)))</xm:f>
            <xm:f>$B$53</xm:f>
            <x14:dxf>
              <fill>
                <patternFill>
                  <bgColor rgb="FFFF0000"/>
                </patternFill>
              </fill>
            </x14:dxf>
          </x14:cfRule>
          <x14:cfRule type="containsText" priority="40" operator="containsText" id="{C663B303-EB92-4C44-99C4-3E5037DAF359}">
            <xm:f>NOT(ISERROR(SEARCH($B$52,P14)))</xm:f>
            <xm:f>$B$52</xm:f>
            <x14:dxf>
              <fill>
                <patternFill>
                  <bgColor rgb="FFFF0000"/>
                </patternFill>
              </fill>
            </x14:dxf>
          </x14:cfRule>
          <x14:cfRule type="containsText" priority="41" operator="containsText" id="{C4572C72-2428-4ABB-83EB-24C1D78AD513}">
            <xm:f>NOT(ISERROR(SEARCH($B$51,P14)))</xm:f>
            <xm:f>$B$51</xm:f>
            <x14:dxf>
              <fill>
                <patternFill>
                  <bgColor rgb="FFFFC000"/>
                </patternFill>
              </fill>
            </x14:dxf>
          </x14:cfRule>
          <x14:cfRule type="containsText" priority="42" operator="containsText" id="{0D832607-EA60-4302-BD40-1F8522E502F2}">
            <xm:f>NOT(ISERROR(SEARCH($B$50,P14)))</xm:f>
            <xm:f>$B$50</xm:f>
            <x14:dxf>
              <fill>
                <patternFill>
                  <bgColor theme="8" tint="0.59996337778862885"/>
                </patternFill>
              </fill>
            </x14:dxf>
          </x14:cfRule>
          <x14:cfRule type="containsText" priority="43" operator="containsText" id="{833BA959-88C9-4D82-98DA-0F39A41F7A51}">
            <xm:f>NOT(ISERROR(SEARCH($B$49,P14)))</xm:f>
            <xm:f>$B$49</xm:f>
            <x14:dxf>
              <fill>
                <patternFill>
                  <bgColor theme="9" tint="0.39994506668294322"/>
                </patternFill>
              </fill>
            </x14:dxf>
          </x14:cfRule>
          <x14:cfRule type="containsText" priority="44" operator="containsText" id="{4FA4004C-C502-42DD-90BA-780064C336CF}">
            <xm:f>NOT(ISERROR(SEARCH($B$48,P14)))</xm:f>
            <xm:f>$B$48</xm:f>
            <x14:dxf>
              <fill>
                <patternFill>
                  <bgColor theme="0"/>
                </patternFill>
              </fill>
            </x14:dxf>
          </x14:cfRule>
          <xm:sqref>P14 P16</xm:sqref>
        </x14:conditionalFormatting>
        <x14:conditionalFormatting xmlns:xm="http://schemas.microsoft.com/office/excel/2006/main">
          <x14:cfRule type="containsText" priority="13" operator="containsText" id="{A1A6C33A-9C87-4C7C-AD2A-2A12D5AA757A}">
            <xm:f>NOT(ISERROR(SEARCH($B$60,P15)))</xm:f>
            <xm:f>$B$60</xm:f>
            <x14:dxf>
              <fill>
                <patternFill>
                  <bgColor rgb="FFFF0000"/>
                </patternFill>
              </fill>
            </x14:dxf>
          </x14:cfRule>
          <x14:cfRule type="containsText" priority="14" operator="containsText" id="{53E0C01D-A25E-46E5-B04E-A8FBF4856B3D}">
            <xm:f>NOT(ISERROR(SEARCH($B$59,P15)))</xm:f>
            <xm:f>$B$59</xm:f>
            <x14:dxf>
              <fill>
                <patternFill>
                  <bgColor rgb="FFFFC000"/>
                </patternFill>
              </fill>
            </x14:dxf>
          </x14:cfRule>
          <x14:cfRule type="containsText" priority="15" operator="containsText" id="{43DAA013-154E-4804-AE0F-77CBEA5878EC}">
            <xm:f>NOT(ISERROR(SEARCH($B$58,P15)))</xm:f>
            <xm:f>$B$58</xm:f>
            <x14:dxf>
              <fill>
                <patternFill>
                  <bgColor theme="8" tint="0.59996337778862885"/>
                </patternFill>
              </fill>
            </x14:dxf>
          </x14:cfRule>
          <x14:cfRule type="containsText" priority="16" operator="containsText" id="{CC6EB142-5016-41E6-9C2F-EF8A5784AE02}">
            <xm:f>NOT(ISERROR(SEARCH($B$57,P15)))</xm:f>
            <xm:f>$B$57</xm:f>
            <x14:dxf>
              <fill>
                <patternFill>
                  <bgColor theme="9" tint="0.39994506668294322"/>
                </patternFill>
              </fill>
            </x14:dxf>
          </x14:cfRule>
          <x14:cfRule type="containsText" priority="17" operator="containsText" id="{2EB05986-8E49-4C9A-B17B-0576FB70D1D0}">
            <xm:f>NOT(ISERROR(SEARCH($B$56,P15)))</xm:f>
            <xm:f>$B$56</xm:f>
            <x14:dxf>
              <fill>
                <patternFill>
                  <bgColor theme="0"/>
                </patternFill>
              </fill>
            </x14:dxf>
          </x14:cfRule>
          <x14:cfRule type="containsText" priority="18" operator="containsText" id="{89F2FD47-825D-46E9-B082-C3B441ED7972}">
            <xm:f>NOT(ISERROR(SEARCH($B$61,P15)))</xm:f>
            <xm:f>$B$61</xm:f>
            <x14:dxf>
              <fill>
                <patternFill>
                  <bgColor rgb="FFFF0000"/>
                </patternFill>
              </fill>
            </x14:dxf>
          </x14:cfRule>
          <xm:sqref>P15</xm:sqref>
        </x14:conditionalFormatting>
        <x14:conditionalFormatting xmlns:xm="http://schemas.microsoft.com/office/excel/2006/main">
          <x14:cfRule type="containsText" priority="4" operator="containsText" id="{071B2E59-05FA-4BBE-AB9F-7110A2460B95}">
            <xm:f>NOT(ISERROR(SEARCH($B$60,P17)))</xm:f>
            <xm:f>$B$60</xm:f>
            <x14:dxf>
              <fill>
                <patternFill>
                  <bgColor rgb="FFFF0000"/>
                </patternFill>
              </fill>
            </x14:dxf>
          </x14:cfRule>
          <x14:cfRule type="containsText" priority="5" operator="containsText" id="{28DC119F-EB4F-4B26-ABE1-B49E92ACDE7B}">
            <xm:f>NOT(ISERROR(SEARCH($B$59,P17)))</xm:f>
            <xm:f>$B$59</xm:f>
            <x14:dxf>
              <fill>
                <patternFill>
                  <bgColor rgb="FFFFC000"/>
                </patternFill>
              </fill>
            </x14:dxf>
          </x14:cfRule>
          <x14:cfRule type="containsText" priority="6" operator="containsText" id="{1D02FB2D-65FE-44D7-8541-C31A13A18BAC}">
            <xm:f>NOT(ISERROR(SEARCH($B$58,P17)))</xm:f>
            <xm:f>$B$58</xm:f>
            <x14:dxf>
              <fill>
                <patternFill>
                  <bgColor theme="8" tint="0.59996337778862885"/>
                </patternFill>
              </fill>
            </x14:dxf>
          </x14:cfRule>
          <x14:cfRule type="containsText" priority="7" operator="containsText" id="{353F38EA-435C-444E-8C1E-9284AE153E44}">
            <xm:f>NOT(ISERROR(SEARCH($B$57,P17)))</xm:f>
            <xm:f>$B$57</xm:f>
            <x14:dxf>
              <fill>
                <patternFill>
                  <bgColor theme="9" tint="0.39994506668294322"/>
                </patternFill>
              </fill>
            </x14:dxf>
          </x14:cfRule>
          <x14:cfRule type="containsText" priority="8" operator="containsText" id="{C31F3DBE-54ED-40DB-9EF4-34968D4A3AC1}">
            <xm:f>NOT(ISERROR(SEARCH($B$56,P17)))</xm:f>
            <xm:f>$B$56</xm:f>
            <x14:dxf>
              <fill>
                <patternFill>
                  <bgColor theme="0"/>
                </patternFill>
              </fill>
            </x14:dxf>
          </x14:cfRule>
          <x14:cfRule type="containsText" priority="9" operator="containsText" id="{E00B18C4-D4A1-4B1D-A3F4-08380F3F67E6}">
            <xm:f>NOT(ISERROR(SEARCH($B$61,P17)))</xm:f>
            <xm:f>$B$61</xm:f>
            <x14:dxf>
              <fill>
                <patternFill>
                  <bgColor rgb="FFFF0000"/>
                </patternFill>
              </fill>
            </x14:dxf>
          </x14:cfRule>
          <xm:sqref>P17:P18</xm:sqref>
        </x14:conditionalFormatting>
        <x14:conditionalFormatting xmlns:xm="http://schemas.microsoft.com/office/excel/2006/main">
          <x14:cfRule type="containsText" priority="47" operator="containsText" id="{F5ED8D31-7A0A-4A5E-87DC-EC7FE0CB587A}">
            <xm:f>NOT(ISERROR(SEARCH($B$58,R5)))</xm:f>
            <xm:f>$B$58</xm:f>
            <x14:dxf>
              <fill>
                <patternFill>
                  <bgColor theme="9" tint="0.39994506668294322"/>
                </patternFill>
              </fill>
            </x14:dxf>
          </x14:cfRule>
          <x14:cfRule type="containsText" priority="48" operator="containsText" id="{1852C750-ED13-4CFC-BE5C-1401B3207939}">
            <xm:f>NOT(ISERROR(SEARCH($B$57,R5)))</xm:f>
            <xm:f>$B$57</xm:f>
            <x14:dxf>
              <fill>
                <patternFill>
                  <bgColor theme="0"/>
                </patternFill>
              </fill>
            </x14:dxf>
          </x14:cfRule>
          <xm:sqref>R5 R11</xm:sqref>
        </x14:conditionalFormatting>
        <x14:conditionalFormatting xmlns:xm="http://schemas.microsoft.com/office/excel/2006/main">
          <x14:cfRule type="containsText" priority="45" operator="containsText" id="{B33AE571-2930-437A-AC74-579A8877A0BB}">
            <xm:f>NOT(ISERROR(SEARCH($B$58,R14)))</xm:f>
            <xm:f>$B$58</xm:f>
            <x14:dxf>
              <fill>
                <patternFill>
                  <bgColor theme="9" tint="0.39994506668294322"/>
                </patternFill>
              </fill>
            </x14:dxf>
          </x14:cfRule>
          <x14:cfRule type="containsText" priority="46" operator="containsText" id="{C6B9D0CB-F716-462D-9270-24263321E899}">
            <xm:f>NOT(ISERROR(SEARCH($B$57,R14)))</xm:f>
            <xm:f>$B$57</xm:f>
            <x14:dxf>
              <fill>
                <patternFill>
                  <bgColor theme="0"/>
                </patternFill>
              </fill>
            </x14:dxf>
          </x14:cfRule>
          <xm:sqref>R14 R16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9CE-F5F1-422B-8060-74706E496E14}">
  <sheetPr>
    <tabColor theme="7"/>
  </sheetPr>
  <dimension ref="A1:S36"/>
  <sheetViews>
    <sheetView topLeftCell="A12" zoomScale="70" zoomScaleNormal="70" workbookViewId="0">
      <selection sqref="A1:D1"/>
    </sheetView>
  </sheetViews>
  <sheetFormatPr baseColWidth="10" defaultColWidth="11.453125" defaultRowHeight="14.5"/>
  <cols>
    <col min="1" max="1" width="18.453125" customWidth="1"/>
    <col min="2" max="2" width="26.26953125" customWidth="1"/>
    <col min="3" max="3" width="17" customWidth="1"/>
    <col min="4" max="4" width="28.54296875" customWidth="1"/>
    <col min="5" max="5" width="37.453125" customWidth="1"/>
    <col min="6" max="6" width="39" customWidth="1"/>
    <col min="7" max="7" width="27.54296875" customWidth="1"/>
    <col min="8" max="8" width="13.54296875" customWidth="1"/>
    <col min="9" max="9" width="26.81640625" customWidth="1"/>
    <col min="10" max="10" width="15.81640625" customWidth="1"/>
    <col min="11" max="11" width="16.81640625" customWidth="1"/>
    <col min="12" max="12" width="14.1796875" customWidth="1"/>
    <col min="13" max="13" width="13.54296875" bestFit="1" customWidth="1"/>
    <col min="14" max="14" width="23" customWidth="1"/>
    <col min="15" max="15" width="74.7265625" customWidth="1"/>
    <col min="16" max="16" width="31.54296875" style="638" customWidth="1"/>
    <col min="17" max="17" width="84.453125" customWidth="1"/>
    <col min="18" max="18" width="26.7265625" style="30" customWidth="1"/>
  </cols>
  <sheetData>
    <row r="1" spans="1:19" s="69" customFormat="1" ht="82" customHeight="1">
      <c r="A1" s="886"/>
      <c r="B1" s="886"/>
      <c r="C1" s="886"/>
      <c r="D1" s="886"/>
      <c r="E1" s="943" t="s">
        <v>8</v>
      </c>
      <c r="F1" s="944"/>
      <c r="G1" s="944"/>
      <c r="H1" s="944"/>
      <c r="I1" s="944"/>
      <c r="J1" s="944"/>
      <c r="K1" s="944"/>
      <c r="L1" s="944"/>
      <c r="M1" s="944"/>
      <c r="N1" s="944"/>
      <c r="O1" s="944"/>
      <c r="P1" s="944"/>
      <c r="Q1" s="944"/>
      <c r="R1" s="945"/>
    </row>
    <row r="2" spans="1:19" s="69" customFormat="1" ht="27.75" customHeight="1">
      <c r="A2" s="887" t="s">
        <v>338</v>
      </c>
      <c r="B2" s="888"/>
      <c r="C2" s="889" t="s">
        <v>172</v>
      </c>
      <c r="D2" s="890"/>
      <c r="E2" s="887" t="s">
        <v>173</v>
      </c>
      <c r="F2" s="891"/>
      <c r="G2" s="891"/>
      <c r="H2" s="891"/>
      <c r="I2" s="888"/>
      <c r="J2" s="892">
        <v>6</v>
      </c>
      <c r="K2" s="892"/>
      <c r="L2" s="892"/>
      <c r="M2" s="892"/>
      <c r="N2" s="887" t="s">
        <v>339</v>
      </c>
      <c r="O2" s="888"/>
      <c r="P2" s="893" t="s">
        <v>340</v>
      </c>
      <c r="Q2" s="894"/>
      <c r="R2" s="895"/>
    </row>
    <row r="3" spans="1:19" s="71" customFormat="1" ht="59.25" customHeight="1">
      <c r="A3" s="897" t="s">
        <v>9</v>
      </c>
      <c r="B3" s="897" t="s">
        <v>10</v>
      </c>
      <c r="C3" s="897" t="s">
        <v>11</v>
      </c>
      <c r="D3" s="897" t="s">
        <v>12</v>
      </c>
      <c r="E3" s="897" t="s">
        <v>13</v>
      </c>
      <c r="F3" s="897" t="s">
        <v>14</v>
      </c>
      <c r="G3" s="897" t="s">
        <v>15</v>
      </c>
      <c r="H3" s="897" t="s">
        <v>16</v>
      </c>
      <c r="I3" s="897" t="s">
        <v>17</v>
      </c>
      <c r="J3" s="897" t="s">
        <v>18</v>
      </c>
      <c r="K3" s="897" t="s">
        <v>19</v>
      </c>
      <c r="L3" s="898" t="s">
        <v>20</v>
      </c>
      <c r="M3" s="898"/>
      <c r="N3" s="898"/>
      <c r="O3" s="898"/>
      <c r="P3" s="898"/>
      <c r="Q3" s="898"/>
      <c r="R3" s="898"/>
      <c r="S3" s="69"/>
    </row>
    <row r="4" spans="1:19" s="71" customFormat="1" ht="94" customHeight="1">
      <c r="A4" s="897"/>
      <c r="B4" s="897"/>
      <c r="C4" s="897"/>
      <c r="D4" s="897"/>
      <c r="E4" s="897"/>
      <c r="F4" s="897"/>
      <c r="G4" s="897"/>
      <c r="H4" s="897"/>
      <c r="I4" s="897"/>
      <c r="J4" s="897"/>
      <c r="K4" s="897"/>
      <c r="L4" s="205" t="s">
        <v>21</v>
      </c>
      <c r="M4" s="205" t="s">
        <v>22</v>
      </c>
      <c r="N4" s="205" t="s">
        <v>23</v>
      </c>
      <c r="O4" s="205" t="s">
        <v>542</v>
      </c>
      <c r="P4" s="205" t="s">
        <v>24</v>
      </c>
      <c r="Q4" s="205" t="s">
        <v>25</v>
      </c>
      <c r="R4" s="302" t="s">
        <v>26</v>
      </c>
    </row>
    <row r="5" spans="1:19" s="71" customFormat="1" ht="18">
      <c r="A5" s="963" t="s">
        <v>3162</v>
      </c>
      <c r="B5" s="964"/>
      <c r="C5" s="964"/>
      <c r="D5" s="964"/>
      <c r="E5" s="964"/>
      <c r="F5" s="964"/>
      <c r="G5" s="964"/>
      <c r="H5" s="964"/>
      <c r="I5" s="964"/>
      <c r="J5" s="964"/>
      <c r="K5" s="964"/>
      <c r="L5" s="964"/>
      <c r="M5" s="964"/>
      <c r="N5" s="964"/>
      <c r="O5" s="964"/>
      <c r="P5" s="964"/>
      <c r="Q5" s="964"/>
      <c r="R5" s="965"/>
    </row>
    <row r="6" spans="1:19" s="486" customFormat="1" ht="345.75" customHeight="1">
      <c r="A6" s="161" t="s">
        <v>3163</v>
      </c>
      <c r="B6" s="194" t="s">
        <v>3164</v>
      </c>
      <c r="C6" s="161">
        <v>1</v>
      </c>
      <c r="D6" s="186" t="s">
        <v>3165</v>
      </c>
      <c r="E6" s="867" t="s">
        <v>3166</v>
      </c>
      <c r="F6" s="1013"/>
      <c r="G6" s="1013"/>
      <c r="H6" s="1013"/>
      <c r="I6" s="1013"/>
      <c r="J6" s="1013"/>
      <c r="K6" s="1013"/>
      <c r="L6" s="578" t="s">
        <v>2394</v>
      </c>
      <c r="M6" s="156"/>
      <c r="N6" s="160">
        <v>0</v>
      </c>
      <c r="O6" s="608" t="s">
        <v>2982</v>
      </c>
      <c r="P6" s="495" t="s">
        <v>7</v>
      </c>
      <c r="Q6" s="608" t="s">
        <v>2982</v>
      </c>
      <c r="R6" s="246" t="s">
        <v>1</v>
      </c>
    </row>
    <row r="7" spans="1:19" s="486" customFormat="1" ht="15.5">
      <c r="A7" s="971">
        <v>5</v>
      </c>
      <c r="B7" s="972"/>
      <c r="C7" s="972"/>
      <c r="D7" s="972"/>
      <c r="E7" s="972"/>
      <c r="F7" s="972"/>
      <c r="G7" s="972"/>
      <c r="H7" s="972"/>
      <c r="I7" s="972"/>
      <c r="J7" s="972"/>
      <c r="K7" s="972"/>
      <c r="L7" s="972"/>
      <c r="M7" s="972"/>
      <c r="N7" s="972"/>
      <c r="O7" s="972"/>
      <c r="P7" s="972"/>
      <c r="Q7" s="972"/>
      <c r="R7" s="973"/>
    </row>
    <row r="8" spans="1:19" s="565" customFormat="1" ht="175.5" customHeight="1">
      <c r="A8" s="161" t="s">
        <v>3163</v>
      </c>
      <c r="B8" s="194" t="s">
        <v>3164</v>
      </c>
      <c r="C8" s="161">
        <v>2</v>
      </c>
      <c r="D8" s="240" t="s">
        <v>3167</v>
      </c>
      <c r="E8" s="1010" t="s">
        <v>3168</v>
      </c>
      <c r="F8" s="1011"/>
      <c r="G8" s="1011"/>
      <c r="H8" s="1011"/>
      <c r="I8" s="1011"/>
      <c r="J8" s="1011"/>
      <c r="K8" s="1011"/>
      <c r="L8" s="578" t="s">
        <v>2394</v>
      </c>
      <c r="M8" s="161"/>
      <c r="N8" s="160">
        <v>0</v>
      </c>
      <c r="O8" s="608" t="s">
        <v>2982</v>
      </c>
      <c r="P8" s="495" t="s">
        <v>7</v>
      </c>
      <c r="Q8" s="608" t="s">
        <v>2982</v>
      </c>
      <c r="R8" s="246" t="s">
        <v>1</v>
      </c>
    </row>
    <row r="9" spans="1:19" s="565" customFormat="1" ht="15.5">
      <c r="A9" s="971"/>
      <c r="B9" s="972"/>
      <c r="C9" s="972"/>
      <c r="D9" s="972"/>
      <c r="E9" s="972"/>
      <c r="F9" s="972"/>
      <c r="G9" s="972"/>
      <c r="H9" s="972"/>
      <c r="I9" s="972"/>
      <c r="J9" s="972"/>
      <c r="K9" s="972"/>
      <c r="L9" s="972"/>
      <c r="M9" s="972"/>
      <c r="N9" s="972"/>
      <c r="O9" s="972"/>
      <c r="P9" s="972"/>
      <c r="Q9" s="972"/>
      <c r="R9" s="973"/>
    </row>
    <row r="10" spans="1:19" s="565" customFormat="1" ht="102" customHeight="1">
      <c r="A10" s="161" t="s">
        <v>3163</v>
      </c>
      <c r="B10" s="194" t="s">
        <v>3164</v>
      </c>
      <c r="C10" s="161">
        <v>3</v>
      </c>
      <c r="D10" s="566" t="s">
        <v>3169</v>
      </c>
      <c r="E10" s="567" t="s">
        <v>3170</v>
      </c>
      <c r="F10" s="567" t="s">
        <v>3171</v>
      </c>
      <c r="G10" s="194">
        <v>2</v>
      </c>
      <c r="H10" s="194" t="s">
        <v>85</v>
      </c>
      <c r="I10" s="194" t="s">
        <v>3172</v>
      </c>
      <c r="J10" s="196">
        <v>44887</v>
      </c>
      <c r="K10" s="196">
        <v>44896</v>
      </c>
      <c r="L10" s="578" t="s">
        <v>2394</v>
      </c>
      <c r="M10" s="161"/>
      <c r="N10" s="160">
        <v>0</v>
      </c>
      <c r="O10" s="608" t="s">
        <v>2982</v>
      </c>
      <c r="P10" s="495" t="s">
        <v>4</v>
      </c>
      <c r="Q10" s="608" t="s">
        <v>2982</v>
      </c>
      <c r="R10" s="246" t="s">
        <v>1</v>
      </c>
    </row>
    <row r="11" spans="1:19" s="565" customFormat="1" ht="15.5">
      <c r="A11" s="971"/>
      <c r="B11" s="972"/>
      <c r="C11" s="972"/>
      <c r="D11" s="972"/>
      <c r="E11" s="972"/>
      <c r="F11" s="972"/>
      <c r="G11" s="972"/>
      <c r="H11" s="972"/>
      <c r="I11" s="972"/>
      <c r="J11" s="972"/>
      <c r="K11" s="972"/>
      <c r="L11" s="972"/>
      <c r="M11" s="972"/>
      <c r="N11" s="972"/>
      <c r="O11" s="972"/>
      <c r="P11" s="972"/>
      <c r="Q11" s="972"/>
      <c r="R11" s="973"/>
    </row>
    <row r="12" spans="1:19" s="565" customFormat="1" ht="247.5" customHeight="1">
      <c r="A12" s="161" t="s">
        <v>3163</v>
      </c>
      <c r="B12" s="194" t="s">
        <v>3164</v>
      </c>
      <c r="C12" s="161">
        <v>4</v>
      </c>
      <c r="D12" s="240" t="s">
        <v>3173</v>
      </c>
      <c r="E12" s="1010" t="s">
        <v>3174</v>
      </c>
      <c r="F12" s="1011"/>
      <c r="G12" s="1011"/>
      <c r="H12" s="1011"/>
      <c r="I12" s="1011"/>
      <c r="J12" s="1011"/>
      <c r="K12" s="1011"/>
      <c r="L12" s="578" t="s">
        <v>2394</v>
      </c>
      <c r="M12" s="161"/>
      <c r="N12" s="160">
        <v>0</v>
      </c>
      <c r="O12" s="608" t="s">
        <v>2982</v>
      </c>
      <c r="P12" s="495" t="s">
        <v>7</v>
      </c>
      <c r="Q12" s="608" t="s">
        <v>2982</v>
      </c>
      <c r="R12" s="246" t="s">
        <v>1</v>
      </c>
    </row>
    <row r="13" spans="1:19" s="565" customFormat="1" ht="15.5">
      <c r="A13" s="971"/>
      <c r="B13" s="972"/>
      <c r="C13" s="972"/>
      <c r="D13" s="972"/>
      <c r="E13" s="972"/>
      <c r="F13" s="972"/>
      <c r="G13" s="972"/>
      <c r="H13" s="972"/>
      <c r="I13" s="972"/>
      <c r="J13" s="972"/>
      <c r="K13" s="972"/>
      <c r="L13" s="972"/>
      <c r="M13" s="972"/>
      <c r="N13" s="972"/>
      <c r="O13" s="972"/>
      <c r="P13" s="972"/>
      <c r="Q13" s="972"/>
      <c r="R13" s="973"/>
    </row>
    <row r="14" spans="1:19" s="565" customFormat="1" ht="105.75" customHeight="1">
      <c r="A14" s="835" t="s">
        <v>3163</v>
      </c>
      <c r="B14" s="833" t="s">
        <v>3164</v>
      </c>
      <c r="C14" s="835">
        <v>5</v>
      </c>
      <c r="D14" s="1012" t="s">
        <v>3175</v>
      </c>
      <c r="E14" s="155" t="s">
        <v>3176</v>
      </c>
      <c r="F14" s="155" t="s">
        <v>3177</v>
      </c>
      <c r="G14" s="194">
        <v>7</v>
      </c>
      <c r="H14" s="194" t="s">
        <v>85</v>
      </c>
      <c r="I14" s="194" t="s">
        <v>3178</v>
      </c>
      <c r="J14" s="196">
        <v>44501</v>
      </c>
      <c r="K14" s="196">
        <v>44560</v>
      </c>
      <c r="L14" s="578" t="s">
        <v>2394</v>
      </c>
      <c r="M14" s="161"/>
      <c r="N14" s="160">
        <v>0</v>
      </c>
      <c r="O14" s="608" t="s">
        <v>2982</v>
      </c>
      <c r="P14" s="495" t="s">
        <v>4</v>
      </c>
      <c r="Q14" s="608" t="s">
        <v>2982</v>
      </c>
      <c r="R14" s="909" t="s">
        <v>1</v>
      </c>
    </row>
    <row r="15" spans="1:19" s="565" customFormat="1" ht="110.25" customHeight="1">
      <c r="A15" s="835"/>
      <c r="B15" s="833"/>
      <c r="C15" s="835"/>
      <c r="D15" s="1012"/>
      <c r="E15" s="155" t="s">
        <v>3179</v>
      </c>
      <c r="F15" s="155" t="s">
        <v>3180</v>
      </c>
      <c r="G15" s="194">
        <v>1</v>
      </c>
      <c r="H15" s="194" t="s">
        <v>81</v>
      </c>
      <c r="I15" s="194" t="s">
        <v>3181</v>
      </c>
      <c r="J15" s="196">
        <v>44501</v>
      </c>
      <c r="K15" s="196">
        <v>44560</v>
      </c>
      <c r="L15" s="578" t="s">
        <v>2394</v>
      </c>
      <c r="M15" s="161"/>
      <c r="N15" s="160">
        <v>0</v>
      </c>
      <c r="O15" s="608" t="s">
        <v>2982</v>
      </c>
      <c r="P15" s="495" t="s">
        <v>4</v>
      </c>
      <c r="Q15" s="608" t="s">
        <v>2982</v>
      </c>
      <c r="R15" s="970"/>
    </row>
    <row r="16" spans="1:19" s="565" customFormat="1" ht="15.5">
      <c r="A16" s="971"/>
      <c r="B16" s="972"/>
      <c r="C16" s="972"/>
      <c r="D16" s="972"/>
      <c r="E16" s="972"/>
      <c r="F16" s="972"/>
      <c r="G16" s="972"/>
      <c r="H16" s="972"/>
      <c r="I16" s="972"/>
      <c r="J16" s="972"/>
      <c r="K16" s="972"/>
      <c r="L16" s="972"/>
      <c r="M16" s="972"/>
      <c r="N16" s="972"/>
      <c r="O16" s="972"/>
      <c r="P16" s="972"/>
      <c r="Q16" s="972"/>
      <c r="R16" s="973"/>
    </row>
    <row r="17" spans="1:18" s="565" customFormat="1" ht="15.5">
      <c r="A17" s="230"/>
      <c r="B17" s="230"/>
      <c r="C17" s="230"/>
      <c r="D17" s="230"/>
      <c r="E17" s="230"/>
      <c r="F17" s="230"/>
      <c r="G17" s="230"/>
      <c r="H17" s="230"/>
      <c r="I17" s="230"/>
      <c r="J17" s="230"/>
      <c r="K17" s="230"/>
      <c r="L17" s="230"/>
      <c r="M17" s="230"/>
      <c r="N17" s="230"/>
      <c r="O17" s="230"/>
      <c r="P17" s="497"/>
      <c r="Q17" s="230"/>
      <c r="R17" s="230"/>
    </row>
    <row r="18" spans="1:18" s="565" customFormat="1" ht="15.5">
      <c r="A18" s="230"/>
      <c r="B18" s="230"/>
      <c r="C18" s="230"/>
      <c r="D18" s="230"/>
      <c r="E18" s="230"/>
      <c r="F18" s="230"/>
      <c r="G18" s="230"/>
      <c r="H18" s="230"/>
      <c r="I18" s="230"/>
      <c r="J18" s="230"/>
      <c r="K18" s="230"/>
      <c r="L18" s="230"/>
      <c r="M18" s="230"/>
      <c r="N18" s="230"/>
      <c r="O18" s="230"/>
      <c r="P18" s="497"/>
      <c r="Q18" s="230"/>
      <c r="R18" s="230"/>
    </row>
    <row r="19" spans="1:18" s="565" customFormat="1" ht="15.5">
      <c r="A19" s="230"/>
      <c r="B19" s="230"/>
      <c r="C19" s="230"/>
      <c r="D19" s="230"/>
      <c r="E19" s="230"/>
      <c r="F19" s="230"/>
      <c r="G19" s="230"/>
      <c r="H19" s="230"/>
      <c r="I19" s="230"/>
      <c r="J19" s="230"/>
      <c r="K19" s="230"/>
      <c r="L19" s="230"/>
      <c r="M19" s="230"/>
      <c r="N19" s="230"/>
      <c r="O19" s="230"/>
      <c r="P19" s="497"/>
      <c r="Q19" s="230"/>
      <c r="R19" s="230"/>
    </row>
    <row r="20" spans="1:18" s="565" customFormat="1" ht="15.5">
      <c r="A20" s="230"/>
      <c r="B20" s="957" t="s">
        <v>122</v>
      </c>
      <c r="C20" s="957"/>
      <c r="D20" s="611"/>
      <c r="E20" s="957" t="s">
        <v>2983</v>
      </c>
      <c r="F20" s="957"/>
      <c r="G20" s="230"/>
      <c r="H20" s="230"/>
      <c r="I20" s="230"/>
      <c r="J20" s="230"/>
      <c r="K20" s="230"/>
      <c r="L20" s="230"/>
      <c r="M20" s="230"/>
      <c r="N20" s="230"/>
      <c r="O20" s="230"/>
      <c r="P20" s="497"/>
      <c r="Q20" s="230"/>
      <c r="R20" s="230"/>
    </row>
    <row r="21" spans="1:18" s="565" customFormat="1" ht="15.5">
      <c r="A21" s="230"/>
      <c r="B21" s="569" t="s">
        <v>0</v>
      </c>
      <c r="C21" s="612">
        <f>+COUNTIF($P$6:$P$94,"ABIERTA")</f>
        <v>0</v>
      </c>
      <c r="D21" s="611"/>
      <c r="E21" s="569" t="s">
        <v>0</v>
      </c>
      <c r="F21" s="612">
        <f>+COUNTIF($P$6:$P$30,"ABIERTA")</f>
        <v>0</v>
      </c>
      <c r="G21" s="230"/>
      <c r="H21" s="230"/>
      <c r="I21" s="230"/>
      <c r="J21" s="230"/>
      <c r="K21" s="230"/>
      <c r="L21" s="230"/>
      <c r="M21" s="230"/>
      <c r="N21" s="230"/>
      <c r="O21" s="230"/>
      <c r="P21" s="497"/>
      <c r="Q21" s="230"/>
      <c r="R21" s="230"/>
    </row>
    <row r="22" spans="1:18" s="565" customFormat="1" ht="15.5">
      <c r="A22" s="230"/>
      <c r="B22" s="569" t="s">
        <v>2</v>
      </c>
      <c r="C22" s="612">
        <f>+COUNTIF($P$6:$P$94,"CUMPLIDA - EFECTIVA")</f>
        <v>0</v>
      </c>
      <c r="D22" s="611"/>
      <c r="E22" s="569" t="s">
        <v>2</v>
      </c>
      <c r="F22" s="612">
        <f>+COUNTIF($P$6:$P$30,"CUMPLIDA - EFECTIVA")</f>
        <v>0</v>
      </c>
      <c r="G22" s="230"/>
      <c r="H22" s="230"/>
      <c r="I22" s="230"/>
      <c r="J22" s="230"/>
      <c r="K22" s="230"/>
      <c r="L22" s="230"/>
      <c r="M22" s="230"/>
      <c r="N22" s="230"/>
      <c r="O22" s="230"/>
      <c r="P22" s="497"/>
      <c r="Q22" s="230"/>
      <c r="R22" s="230"/>
    </row>
    <row r="23" spans="1:18" s="565" customFormat="1" ht="15.5">
      <c r="A23" s="230"/>
      <c r="B23" s="569" t="s">
        <v>124</v>
      </c>
      <c r="C23" s="612">
        <f>+COUNTIF($P$6:$P$94,"CUMPLIDA - PENDIENTE EFECTIVIDAD")</f>
        <v>0</v>
      </c>
      <c r="D23" s="611"/>
      <c r="E23" s="569" t="s">
        <v>124</v>
      </c>
      <c r="F23" s="612">
        <f>+COUNTIF($P$6:$P$30,"CUMPLIDA - PENDIENTE EFECTIVIDAD")</f>
        <v>0</v>
      </c>
      <c r="G23" s="230"/>
      <c r="H23" s="230"/>
      <c r="I23" s="230"/>
      <c r="J23" s="230"/>
      <c r="K23" s="230"/>
      <c r="L23" s="230"/>
      <c r="M23" s="230"/>
      <c r="N23" s="230"/>
      <c r="O23" s="230"/>
      <c r="P23" s="497"/>
      <c r="Q23" s="230"/>
      <c r="R23" s="230"/>
    </row>
    <row r="24" spans="1:18" s="565" customFormat="1" ht="15.5">
      <c r="A24" s="230"/>
      <c r="B24" s="569" t="s">
        <v>125</v>
      </c>
      <c r="C24" s="612">
        <f>+COUNTIF($P$6:$P$94,"CUMPLIDA - INEFECTIVA")</f>
        <v>0</v>
      </c>
      <c r="D24" s="611"/>
      <c r="E24" s="569" t="s">
        <v>125</v>
      </c>
      <c r="F24" s="612">
        <f>+COUNTIF($P$6:$P$30,"CUMPLIDA - INEFECTIVA")</f>
        <v>0</v>
      </c>
      <c r="G24" s="230"/>
      <c r="H24" s="230"/>
      <c r="I24" s="230"/>
      <c r="J24" s="230"/>
      <c r="K24" s="230"/>
      <c r="L24" s="230"/>
      <c r="M24" s="230"/>
      <c r="N24" s="230"/>
      <c r="O24" s="230"/>
      <c r="P24" s="497"/>
      <c r="Q24" s="230"/>
      <c r="R24" s="230"/>
    </row>
    <row r="25" spans="1:18" s="565" customFormat="1" ht="15.5">
      <c r="A25" s="230"/>
      <c r="B25" s="569" t="s">
        <v>4</v>
      </c>
      <c r="C25" s="612">
        <f>+COUNTIF($P$6:$P$94,"INCUMPLIDA - VENCIDA")</f>
        <v>3</v>
      </c>
      <c r="D25" s="611"/>
      <c r="E25" s="569" t="s">
        <v>4</v>
      </c>
      <c r="F25" s="612">
        <f>+COUNTIF($P$6:$P$30,"INCUMPLIDA - VENCIDA")</f>
        <v>3</v>
      </c>
      <c r="G25" s="230"/>
      <c r="H25" s="230"/>
      <c r="I25" s="230"/>
      <c r="J25" s="230"/>
      <c r="K25" s="230"/>
      <c r="L25" s="230"/>
      <c r="M25" s="230"/>
      <c r="N25" s="230"/>
      <c r="O25" s="230"/>
      <c r="P25" s="497"/>
      <c r="Q25" s="230"/>
      <c r="R25" s="230"/>
    </row>
    <row r="26" spans="1:18" s="565" customFormat="1" ht="15.5">
      <c r="A26" s="230"/>
      <c r="B26" s="569" t="s">
        <v>7</v>
      </c>
      <c r="C26" s="612">
        <f>+COUNTIF($P$6:$P$94,"INCALIFICABLE")</f>
        <v>3</v>
      </c>
      <c r="D26" s="611"/>
      <c r="E26" s="569" t="s">
        <v>7</v>
      </c>
      <c r="F26" s="612">
        <f>+COUNTIF($P$6:$P$30,"INCALIFICABLE")</f>
        <v>3</v>
      </c>
      <c r="G26" s="230"/>
      <c r="H26" s="230"/>
      <c r="I26" s="230"/>
      <c r="J26" s="230"/>
      <c r="K26" s="230"/>
      <c r="L26" s="230"/>
      <c r="M26" s="230"/>
      <c r="N26" s="230"/>
      <c r="O26" s="230"/>
      <c r="P26" s="497"/>
      <c r="Q26" s="230"/>
      <c r="R26" s="230"/>
    </row>
    <row r="27" spans="1:18" s="565" customFormat="1" ht="15.5">
      <c r="A27" s="230"/>
      <c r="B27" s="613" t="s">
        <v>126</v>
      </c>
      <c r="C27" s="614">
        <f>SUM(C21:C26)</f>
        <v>6</v>
      </c>
      <c r="D27" s="611"/>
      <c r="E27" s="613" t="s">
        <v>126</v>
      </c>
      <c r="F27" s="614">
        <f>SUM(F21:F26)</f>
        <v>6</v>
      </c>
      <c r="G27" s="230"/>
      <c r="H27" s="230"/>
      <c r="I27" s="230"/>
      <c r="J27" s="230"/>
      <c r="K27" s="230"/>
      <c r="L27" s="230"/>
      <c r="M27" s="230"/>
      <c r="N27" s="230"/>
      <c r="O27" s="230"/>
      <c r="P27" s="497"/>
      <c r="Q27" s="230"/>
      <c r="R27" s="230"/>
    </row>
    <row r="28" spans="1:18" s="565" customFormat="1" ht="15.5">
      <c r="A28" s="230"/>
      <c r="B28" s="611"/>
      <c r="C28" s="611"/>
      <c r="D28" s="611"/>
      <c r="E28" s="615"/>
      <c r="F28" s="615"/>
      <c r="G28" s="230"/>
      <c r="H28" s="230"/>
      <c r="I28" s="230"/>
      <c r="J28" s="230"/>
      <c r="K28" s="230"/>
      <c r="L28" s="230"/>
      <c r="M28" s="230"/>
      <c r="N28" s="230"/>
      <c r="O28" s="230"/>
      <c r="P28" s="497"/>
      <c r="Q28" s="230"/>
      <c r="R28" s="230"/>
    </row>
    <row r="29" spans="1:18" s="565" customFormat="1" ht="15.5">
      <c r="A29" s="230"/>
      <c r="B29" s="957" t="s">
        <v>127</v>
      </c>
      <c r="C29" s="957"/>
      <c r="D29" s="611"/>
      <c r="E29" s="957" t="s">
        <v>128</v>
      </c>
      <c r="F29" s="957"/>
      <c r="G29" s="230"/>
      <c r="H29" s="230"/>
      <c r="I29" s="230"/>
      <c r="J29" s="230"/>
      <c r="K29" s="230"/>
      <c r="L29" s="230"/>
      <c r="M29" s="230"/>
      <c r="N29" s="230"/>
      <c r="O29" s="230"/>
      <c r="P29" s="497"/>
      <c r="Q29" s="230"/>
      <c r="R29" s="230"/>
    </row>
    <row r="30" spans="1:18" s="565" customFormat="1" ht="15.5">
      <c r="A30" s="230"/>
      <c r="B30" s="612" t="s">
        <v>624</v>
      </c>
      <c r="C30" s="612">
        <f>+COUNTIF($R$6:$R$94,"ABIERTO")</f>
        <v>5</v>
      </c>
      <c r="D30" s="611"/>
      <c r="E30" s="617" t="s">
        <v>1</v>
      </c>
      <c r="F30" s="612">
        <f>+COUNTIF($R$6:$R$30,"ABIERTO")</f>
        <v>5</v>
      </c>
      <c r="G30" s="230"/>
      <c r="H30" s="230"/>
      <c r="I30" s="230"/>
      <c r="J30" s="230"/>
      <c r="K30" s="230"/>
      <c r="L30" s="230"/>
      <c r="M30" s="230"/>
      <c r="N30" s="230"/>
      <c r="O30" s="230"/>
      <c r="P30" s="497"/>
      <c r="Q30" s="230"/>
      <c r="R30" s="230"/>
    </row>
    <row r="31" spans="1:18" s="565" customFormat="1" ht="15.5">
      <c r="B31" s="612" t="s">
        <v>625</v>
      </c>
      <c r="C31" s="612">
        <f>+COUNTIF($R$6:$R$94,"CERRADO")</f>
        <v>0</v>
      </c>
      <c r="D31" s="611"/>
      <c r="E31" s="617" t="s">
        <v>3</v>
      </c>
      <c r="F31" s="612">
        <f>+COUNTIF($R$6:$R$30,"CERRADO")</f>
        <v>0</v>
      </c>
      <c r="P31" s="498"/>
    </row>
    <row r="32" spans="1:18" s="565" customFormat="1" ht="15.5">
      <c r="B32" s="614" t="s">
        <v>126</v>
      </c>
      <c r="C32" s="614">
        <f>SUM(C30:C31)</f>
        <v>5</v>
      </c>
      <c r="D32" s="611"/>
      <c r="E32" s="613" t="s">
        <v>126</v>
      </c>
      <c r="F32" s="614">
        <f>SUM(F30:F31)</f>
        <v>5</v>
      </c>
      <c r="P32" s="498"/>
    </row>
    <row r="33" spans="16:16" s="565" customFormat="1">
      <c r="P33" s="498"/>
    </row>
    <row r="34" spans="16:16" s="565" customFormat="1">
      <c r="P34" s="498"/>
    </row>
    <row r="35" spans="16:16" s="565" customFormat="1">
      <c r="P35" s="498"/>
    </row>
    <row r="36" spans="16:16" s="565" customFormat="1">
      <c r="P36" s="498"/>
    </row>
  </sheetData>
  <mergeCells count="38">
    <mergeCell ref="B29:C29"/>
    <mergeCell ref="E29:F29"/>
    <mergeCell ref="A11:R11"/>
    <mergeCell ref="G3:G4"/>
    <mergeCell ref="H3:H4"/>
    <mergeCell ref="A16:R16"/>
    <mergeCell ref="B20:C20"/>
    <mergeCell ref="E20:F20"/>
    <mergeCell ref="A5:R5"/>
    <mergeCell ref="E6:K6"/>
    <mergeCell ref="A7:R7"/>
    <mergeCell ref="E8:K8"/>
    <mergeCell ref="A9:R9"/>
    <mergeCell ref="E12:K12"/>
    <mergeCell ref="A13:R13"/>
    <mergeCell ref="A14:A15"/>
    <mergeCell ref="B14:B15"/>
    <mergeCell ref="C14:C15"/>
    <mergeCell ref="D14:D15"/>
    <mergeCell ref="R14:R15"/>
    <mergeCell ref="I3:I4"/>
    <mergeCell ref="J3:J4"/>
    <mergeCell ref="K3:K4"/>
    <mergeCell ref="L3:R3"/>
    <mergeCell ref="A3:A4"/>
    <mergeCell ref="B3:B4"/>
    <mergeCell ref="C3:C4"/>
    <mergeCell ref="D3:D4"/>
    <mergeCell ref="E3:E4"/>
    <mergeCell ref="F3:F4"/>
    <mergeCell ref="N2:O2"/>
    <mergeCell ref="P2:R2"/>
    <mergeCell ref="A1:D1"/>
    <mergeCell ref="A2:B2"/>
    <mergeCell ref="C2:D2"/>
    <mergeCell ref="E2:I2"/>
    <mergeCell ref="J2:M2"/>
    <mergeCell ref="E1:R1"/>
  </mergeCells>
  <dataValidations count="1">
    <dataValidation type="list" allowBlank="1" showInputMessage="1" showErrorMessage="1" sqref="P2:P1048576" xr:uid="{A241AC13-4016-4095-AB61-A354C6705B76}">
      <formula1>$B$21:$B$26</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4933BA4C-0C5C-4C7E-9E3F-8FEC5C2E451C}">
            <xm:f>NOT(ISERROR(SEARCH($B$26,P2)))</xm:f>
            <xm:f>$B$26</xm:f>
            <x14:dxf>
              <fill>
                <patternFill>
                  <bgColor rgb="FFFF0000"/>
                </patternFill>
              </fill>
            </x14:dxf>
          </x14:cfRule>
          <x14:cfRule type="containsText" priority="4" operator="containsText" id="{7FDF0221-8554-4F6B-9CCB-D9289488072F}">
            <xm:f>NOT(ISERROR(SEARCH($B$25,P2)))</xm:f>
            <xm:f>$B$25</xm:f>
            <x14:dxf>
              <fill>
                <patternFill>
                  <bgColor rgb="FFFF0000"/>
                </patternFill>
              </fill>
            </x14:dxf>
          </x14:cfRule>
          <x14:cfRule type="containsText" priority="5" operator="containsText" id="{3C515D4B-729E-42E4-B1A4-74BE9E01F09B}">
            <xm:f>NOT(ISERROR(SEARCH($B$24,P2)))</xm:f>
            <xm:f>$B$24</xm:f>
            <x14:dxf>
              <fill>
                <patternFill>
                  <bgColor rgb="FFFFC000"/>
                </patternFill>
              </fill>
            </x14:dxf>
          </x14:cfRule>
          <x14:cfRule type="containsText" priority="6" operator="containsText" id="{15ADA419-1A97-46B8-B511-8F9828DAB31F}">
            <xm:f>NOT(ISERROR(SEARCH($B$23,P2)))</xm:f>
            <xm:f>$B$23</xm:f>
            <x14:dxf>
              <fill>
                <patternFill>
                  <bgColor theme="8" tint="0.59996337778862885"/>
                </patternFill>
              </fill>
            </x14:dxf>
          </x14:cfRule>
          <x14:cfRule type="containsText" priority="7" operator="containsText" id="{2DCC9106-64A4-410C-A79E-6BCDA91C9B7F}">
            <xm:f>NOT(ISERROR(SEARCH($B$22,P2)))</xm:f>
            <xm:f>$B$22</xm:f>
            <x14:dxf>
              <fill>
                <patternFill>
                  <bgColor theme="9" tint="0.39994506668294322"/>
                </patternFill>
              </fill>
            </x14:dxf>
          </x14:cfRule>
          <x14:cfRule type="containsText" priority="8" operator="containsText" id="{A2D5EB68-C4A9-41A2-B666-1DC3F5F86B25}">
            <xm:f>NOT(ISERROR(SEARCH($B$21,P2)))</xm:f>
            <xm:f>$B$21</xm:f>
            <x14:dxf>
              <fill>
                <patternFill>
                  <bgColor theme="0"/>
                </patternFill>
              </fill>
            </x14:dxf>
          </x14:cfRule>
          <xm:sqref>P2:P1048576</xm:sqref>
        </x14:conditionalFormatting>
        <x14:conditionalFormatting xmlns:xm="http://schemas.microsoft.com/office/excel/2006/main">
          <x14:cfRule type="containsText" priority="1" operator="containsText" id="{6424E18C-7E75-405F-8D1A-907DDB42B48B}">
            <xm:f>NOT(ISERROR(SEARCH($E$31,R2)))</xm:f>
            <xm:f>$E$31</xm:f>
            <x14:dxf>
              <fill>
                <patternFill>
                  <bgColor theme="9" tint="0.39994506668294322"/>
                </patternFill>
              </fill>
            </x14:dxf>
          </x14:cfRule>
          <x14:cfRule type="containsText" priority="2" operator="containsText" id="{79C06FD4-56FF-4D58-9C06-056BF71ACCDA}">
            <xm:f>NOT(ISERROR(SEARCH($E$30,R2)))</xm:f>
            <xm:f>$E$30</xm:f>
            <x14:dxf>
              <fill>
                <patternFill>
                  <bgColor theme="0"/>
                </patternFill>
              </fill>
            </x14:dxf>
          </x14:cfRule>
          <xm:sqref>R2:R14 R16:R1048576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A5E9-25AB-454F-8C25-278178BA7DC6}">
  <sheetPr>
    <tabColor theme="7"/>
  </sheetPr>
  <dimension ref="A1:S94"/>
  <sheetViews>
    <sheetView tabSelected="1" topLeftCell="C30" zoomScale="50" zoomScaleNormal="50" workbookViewId="0">
      <selection activeCell="E7" sqref="E7"/>
    </sheetView>
  </sheetViews>
  <sheetFormatPr baseColWidth="10" defaultColWidth="23" defaultRowHeight="15.5"/>
  <cols>
    <col min="1" max="1" width="49.81640625" style="586" bestFit="1" customWidth="1"/>
    <col min="2" max="3" width="23" style="586"/>
    <col min="4" max="4" width="50.453125" style="586" customWidth="1"/>
    <col min="5" max="5" width="71.54296875" style="586" customWidth="1"/>
    <col min="6" max="6" width="98.1796875" style="586" customWidth="1"/>
    <col min="7" max="7" width="43.54296875" style="586" customWidth="1"/>
    <col min="8" max="8" width="49.81640625" style="586" bestFit="1" customWidth="1"/>
    <col min="9" max="9" width="44" style="586" customWidth="1"/>
    <col min="10" max="10" width="49.81640625" style="586" bestFit="1" customWidth="1"/>
    <col min="11" max="11" width="23" style="586"/>
    <col min="12" max="13" width="23" style="586" customWidth="1"/>
    <col min="14" max="14" width="71.453125" style="586" customWidth="1"/>
    <col min="15" max="15" width="20.54296875" style="586" customWidth="1"/>
    <col min="16" max="16" width="36.7265625" style="586" customWidth="1"/>
    <col min="17" max="17" width="79.81640625" style="586" customWidth="1"/>
    <col min="18" max="18" width="23" style="586" customWidth="1"/>
    <col min="19" max="19" width="53" style="586" customWidth="1"/>
    <col min="20" max="16384" width="23" style="586"/>
  </cols>
  <sheetData>
    <row r="1" spans="1:18" ht="80.150000000000006" customHeight="1">
      <c r="A1" s="820"/>
      <c r="B1" s="820"/>
      <c r="C1" s="820"/>
      <c r="D1" s="820"/>
      <c r="E1" s="876" t="s">
        <v>8</v>
      </c>
      <c r="F1" s="877"/>
      <c r="G1" s="877"/>
      <c r="H1" s="877"/>
      <c r="I1" s="877"/>
      <c r="J1" s="877"/>
      <c r="K1" s="877"/>
      <c r="L1" s="877"/>
      <c r="M1" s="877"/>
      <c r="N1" s="877"/>
      <c r="O1" s="877"/>
      <c r="P1" s="877"/>
      <c r="Q1" s="877"/>
      <c r="R1" s="878"/>
    </row>
    <row r="2" spans="1:18">
      <c r="A2" s="815" t="s">
        <v>338</v>
      </c>
      <c r="B2" s="816"/>
      <c r="C2" s="817" t="s">
        <v>172</v>
      </c>
      <c r="D2" s="818"/>
      <c r="E2" s="815" t="s">
        <v>173</v>
      </c>
      <c r="F2" s="819"/>
      <c r="G2" s="819"/>
      <c r="H2" s="819"/>
      <c r="I2" s="816"/>
      <c r="J2" s="820">
        <v>6</v>
      </c>
      <c r="K2" s="820"/>
      <c r="L2" s="820"/>
      <c r="M2" s="820"/>
      <c r="N2" s="815" t="s">
        <v>339</v>
      </c>
      <c r="O2" s="816"/>
      <c r="P2" s="1014" t="s">
        <v>340</v>
      </c>
      <c r="Q2" s="1015"/>
      <c r="R2" s="1016"/>
    </row>
    <row r="3" spans="1:18" ht="53.25" customHeight="1">
      <c r="A3" s="824" t="s">
        <v>9</v>
      </c>
      <c r="B3" s="824" t="s">
        <v>10</v>
      </c>
      <c r="C3" s="824" t="s">
        <v>11</v>
      </c>
      <c r="D3" s="824" t="s">
        <v>12</v>
      </c>
      <c r="E3" s="824" t="s">
        <v>13</v>
      </c>
      <c r="F3" s="824" t="s">
        <v>14</v>
      </c>
      <c r="G3" s="824" t="s">
        <v>15</v>
      </c>
      <c r="H3" s="824" t="s">
        <v>16</v>
      </c>
      <c r="I3" s="824" t="s">
        <v>17</v>
      </c>
      <c r="J3" s="824" t="s">
        <v>18</v>
      </c>
      <c r="K3" s="824" t="s">
        <v>19</v>
      </c>
      <c r="L3" s="826" t="s">
        <v>20</v>
      </c>
      <c r="M3" s="826"/>
      <c r="N3" s="826"/>
      <c r="O3" s="826"/>
      <c r="P3" s="826"/>
      <c r="Q3" s="826"/>
      <c r="R3" s="826"/>
    </row>
    <row r="4" spans="1:18" ht="53.25" customHeight="1" thickBot="1">
      <c r="A4" s="824"/>
      <c r="B4" s="824"/>
      <c r="C4" s="824"/>
      <c r="D4" s="824"/>
      <c r="E4" s="824"/>
      <c r="F4" s="824"/>
      <c r="G4" s="824"/>
      <c r="H4" s="824"/>
      <c r="I4" s="824"/>
      <c r="J4" s="824"/>
      <c r="K4" s="824"/>
      <c r="L4" s="23" t="s">
        <v>21</v>
      </c>
      <c r="M4" s="23" t="s">
        <v>22</v>
      </c>
      <c r="N4" s="23" t="s">
        <v>23</v>
      </c>
      <c r="O4" s="23" t="s">
        <v>116</v>
      </c>
      <c r="P4" s="23" t="s">
        <v>24</v>
      </c>
      <c r="Q4" s="23" t="s">
        <v>25</v>
      </c>
      <c r="R4" s="236" t="s">
        <v>26</v>
      </c>
    </row>
    <row r="5" spans="1:18" s="618" customFormat="1" ht="32.25" customHeight="1" thickBot="1">
      <c r="A5" s="841" t="s">
        <v>2523</v>
      </c>
      <c r="B5" s="842"/>
      <c r="C5" s="842"/>
      <c r="D5" s="842"/>
      <c r="E5" s="842"/>
      <c r="F5" s="842"/>
      <c r="G5" s="842"/>
      <c r="H5" s="842"/>
      <c r="I5" s="842"/>
      <c r="J5" s="842"/>
      <c r="K5" s="842"/>
      <c r="L5" s="842"/>
      <c r="M5" s="842"/>
      <c r="N5" s="842"/>
      <c r="O5" s="842"/>
      <c r="P5" s="842"/>
      <c r="Q5" s="842"/>
      <c r="R5" s="843"/>
    </row>
    <row r="6" spans="1:18" ht="409" customHeight="1">
      <c r="A6" s="1017" t="s">
        <v>2483</v>
      </c>
      <c r="B6" s="1018" t="s">
        <v>2376</v>
      </c>
      <c r="C6" s="1017">
        <v>1</v>
      </c>
      <c r="D6" s="1018" t="s">
        <v>2522</v>
      </c>
      <c r="E6" s="731" t="s">
        <v>2521</v>
      </c>
      <c r="F6" s="602" t="s">
        <v>3190</v>
      </c>
      <c r="G6" s="602" t="s">
        <v>2520</v>
      </c>
      <c r="H6" s="578" t="s">
        <v>39</v>
      </c>
      <c r="I6" s="575" t="s">
        <v>2516</v>
      </c>
      <c r="J6" s="580">
        <v>45495</v>
      </c>
      <c r="K6" s="580">
        <v>45657</v>
      </c>
      <c r="L6" s="603"/>
      <c r="M6" s="578"/>
      <c r="N6" s="604"/>
      <c r="O6" s="605">
        <v>0</v>
      </c>
      <c r="P6" s="606" t="s">
        <v>0</v>
      </c>
      <c r="Q6" s="596"/>
      <c r="R6" s="1019" t="s">
        <v>1</v>
      </c>
    </row>
    <row r="7" spans="1:18" ht="409" customHeight="1" thickBot="1">
      <c r="A7" s="1017"/>
      <c r="B7" s="1018"/>
      <c r="C7" s="1017"/>
      <c r="D7" s="1018"/>
      <c r="E7" s="602" t="s">
        <v>2519</v>
      </c>
      <c r="F7" s="570" t="s">
        <v>2518</v>
      </c>
      <c r="G7" s="602" t="s">
        <v>2517</v>
      </c>
      <c r="H7" s="578" t="s">
        <v>59</v>
      </c>
      <c r="I7" s="575" t="s">
        <v>2516</v>
      </c>
      <c r="J7" s="580">
        <v>45495</v>
      </c>
      <c r="K7" s="580">
        <v>45495</v>
      </c>
      <c r="L7" s="603"/>
      <c r="M7" s="578"/>
      <c r="N7" s="604"/>
      <c r="O7" s="605">
        <v>0</v>
      </c>
      <c r="P7" s="606" t="s">
        <v>0</v>
      </c>
      <c r="Q7" s="596"/>
      <c r="R7" s="1020"/>
    </row>
    <row r="8" spans="1:18" ht="16" thickBot="1">
      <c r="A8" s="1026"/>
      <c r="B8" s="1027"/>
      <c r="C8" s="1027"/>
      <c r="D8" s="1027"/>
      <c r="E8" s="1027"/>
      <c r="F8" s="1027"/>
      <c r="G8" s="1027"/>
      <c r="H8" s="1027"/>
      <c r="I8" s="1027"/>
      <c r="J8" s="1027"/>
      <c r="K8" s="1027"/>
      <c r="L8" s="1027"/>
      <c r="M8" s="1027"/>
      <c r="N8" s="1027"/>
      <c r="O8" s="1027"/>
      <c r="P8" s="1027"/>
      <c r="Q8" s="1027"/>
      <c r="R8" s="1028"/>
    </row>
    <row r="9" spans="1:18" ht="313" customHeight="1">
      <c r="A9" s="1019" t="s">
        <v>2483</v>
      </c>
      <c r="B9" s="974" t="s">
        <v>2376</v>
      </c>
      <c r="C9" s="1021">
        <v>2</v>
      </c>
      <c r="D9" s="1023" t="s">
        <v>2515</v>
      </c>
      <c r="E9" s="570" t="s">
        <v>2514</v>
      </c>
      <c r="F9" s="570" t="s">
        <v>2513</v>
      </c>
      <c r="G9" s="581" t="s">
        <v>2512</v>
      </c>
      <c r="H9" s="571" t="s">
        <v>59</v>
      </c>
      <c r="I9" s="572" t="s">
        <v>2497</v>
      </c>
      <c r="J9" s="573">
        <v>45495</v>
      </c>
      <c r="K9" s="573">
        <v>45657</v>
      </c>
      <c r="L9" s="603"/>
      <c r="M9" s="578"/>
      <c r="N9" s="604"/>
      <c r="O9" s="605">
        <v>0</v>
      </c>
      <c r="P9" s="606" t="s">
        <v>0</v>
      </c>
      <c r="Q9" s="1024"/>
      <c r="R9" s="1019" t="s">
        <v>1</v>
      </c>
    </row>
    <row r="10" spans="1:18" ht="245.15" customHeight="1" thickBot="1">
      <c r="A10" s="1020"/>
      <c r="B10" s="986"/>
      <c r="C10" s="1022"/>
      <c r="D10" s="1023"/>
      <c r="E10" s="570" t="s">
        <v>2511</v>
      </c>
      <c r="F10" s="570" t="s">
        <v>2510</v>
      </c>
      <c r="G10" s="581" t="s">
        <v>2509</v>
      </c>
      <c r="H10" s="571" t="s">
        <v>59</v>
      </c>
      <c r="I10" s="572" t="s">
        <v>2497</v>
      </c>
      <c r="J10" s="573">
        <v>45495</v>
      </c>
      <c r="K10" s="573">
        <v>45657</v>
      </c>
      <c r="L10" s="603"/>
      <c r="M10" s="578"/>
      <c r="N10" s="600"/>
      <c r="O10" s="605">
        <v>0</v>
      </c>
      <c r="P10" s="606" t="s">
        <v>0</v>
      </c>
      <c r="Q10" s="1025"/>
      <c r="R10" s="1020"/>
    </row>
    <row r="11" spans="1:18" ht="16" thickBot="1">
      <c r="A11" s="1026"/>
      <c r="B11" s="1027"/>
      <c r="C11" s="1027"/>
      <c r="D11" s="1027"/>
      <c r="E11" s="1027"/>
      <c r="F11" s="1027"/>
      <c r="G11" s="1027"/>
      <c r="H11" s="1027"/>
      <c r="I11" s="1027"/>
      <c r="J11" s="1027"/>
      <c r="K11" s="1027"/>
      <c r="L11" s="1027"/>
      <c r="M11" s="1027"/>
      <c r="N11" s="1027"/>
      <c r="O11" s="1027"/>
      <c r="P11" s="1027"/>
      <c r="Q11" s="1027"/>
      <c r="R11" s="1028"/>
    </row>
    <row r="12" spans="1:18" ht="204" customHeight="1" thickBot="1">
      <c r="A12" s="582" t="s">
        <v>2483</v>
      </c>
      <c r="B12" s="599" t="s">
        <v>2376</v>
      </c>
      <c r="C12" s="584">
        <v>3</v>
      </c>
      <c r="D12" s="649" t="s">
        <v>2508</v>
      </c>
      <c r="E12" s="649" t="s">
        <v>2507</v>
      </c>
      <c r="F12" s="583" t="s">
        <v>2506</v>
      </c>
      <c r="G12" s="649" t="s">
        <v>2505</v>
      </c>
      <c r="H12" s="582" t="s">
        <v>59</v>
      </c>
      <c r="I12" s="650" t="s">
        <v>2504</v>
      </c>
      <c r="J12" s="651">
        <v>43353</v>
      </c>
      <c r="K12" s="651">
        <v>43465</v>
      </c>
      <c r="L12" s="652">
        <v>44377</v>
      </c>
      <c r="M12" s="582" t="s">
        <v>2464</v>
      </c>
      <c r="N12" s="583" t="s">
        <v>2503</v>
      </c>
      <c r="O12" s="653">
        <v>1</v>
      </c>
      <c r="P12" s="654" t="s">
        <v>2</v>
      </c>
      <c r="Q12" s="583" t="s">
        <v>2502</v>
      </c>
      <c r="R12" s="655" t="s">
        <v>3</v>
      </c>
    </row>
    <row r="13" spans="1:18" ht="16" thickBot="1">
      <c r="A13" s="1026"/>
      <c r="B13" s="1027"/>
      <c r="C13" s="1027"/>
      <c r="D13" s="1027"/>
      <c r="E13" s="1027"/>
      <c r="F13" s="1027"/>
      <c r="G13" s="1027"/>
      <c r="H13" s="1027"/>
      <c r="I13" s="1027"/>
      <c r="J13" s="1027"/>
      <c r="K13" s="1027"/>
      <c r="L13" s="1027"/>
      <c r="M13" s="1027"/>
      <c r="N13" s="1027"/>
      <c r="O13" s="1027"/>
      <c r="P13" s="1027"/>
      <c r="Q13" s="1027"/>
      <c r="R13" s="1028"/>
    </row>
    <row r="14" spans="1:18" ht="186.5" thickBot="1">
      <c r="A14" s="726" t="s">
        <v>2483</v>
      </c>
      <c r="B14" s="581" t="s">
        <v>2376</v>
      </c>
      <c r="C14" s="727">
        <v>4</v>
      </c>
      <c r="D14" s="577" t="s">
        <v>2501</v>
      </c>
      <c r="E14" s="570" t="s">
        <v>2500</v>
      </c>
      <c r="F14" s="581" t="s">
        <v>2499</v>
      </c>
      <c r="G14" s="570" t="s">
        <v>2498</v>
      </c>
      <c r="H14" s="571" t="s">
        <v>59</v>
      </c>
      <c r="I14" s="572" t="s">
        <v>2497</v>
      </c>
      <c r="J14" s="573">
        <v>45495</v>
      </c>
      <c r="K14" s="573">
        <v>45657</v>
      </c>
      <c r="L14" s="603"/>
      <c r="M14" s="578"/>
      <c r="N14" s="604"/>
      <c r="O14" s="605">
        <v>1</v>
      </c>
      <c r="P14" s="606" t="s">
        <v>2</v>
      </c>
      <c r="Q14" s="725" t="s">
        <v>2496</v>
      </c>
      <c r="R14" s="571" t="s">
        <v>1</v>
      </c>
    </row>
    <row r="15" spans="1:18" ht="16" thickBot="1">
      <c r="A15" s="1026"/>
      <c r="B15" s="1027"/>
      <c r="C15" s="1027"/>
      <c r="D15" s="1027"/>
      <c r="E15" s="1027"/>
      <c r="F15" s="1027"/>
      <c r="G15" s="1027"/>
      <c r="H15" s="1027"/>
      <c r="I15" s="1027"/>
      <c r="J15" s="1027"/>
      <c r="K15" s="1027"/>
      <c r="L15" s="1027"/>
      <c r="M15" s="1027"/>
      <c r="N15" s="1027"/>
      <c r="O15" s="1027"/>
      <c r="P15" s="1027"/>
      <c r="Q15" s="1027"/>
      <c r="R15" s="1028"/>
    </row>
    <row r="16" spans="1:18" ht="269.14999999999998" customHeight="1" thickBot="1">
      <c r="A16" s="726" t="s">
        <v>2483</v>
      </c>
      <c r="B16" s="585" t="s">
        <v>2376</v>
      </c>
      <c r="C16" s="727">
        <v>5</v>
      </c>
      <c r="D16" s="577" t="s">
        <v>2495</v>
      </c>
      <c r="E16" s="570" t="s">
        <v>2494</v>
      </c>
      <c r="F16" s="581" t="s">
        <v>2493</v>
      </c>
      <c r="G16" s="570" t="s">
        <v>2492</v>
      </c>
      <c r="H16" s="571" t="s">
        <v>59</v>
      </c>
      <c r="I16" s="571" t="s">
        <v>2491</v>
      </c>
      <c r="J16" s="573">
        <v>45495</v>
      </c>
      <c r="K16" s="573">
        <v>45657</v>
      </c>
      <c r="L16" s="603"/>
      <c r="M16" s="578"/>
      <c r="N16" s="604"/>
      <c r="O16" s="607">
        <v>0</v>
      </c>
      <c r="P16" s="606" t="s">
        <v>0</v>
      </c>
      <c r="Q16" s="585"/>
      <c r="R16" s="571" t="s">
        <v>1</v>
      </c>
    </row>
    <row r="17" spans="1:19" ht="16" thickBot="1">
      <c r="A17" s="1026"/>
      <c r="B17" s="1027"/>
      <c r="C17" s="1027"/>
      <c r="D17" s="1027"/>
      <c r="E17" s="1027"/>
      <c r="F17" s="1027"/>
      <c r="G17" s="1027"/>
      <c r="H17" s="1027"/>
      <c r="I17" s="1027"/>
      <c r="J17" s="1027"/>
      <c r="K17" s="1027"/>
      <c r="L17" s="1027"/>
      <c r="M17" s="1027"/>
      <c r="N17" s="1027"/>
      <c r="O17" s="1027"/>
      <c r="P17" s="1027"/>
      <c r="Q17" s="1027"/>
      <c r="R17" s="1028"/>
    </row>
    <row r="18" spans="1:19" ht="81" customHeight="1" thickBot="1">
      <c r="A18" s="578" t="s">
        <v>2483</v>
      </c>
      <c r="B18" s="575" t="s">
        <v>2376</v>
      </c>
      <c r="C18" s="576">
        <v>6</v>
      </c>
      <c r="D18" s="577" t="s">
        <v>2490</v>
      </c>
      <c r="E18" s="1023" t="s">
        <v>2489</v>
      </c>
      <c r="F18" s="1023"/>
      <c r="G18" s="1023"/>
      <c r="H18" s="1023"/>
      <c r="I18" s="1023"/>
      <c r="J18" s="1023"/>
      <c r="K18" s="1023"/>
      <c r="L18" s="578" t="s">
        <v>2394</v>
      </c>
      <c r="M18" s="575" t="s">
        <v>550</v>
      </c>
      <c r="N18" s="608" t="s">
        <v>2393</v>
      </c>
      <c r="O18" s="607">
        <v>0</v>
      </c>
      <c r="P18" s="609" t="s">
        <v>7</v>
      </c>
      <c r="Q18" s="608" t="s">
        <v>2393</v>
      </c>
      <c r="R18" s="578" t="s">
        <v>1</v>
      </c>
      <c r="S18" s="610"/>
    </row>
    <row r="19" spans="1:19" ht="16" thickBot="1">
      <c r="A19" s="1026"/>
      <c r="B19" s="1027"/>
      <c r="C19" s="1027"/>
      <c r="D19" s="1027"/>
      <c r="E19" s="1027"/>
      <c r="F19" s="1027"/>
      <c r="G19" s="1027"/>
      <c r="H19" s="1027"/>
      <c r="I19" s="1027"/>
      <c r="J19" s="1027"/>
      <c r="K19" s="1027"/>
      <c r="L19" s="1027"/>
      <c r="M19" s="1027"/>
      <c r="N19" s="1027"/>
      <c r="O19" s="1027"/>
      <c r="P19" s="1027"/>
      <c r="Q19" s="1027"/>
      <c r="R19" s="1028"/>
    </row>
    <row r="20" spans="1:19" ht="186.5" thickBot="1">
      <c r="A20" s="571" t="s">
        <v>2483</v>
      </c>
      <c r="B20" s="585" t="s">
        <v>2376</v>
      </c>
      <c r="C20" s="727">
        <v>7</v>
      </c>
      <c r="D20" s="577" t="s">
        <v>2488</v>
      </c>
      <c r="E20" s="577" t="s">
        <v>2487</v>
      </c>
      <c r="F20" s="577" t="s">
        <v>2486</v>
      </c>
      <c r="G20" s="596" t="s">
        <v>2485</v>
      </c>
      <c r="H20" s="578" t="s">
        <v>59</v>
      </c>
      <c r="I20" s="579" t="s">
        <v>2484</v>
      </c>
      <c r="J20" s="580">
        <v>45495</v>
      </c>
      <c r="K20" s="580">
        <v>45657</v>
      </c>
      <c r="L20" s="603"/>
      <c r="M20" s="578"/>
      <c r="N20" s="604"/>
      <c r="O20" s="607">
        <v>0</v>
      </c>
      <c r="P20" s="606" t="s">
        <v>0</v>
      </c>
      <c r="Q20" s="725"/>
      <c r="R20" s="571" t="s">
        <v>1</v>
      </c>
    </row>
    <row r="21" spans="1:19" ht="16" thickBot="1">
      <c r="A21" s="1026"/>
      <c r="B21" s="1027"/>
      <c r="C21" s="1027"/>
      <c r="D21" s="1027"/>
      <c r="E21" s="1027"/>
      <c r="F21" s="1027"/>
      <c r="G21" s="1027"/>
      <c r="H21" s="1027"/>
      <c r="I21" s="1027"/>
      <c r="J21" s="1027"/>
      <c r="K21" s="1027"/>
      <c r="L21" s="1027"/>
      <c r="M21" s="1027"/>
      <c r="N21" s="1027"/>
      <c r="O21" s="1027"/>
      <c r="P21" s="1027"/>
      <c r="Q21" s="1027"/>
      <c r="R21" s="1028"/>
    </row>
    <row r="22" spans="1:19" ht="202" thickBot="1">
      <c r="A22" s="578" t="s">
        <v>2483</v>
      </c>
      <c r="B22" s="575" t="s">
        <v>2376</v>
      </c>
      <c r="C22" s="576">
        <v>8</v>
      </c>
      <c r="D22" s="577" t="s">
        <v>2482</v>
      </c>
      <c r="E22" s="577" t="s">
        <v>2481</v>
      </c>
      <c r="F22" s="596" t="s">
        <v>2480</v>
      </c>
      <c r="G22" s="577" t="s">
        <v>2479</v>
      </c>
      <c r="H22" s="578" t="s">
        <v>59</v>
      </c>
      <c r="I22" s="579" t="s">
        <v>2478</v>
      </c>
      <c r="J22" s="580">
        <v>43353</v>
      </c>
      <c r="K22" s="580">
        <v>43465</v>
      </c>
      <c r="L22" s="603">
        <v>44377</v>
      </c>
      <c r="M22" s="578" t="s">
        <v>2464</v>
      </c>
      <c r="N22" s="596" t="s">
        <v>2477</v>
      </c>
      <c r="O22" s="607">
        <v>0</v>
      </c>
      <c r="P22" s="606" t="s">
        <v>4</v>
      </c>
      <c r="Q22" s="600" t="s">
        <v>2476</v>
      </c>
      <c r="R22" s="578" t="s">
        <v>1</v>
      </c>
    </row>
    <row r="23" spans="1:19" ht="16" thickBot="1">
      <c r="A23" s="1029"/>
      <c r="B23" s="1030"/>
      <c r="C23" s="1030"/>
      <c r="D23" s="1030"/>
      <c r="E23" s="1030"/>
      <c r="F23" s="1030"/>
      <c r="G23" s="1030"/>
      <c r="H23" s="1030"/>
      <c r="I23" s="1030"/>
      <c r="J23" s="1030"/>
      <c r="K23" s="1030"/>
      <c r="L23" s="1030"/>
      <c r="M23" s="1030"/>
      <c r="N23" s="1030"/>
      <c r="O23" s="1030"/>
      <c r="P23" s="1030"/>
      <c r="Q23" s="1030"/>
      <c r="R23" s="1031"/>
    </row>
    <row r="24" spans="1:19" ht="36" customHeight="1" thickBot="1">
      <c r="A24" s="841" t="s">
        <v>2475</v>
      </c>
      <c r="B24" s="842"/>
      <c r="C24" s="842"/>
      <c r="D24" s="842"/>
      <c r="E24" s="842"/>
      <c r="F24" s="842"/>
      <c r="G24" s="842"/>
      <c r="H24" s="842"/>
      <c r="I24" s="842"/>
      <c r="J24" s="842"/>
      <c r="K24" s="842"/>
      <c r="L24" s="842"/>
      <c r="M24" s="842"/>
      <c r="N24" s="842"/>
      <c r="O24" s="842"/>
      <c r="P24" s="842"/>
      <c r="Q24" s="842"/>
      <c r="R24" s="843"/>
    </row>
    <row r="25" spans="1:19">
      <c r="A25" s="824" t="s">
        <v>9</v>
      </c>
      <c r="B25" s="824" t="s">
        <v>10</v>
      </c>
      <c r="C25" s="824" t="s">
        <v>11</v>
      </c>
      <c r="D25" s="824" t="s">
        <v>12</v>
      </c>
      <c r="E25" s="824" t="s">
        <v>13</v>
      </c>
      <c r="F25" s="824" t="s">
        <v>14</v>
      </c>
      <c r="G25" s="824" t="s">
        <v>15</v>
      </c>
      <c r="H25" s="824" t="s">
        <v>16</v>
      </c>
      <c r="I25" s="824" t="s">
        <v>17</v>
      </c>
      <c r="J25" s="824" t="s">
        <v>18</v>
      </c>
      <c r="K25" s="824" t="s">
        <v>19</v>
      </c>
      <c r="L25" s="826" t="s">
        <v>20</v>
      </c>
      <c r="M25" s="826"/>
      <c r="N25" s="826"/>
      <c r="O25" s="826"/>
      <c r="P25" s="826"/>
      <c r="Q25" s="826"/>
      <c r="R25" s="826"/>
    </row>
    <row r="26" spans="1:19" ht="62">
      <c r="A26" s="824"/>
      <c r="B26" s="824"/>
      <c r="C26" s="824"/>
      <c r="D26" s="824"/>
      <c r="E26" s="824"/>
      <c r="F26" s="824"/>
      <c r="G26" s="824"/>
      <c r="H26" s="824"/>
      <c r="I26" s="824"/>
      <c r="J26" s="824"/>
      <c r="K26" s="824"/>
      <c r="L26" s="23" t="s">
        <v>21</v>
      </c>
      <c r="M26" s="23" t="s">
        <v>22</v>
      </c>
      <c r="N26" s="23" t="s">
        <v>23</v>
      </c>
      <c r="O26" s="23" t="s">
        <v>116</v>
      </c>
      <c r="P26" s="23" t="s">
        <v>24</v>
      </c>
      <c r="Q26" s="23" t="s">
        <v>25</v>
      </c>
      <c r="R26" s="236" t="s">
        <v>26</v>
      </c>
    </row>
    <row r="27" spans="1:19" ht="110.15" customHeight="1">
      <c r="A27" s="1035" t="s">
        <v>2441</v>
      </c>
      <c r="B27" s="1037" t="s">
        <v>2376</v>
      </c>
      <c r="C27" s="1035">
        <v>1</v>
      </c>
      <c r="D27" s="1039" t="s">
        <v>2474</v>
      </c>
      <c r="E27" s="1039" t="s">
        <v>2473</v>
      </c>
      <c r="F27" s="1039" t="s">
        <v>2472</v>
      </c>
      <c r="G27" s="592" t="s">
        <v>2471</v>
      </c>
      <c r="H27" s="578" t="s">
        <v>59</v>
      </c>
      <c r="I27" s="589" t="s">
        <v>2466</v>
      </c>
      <c r="J27" s="587" t="s">
        <v>2470</v>
      </c>
      <c r="K27" s="588" t="s">
        <v>2465</v>
      </c>
      <c r="L27" s="603">
        <v>44377</v>
      </c>
      <c r="M27" s="578" t="s">
        <v>2464</v>
      </c>
      <c r="N27" s="581" t="s">
        <v>2469</v>
      </c>
      <c r="O27" s="605">
        <v>1</v>
      </c>
      <c r="P27" s="606" t="s">
        <v>2</v>
      </c>
      <c r="Q27" s="1041" t="s">
        <v>2468</v>
      </c>
      <c r="R27" s="1043" t="s">
        <v>3</v>
      </c>
      <c r="S27" s="1034"/>
    </row>
    <row r="28" spans="1:19" ht="276" customHeight="1" thickBot="1">
      <c r="A28" s="1036"/>
      <c r="B28" s="1038"/>
      <c r="C28" s="1036"/>
      <c r="D28" s="1040"/>
      <c r="E28" s="1040"/>
      <c r="F28" s="1040"/>
      <c r="G28" s="592" t="s">
        <v>2467</v>
      </c>
      <c r="H28" s="578" t="s">
        <v>59</v>
      </c>
      <c r="I28" s="589" t="s">
        <v>2466</v>
      </c>
      <c r="J28" s="587" t="s">
        <v>2465</v>
      </c>
      <c r="K28" s="588">
        <v>43830</v>
      </c>
      <c r="L28" s="603">
        <v>44377</v>
      </c>
      <c r="M28" s="578" t="s">
        <v>2464</v>
      </c>
      <c r="N28" s="604" t="s">
        <v>2463</v>
      </c>
      <c r="O28" s="605">
        <v>1</v>
      </c>
      <c r="P28" s="606" t="s">
        <v>2</v>
      </c>
      <c r="Q28" s="1042"/>
      <c r="R28" s="1044"/>
      <c r="S28" s="1034"/>
    </row>
    <row r="29" spans="1:19" ht="16" thickBot="1">
      <c r="A29" s="1026"/>
      <c r="B29" s="1027"/>
      <c r="C29" s="1027"/>
      <c r="D29" s="1027"/>
      <c r="E29" s="1027"/>
      <c r="F29" s="1027"/>
      <c r="G29" s="1027"/>
      <c r="H29" s="1027"/>
      <c r="I29" s="1027"/>
      <c r="J29" s="1027"/>
      <c r="K29" s="1027"/>
      <c r="L29" s="1027"/>
      <c r="M29" s="1027"/>
      <c r="N29" s="1027"/>
      <c r="O29" s="1027"/>
      <c r="P29" s="1027"/>
      <c r="Q29" s="1027"/>
      <c r="R29" s="1028"/>
    </row>
    <row r="30" spans="1:19" ht="104.5" customHeight="1">
      <c r="A30" s="1017" t="s">
        <v>2441</v>
      </c>
      <c r="B30" s="1018" t="s">
        <v>2376</v>
      </c>
      <c r="C30" s="1017">
        <v>2</v>
      </c>
      <c r="D30" s="1045" t="s">
        <v>2462</v>
      </c>
      <c r="E30" s="581" t="s">
        <v>2461</v>
      </c>
      <c r="F30" s="579" t="s">
        <v>2460</v>
      </c>
      <c r="G30" s="579" t="s">
        <v>2459</v>
      </c>
      <c r="H30" s="578" t="s">
        <v>59</v>
      </c>
      <c r="I30" s="589" t="s">
        <v>2458</v>
      </c>
      <c r="J30" s="590">
        <v>45497</v>
      </c>
      <c r="K30" s="591">
        <v>45657</v>
      </c>
      <c r="L30" s="603"/>
      <c r="M30" s="578"/>
      <c r="N30" s="604"/>
      <c r="O30" s="605">
        <v>0</v>
      </c>
      <c r="P30" s="606" t="s">
        <v>0</v>
      </c>
      <c r="Q30" s="725"/>
      <c r="R30" s="1019" t="s">
        <v>1</v>
      </c>
      <c r="S30" s="1034"/>
    </row>
    <row r="31" spans="1:19" ht="105.5" customHeight="1" thickBot="1">
      <c r="A31" s="1017"/>
      <c r="B31" s="1018"/>
      <c r="C31" s="1017"/>
      <c r="D31" s="1045"/>
      <c r="E31" s="579" t="s">
        <v>2457</v>
      </c>
      <c r="F31" s="579" t="s">
        <v>2456</v>
      </c>
      <c r="G31" s="596" t="s">
        <v>2455</v>
      </c>
      <c r="H31" s="578" t="s">
        <v>59</v>
      </c>
      <c r="I31" s="589" t="s">
        <v>2454</v>
      </c>
      <c r="J31" s="590">
        <v>45497</v>
      </c>
      <c r="K31" s="591">
        <v>45657</v>
      </c>
      <c r="L31" s="603"/>
      <c r="M31" s="578"/>
      <c r="N31" s="574"/>
      <c r="O31" s="605">
        <v>0</v>
      </c>
      <c r="P31" s="606" t="s">
        <v>0</v>
      </c>
      <c r="Q31" s="596"/>
      <c r="R31" s="1020"/>
      <c r="S31" s="1034"/>
    </row>
    <row r="32" spans="1:19" ht="16" thickBot="1">
      <c r="A32" s="1026"/>
      <c r="B32" s="1027"/>
      <c r="C32" s="1027"/>
      <c r="D32" s="1027"/>
      <c r="E32" s="1027"/>
      <c r="F32" s="1027"/>
      <c r="G32" s="1027"/>
      <c r="H32" s="1027"/>
      <c r="I32" s="1027"/>
      <c r="J32" s="1027"/>
      <c r="K32" s="1027"/>
      <c r="L32" s="1027"/>
      <c r="M32" s="1027"/>
      <c r="N32" s="1027"/>
      <c r="O32" s="1027"/>
      <c r="P32" s="1027"/>
      <c r="Q32" s="1027"/>
      <c r="R32" s="1028"/>
    </row>
    <row r="33" spans="1:19" ht="68.150000000000006" customHeight="1" thickBot="1">
      <c r="A33" s="593" t="s">
        <v>2441</v>
      </c>
      <c r="B33" s="594" t="s">
        <v>2376</v>
      </c>
      <c r="C33" s="593">
        <v>3</v>
      </c>
      <c r="D33" s="592" t="s">
        <v>2453</v>
      </c>
      <c r="E33" s="579" t="s">
        <v>2448</v>
      </c>
      <c r="F33" s="579" t="s">
        <v>2452</v>
      </c>
      <c r="G33" s="579" t="s">
        <v>2446</v>
      </c>
      <c r="H33" s="578" t="s">
        <v>59</v>
      </c>
      <c r="I33" s="589" t="s">
        <v>2451</v>
      </c>
      <c r="J33" s="590">
        <v>45497</v>
      </c>
      <c r="K33" s="591">
        <v>45657</v>
      </c>
      <c r="L33" s="603"/>
      <c r="M33" s="578"/>
      <c r="N33" s="574"/>
      <c r="O33" s="595"/>
      <c r="P33" s="606" t="s">
        <v>4</v>
      </c>
      <c r="Q33" s="596" t="s">
        <v>2450</v>
      </c>
      <c r="R33" s="571" t="s">
        <v>1</v>
      </c>
      <c r="S33" s="728"/>
    </row>
    <row r="34" spans="1:19" ht="16" thickBot="1">
      <c r="A34" s="1026"/>
      <c r="B34" s="1027"/>
      <c r="C34" s="1027"/>
      <c r="D34" s="1027"/>
      <c r="E34" s="1027"/>
      <c r="F34" s="1027"/>
      <c r="G34" s="1027"/>
      <c r="H34" s="1027"/>
      <c r="I34" s="1027"/>
      <c r="J34" s="1027"/>
      <c r="K34" s="1027"/>
      <c r="L34" s="1027"/>
      <c r="M34" s="1027"/>
      <c r="N34" s="1027"/>
      <c r="O34" s="1027"/>
      <c r="P34" s="1027"/>
      <c r="Q34" s="1027"/>
      <c r="R34" s="1028"/>
    </row>
    <row r="35" spans="1:19" ht="280.5" customHeight="1" thickBot="1">
      <c r="A35" s="593" t="s">
        <v>2441</v>
      </c>
      <c r="B35" s="594" t="s">
        <v>2376</v>
      </c>
      <c r="C35" s="593">
        <v>4</v>
      </c>
      <c r="D35" s="730" t="s">
        <v>2449</v>
      </c>
      <c r="E35" s="730" t="s">
        <v>2448</v>
      </c>
      <c r="F35" s="730" t="s">
        <v>2447</v>
      </c>
      <c r="G35" s="589" t="s">
        <v>2446</v>
      </c>
      <c r="H35" s="578" t="s">
        <v>59</v>
      </c>
      <c r="I35" s="730" t="s">
        <v>2445</v>
      </c>
      <c r="J35" s="590">
        <v>45497</v>
      </c>
      <c r="K35" s="591">
        <v>45657</v>
      </c>
      <c r="L35" s="603"/>
      <c r="M35" s="578"/>
      <c r="N35" s="604"/>
      <c r="O35" s="605">
        <v>0</v>
      </c>
      <c r="P35" s="606" t="s">
        <v>0</v>
      </c>
      <c r="Q35" s="724"/>
      <c r="R35" s="578" t="s">
        <v>1</v>
      </c>
      <c r="S35" s="728"/>
    </row>
    <row r="36" spans="1:19" ht="16" thickBot="1">
      <c r="A36" s="1026"/>
      <c r="B36" s="1027"/>
      <c r="C36" s="1027"/>
      <c r="D36" s="1027"/>
      <c r="E36" s="1027"/>
      <c r="F36" s="1027"/>
      <c r="G36" s="1027"/>
      <c r="H36" s="1027"/>
      <c r="I36" s="1027"/>
      <c r="J36" s="1027"/>
      <c r="K36" s="1027"/>
      <c r="L36" s="1027"/>
      <c r="M36" s="1027"/>
      <c r="N36" s="1027"/>
      <c r="O36" s="1027"/>
      <c r="P36" s="1027"/>
      <c r="Q36" s="1027"/>
      <c r="R36" s="1028"/>
    </row>
    <row r="37" spans="1:19" ht="241.5" customHeight="1" thickBot="1">
      <c r="A37" s="593" t="s">
        <v>2441</v>
      </c>
      <c r="B37" s="594" t="s">
        <v>2376</v>
      </c>
      <c r="C37" s="593">
        <v>5</v>
      </c>
      <c r="D37" s="592" t="s">
        <v>2444</v>
      </c>
      <c r="E37" s="1032" t="s">
        <v>2443</v>
      </c>
      <c r="F37" s="1033"/>
      <c r="G37" s="1033"/>
      <c r="H37" s="1033"/>
      <c r="I37" s="1033"/>
      <c r="J37" s="1033"/>
      <c r="K37" s="1033"/>
      <c r="L37" s="578" t="s">
        <v>2394</v>
      </c>
      <c r="M37" s="575" t="s">
        <v>550</v>
      </c>
      <c r="N37" s="608" t="s">
        <v>2393</v>
      </c>
      <c r="O37" s="607">
        <v>0</v>
      </c>
      <c r="P37" s="609" t="s">
        <v>7</v>
      </c>
      <c r="Q37" s="581" t="s">
        <v>2442</v>
      </c>
      <c r="R37" s="578" t="s">
        <v>1</v>
      </c>
    </row>
    <row r="38" spans="1:19" ht="16" thickBot="1">
      <c r="A38" s="1026"/>
      <c r="B38" s="1027"/>
      <c r="C38" s="1027"/>
      <c r="D38" s="1027"/>
      <c r="E38" s="1027"/>
      <c r="F38" s="1027"/>
      <c r="G38" s="1027"/>
      <c r="H38" s="1027"/>
      <c r="I38" s="1027"/>
      <c r="J38" s="1027"/>
      <c r="K38" s="1027"/>
      <c r="L38" s="1027"/>
      <c r="M38" s="1027"/>
      <c r="N38" s="1027"/>
      <c r="O38" s="1027"/>
      <c r="P38" s="1027"/>
      <c r="Q38" s="1027"/>
      <c r="R38" s="1028"/>
    </row>
    <row r="39" spans="1:19" ht="62.5" thickBot="1">
      <c r="A39" s="593" t="s">
        <v>2441</v>
      </c>
      <c r="B39" s="594" t="s">
        <v>2376</v>
      </c>
      <c r="C39" s="593">
        <v>6</v>
      </c>
      <c r="D39" s="592" t="s">
        <v>2440</v>
      </c>
      <c r="E39" s="589" t="s">
        <v>2439</v>
      </c>
      <c r="F39" s="579" t="s">
        <v>2438</v>
      </c>
      <c r="G39" s="579" t="s">
        <v>2437</v>
      </c>
      <c r="H39" s="578" t="s">
        <v>59</v>
      </c>
      <c r="I39" s="596" t="s">
        <v>2436</v>
      </c>
      <c r="J39" s="590">
        <v>45497</v>
      </c>
      <c r="K39" s="591">
        <v>45716</v>
      </c>
      <c r="L39" s="603"/>
      <c r="M39" s="578"/>
      <c r="N39" s="581"/>
      <c r="O39" s="607">
        <v>0</v>
      </c>
      <c r="P39" s="606" t="s">
        <v>0</v>
      </c>
      <c r="Q39" s="725"/>
      <c r="R39" s="571" t="s">
        <v>1</v>
      </c>
      <c r="S39" s="728"/>
    </row>
    <row r="40" spans="1:19" s="656" customFormat="1" ht="16" thickBot="1">
      <c r="A40" s="1029"/>
      <c r="B40" s="1030"/>
      <c r="C40" s="1030"/>
      <c r="D40" s="1030"/>
      <c r="E40" s="1030"/>
      <c r="F40" s="1030"/>
      <c r="G40" s="1030"/>
      <c r="H40" s="1030"/>
      <c r="I40" s="1030"/>
      <c r="J40" s="1030"/>
      <c r="K40" s="1030"/>
      <c r="L40" s="1030"/>
      <c r="M40" s="1030"/>
      <c r="N40" s="1030"/>
      <c r="O40" s="1030"/>
      <c r="P40" s="1030"/>
      <c r="Q40" s="1030"/>
      <c r="R40" s="1031"/>
    </row>
    <row r="41" spans="1:19" ht="43.5" customHeight="1" thickBot="1">
      <c r="A41" s="841" t="s">
        <v>2435</v>
      </c>
      <c r="B41" s="842"/>
      <c r="C41" s="842"/>
      <c r="D41" s="842"/>
      <c r="E41" s="842"/>
      <c r="F41" s="842"/>
      <c r="G41" s="842"/>
      <c r="H41" s="842"/>
      <c r="I41" s="842"/>
      <c r="J41" s="842"/>
      <c r="K41" s="842"/>
      <c r="L41" s="842"/>
      <c r="M41" s="842"/>
      <c r="N41" s="842"/>
      <c r="O41" s="842"/>
      <c r="P41" s="842"/>
      <c r="Q41" s="842"/>
      <c r="R41" s="843"/>
    </row>
    <row r="42" spans="1:19">
      <c r="A42" s="824" t="s">
        <v>9</v>
      </c>
      <c r="B42" s="824" t="s">
        <v>10</v>
      </c>
      <c r="C42" s="824" t="s">
        <v>11</v>
      </c>
      <c r="D42" s="824" t="s">
        <v>12</v>
      </c>
      <c r="E42" s="824" t="s">
        <v>13</v>
      </c>
      <c r="F42" s="824" t="s">
        <v>14</v>
      </c>
      <c r="G42" s="824" t="s">
        <v>15</v>
      </c>
      <c r="H42" s="824" t="s">
        <v>16</v>
      </c>
      <c r="I42" s="824" t="s">
        <v>17</v>
      </c>
      <c r="J42" s="824" t="s">
        <v>18</v>
      </c>
      <c r="K42" s="824" t="s">
        <v>19</v>
      </c>
      <c r="L42" s="826" t="s">
        <v>20</v>
      </c>
      <c r="M42" s="826"/>
      <c r="N42" s="826"/>
      <c r="O42" s="826"/>
      <c r="P42" s="826"/>
      <c r="Q42" s="826"/>
      <c r="R42" s="826"/>
    </row>
    <row r="43" spans="1:19" ht="62">
      <c r="A43" s="824"/>
      <c r="B43" s="824"/>
      <c r="C43" s="824"/>
      <c r="D43" s="824"/>
      <c r="E43" s="824"/>
      <c r="F43" s="824"/>
      <c r="G43" s="824"/>
      <c r="H43" s="824"/>
      <c r="I43" s="824"/>
      <c r="J43" s="824"/>
      <c r="K43" s="824"/>
      <c r="L43" s="23" t="s">
        <v>21</v>
      </c>
      <c r="M43" s="23" t="s">
        <v>22</v>
      </c>
      <c r="N43" s="23" t="s">
        <v>23</v>
      </c>
      <c r="O43" s="23" t="s">
        <v>116</v>
      </c>
      <c r="P43" s="23" t="s">
        <v>24</v>
      </c>
      <c r="Q43" s="23" t="s">
        <v>25</v>
      </c>
      <c r="R43" s="236" t="s">
        <v>26</v>
      </c>
    </row>
    <row r="44" spans="1:19" ht="89.5" customHeight="1" thickBot="1">
      <c r="A44" s="593" t="s">
        <v>2405</v>
      </c>
      <c r="B44" s="594" t="s">
        <v>2376</v>
      </c>
      <c r="C44" s="593">
        <v>1</v>
      </c>
      <c r="D44" s="594" t="s">
        <v>2434</v>
      </c>
      <c r="E44" s="592" t="s">
        <v>2433</v>
      </c>
      <c r="F44" s="592" t="s">
        <v>2432</v>
      </c>
      <c r="G44" s="592" t="s">
        <v>2431</v>
      </c>
      <c r="H44" s="593" t="s">
        <v>85</v>
      </c>
      <c r="I44" s="592" t="s">
        <v>2430</v>
      </c>
      <c r="J44" s="590">
        <v>45497</v>
      </c>
      <c r="K44" s="590">
        <v>45657</v>
      </c>
      <c r="L44" s="578"/>
      <c r="M44" s="575"/>
      <c r="N44" s="608"/>
      <c r="O44" s="607">
        <v>0</v>
      </c>
      <c r="P44" s="606" t="s">
        <v>0</v>
      </c>
      <c r="Q44" s="608"/>
      <c r="R44" s="571" t="s">
        <v>1</v>
      </c>
      <c r="S44" s="728"/>
    </row>
    <row r="45" spans="1:19" ht="16" thickBot="1">
      <c r="A45" s="1026"/>
      <c r="B45" s="1027"/>
      <c r="C45" s="1027"/>
      <c r="D45" s="1027"/>
      <c r="E45" s="1027"/>
      <c r="F45" s="1027"/>
      <c r="G45" s="1027"/>
      <c r="H45" s="1027"/>
      <c r="I45" s="1027"/>
      <c r="J45" s="1027"/>
      <c r="K45" s="1027"/>
      <c r="L45" s="1027"/>
      <c r="M45" s="1027"/>
      <c r="N45" s="1027"/>
      <c r="O45" s="1027"/>
      <c r="P45" s="1027"/>
      <c r="Q45" s="1027"/>
      <c r="R45" s="1028"/>
    </row>
    <row r="46" spans="1:19">
      <c r="A46" s="1068" t="s">
        <v>2405</v>
      </c>
      <c r="B46" s="1067" t="s">
        <v>2376</v>
      </c>
      <c r="C46" s="1068">
        <v>2</v>
      </c>
      <c r="D46" s="1067" t="s">
        <v>2429</v>
      </c>
      <c r="E46" s="1045" t="s">
        <v>2428</v>
      </c>
      <c r="F46" s="1045" t="s">
        <v>2427</v>
      </c>
      <c r="G46" s="1018" t="s">
        <v>2426</v>
      </c>
      <c r="H46" s="1018" t="s">
        <v>81</v>
      </c>
      <c r="I46" s="575" t="s">
        <v>2425</v>
      </c>
      <c r="J46" s="1046">
        <v>45497</v>
      </c>
      <c r="K46" s="1051">
        <v>45657</v>
      </c>
      <c r="L46" s="1047"/>
      <c r="M46" s="1049"/>
      <c r="N46" s="1049"/>
      <c r="O46" s="1069">
        <v>0</v>
      </c>
      <c r="P46" s="1057" t="s">
        <v>0</v>
      </c>
      <c r="Q46" s="1060"/>
      <c r="R46" s="1019" t="s">
        <v>1</v>
      </c>
    </row>
    <row r="47" spans="1:19">
      <c r="A47" s="1068"/>
      <c r="B47" s="1067"/>
      <c r="C47" s="1068"/>
      <c r="D47" s="1067"/>
      <c r="E47" s="1045"/>
      <c r="F47" s="1045"/>
      <c r="G47" s="1018"/>
      <c r="H47" s="1018"/>
      <c r="I47" s="575" t="s">
        <v>2418</v>
      </c>
      <c r="J47" s="1046"/>
      <c r="K47" s="1052"/>
      <c r="L47" s="1020"/>
      <c r="M47" s="986"/>
      <c r="N47" s="986"/>
      <c r="O47" s="1063"/>
      <c r="P47" s="1058"/>
      <c r="Q47" s="1025"/>
      <c r="R47" s="1020"/>
    </row>
    <row r="48" spans="1:19" ht="16" thickBot="1">
      <c r="A48" s="1068"/>
      <c r="B48" s="1067"/>
      <c r="C48" s="1068"/>
      <c r="D48" s="1067"/>
      <c r="E48" s="1045"/>
      <c r="F48" s="1045"/>
      <c r="G48" s="1018"/>
      <c r="H48" s="1018"/>
      <c r="I48" s="575" t="s">
        <v>2424</v>
      </c>
      <c r="J48" s="1046"/>
      <c r="K48" s="1053"/>
      <c r="L48" s="1048"/>
      <c r="M48" s="1050"/>
      <c r="N48" s="1050"/>
      <c r="O48" s="1070"/>
      <c r="P48" s="1059"/>
      <c r="Q48" s="1061"/>
      <c r="R48" s="1020"/>
    </row>
    <row r="49" spans="1:18" ht="16" thickBot="1">
      <c r="A49" s="1026"/>
      <c r="B49" s="1027"/>
      <c r="C49" s="1027"/>
      <c r="D49" s="1027"/>
      <c r="E49" s="1027"/>
      <c r="F49" s="1027"/>
      <c r="G49" s="1027"/>
      <c r="H49" s="1027"/>
      <c r="I49" s="1027"/>
      <c r="J49" s="1027"/>
      <c r="K49" s="1027"/>
      <c r="L49" s="1027"/>
      <c r="M49" s="1027"/>
      <c r="N49" s="1027"/>
      <c r="O49" s="1027"/>
      <c r="P49" s="1027"/>
      <c r="Q49" s="1027"/>
      <c r="R49" s="1028"/>
    </row>
    <row r="50" spans="1:18" ht="45" customHeight="1">
      <c r="A50" s="1068" t="s">
        <v>2405</v>
      </c>
      <c r="B50" s="1067" t="s">
        <v>2376</v>
      </c>
      <c r="C50" s="1068">
        <v>3</v>
      </c>
      <c r="D50" s="1018" t="s">
        <v>2423</v>
      </c>
      <c r="E50" s="1045" t="s">
        <v>2422</v>
      </c>
      <c r="F50" s="1045" t="s">
        <v>2421</v>
      </c>
      <c r="G50" s="1018" t="s">
        <v>2420</v>
      </c>
      <c r="H50" s="1018" t="s">
        <v>81</v>
      </c>
      <c r="I50" s="575" t="s">
        <v>2419</v>
      </c>
      <c r="J50" s="1046">
        <v>45497</v>
      </c>
      <c r="K50" s="1051">
        <v>45657</v>
      </c>
      <c r="L50" s="1047"/>
      <c r="M50" s="1049"/>
      <c r="N50" s="1083"/>
      <c r="O50" s="1062">
        <v>0</v>
      </c>
      <c r="P50" s="1079" t="s">
        <v>0</v>
      </c>
      <c r="Q50" s="1075"/>
      <c r="R50" s="1019" t="s">
        <v>1</v>
      </c>
    </row>
    <row r="51" spans="1:18" ht="45" customHeight="1">
      <c r="A51" s="1068"/>
      <c r="B51" s="1067"/>
      <c r="C51" s="1068"/>
      <c r="D51" s="1018"/>
      <c r="E51" s="1045"/>
      <c r="F51" s="1045"/>
      <c r="G51" s="1018"/>
      <c r="H51" s="1018"/>
      <c r="I51" s="575" t="s">
        <v>2418</v>
      </c>
      <c r="J51" s="1046"/>
      <c r="K51" s="1052"/>
      <c r="L51" s="1020"/>
      <c r="M51" s="986"/>
      <c r="N51" s="1083"/>
      <c r="O51" s="1063"/>
      <c r="P51" s="1058"/>
      <c r="Q51" s="1076"/>
      <c r="R51" s="1020"/>
    </row>
    <row r="52" spans="1:18" ht="45" customHeight="1">
      <c r="A52" s="1068"/>
      <c r="B52" s="1067"/>
      <c r="C52" s="1068"/>
      <c r="D52" s="1018"/>
      <c r="E52" s="1045"/>
      <c r="F52" s="1045"/>
      <c r="G52" s="1018"/>
      <c r="H52" s="1018"/>
      <c r="I52" s="575" t="s">
        <v>2417</v>
      </c>
      <c r="J52" s="1046"/>
      <c r="K52" s="1052"/>
      <c r="L52" s="1020"/>
      <c r="M52" s="986"/>
      <c r="N52" s="1083"/>
      <c r="O52" s="1063"/>
      <c r="P52" s="1058"/>
      <c r="Q52" s="1076"/>
      <c r="R52" s="1020"/>
    </row>
    <row r="53" spans="1:18" ht="45" customHeight="1" thickBot="1">
      <c r="A53" s="1068"/>
      <c r="B53" s="1067"/>
      <c r="C53" s="1068"/>
      <c r="D53" s="1018"/>
      <c r="E53" s="967"/>
      <c r="F53" s="967"/>
      <c r="G53" s="974"/>
      <c r="H53" s="974"/>
      <c r="I53" s="585" t="s">
        <v>2416</v>
      </c>
      <c r="J53" s="1065"/>
      <c r="K53" s="1053"/>
      <c r="L53" s="1048"/>
      <c r="M53" s="1050"/>
      <c r="N53" s="1083"/>
      <c r="O53" s="1064"/>
      <c r="P53" s="1059"/>
      <c r="Q53" s="1077"/>
      <c r="R53" s="1078"/>
    </row>
    <row r="54" spans="1:18" ht="16" thickBot="1">
      <c r="A54" s="1026"/>
      <c r="B54" s="1027"/>
      <c r="C54" s="1027"/>
      <c r="D54" s="1027"/>
      <c r="E54" s="1027"/>
      <c r="F54" s="1027"/>
      <c r="G54" s="1027"/>
      <c r="H54" s="1027"/>
      <c r="I54" s="1027"/>
      <c r="J54" s="1027"/>
      <c r="K54" s="1027"/>
      <c r="L54" s="1027"/>
      <c r="M54" s="1027"/>
      <c r="N54" s="1027"/>
      <c r="O54" s="1027"/>
      <c r="P54" s="1027"/>
      <c r="Q54" s="1027"/>
      <c r="R54" s="1028"/>
    </row>
    <row r="55" spans="1:18" ht="61.5" customHeight="1">
      <c r="A55" s="1068" t="s">
        <v>2405</v>
      </c>
      <c r="B55" s="1067" t="s">
        <v>2376</v>
      </c>
      <c r="C55" s="1068">
        <v>4</v>
      </c>
      <c r="D55" s="1018" t="s">
        <v>2415</v>
      </c>
      <c r="E55" s="596" t="s">
        <v>2414</v>
      </c>
      <c r="F55" s="596" t="s">
        <v>2413</v>
      </c>
      <c r="G55" s="596" t="s">
        <v>2412</v>
      </c>
      <c r="H55" s="575" t="s">
        <v>85</v>
      </c>
      <c r="I55" s="575" t="s">
        <v>2400</v>
      </c>
      <c r="J55" s="1046">
        <v>45497</v>
      </c>
      <c r="K55" s="1051">
        <v>45657</v>
      </c>
      <c r="L55" s="1047"/>
      <c r="M55" s="1049"/>
      <c r="N55" s="608"/>
      <c r="O55" s="607">
        <v>0</v>
      </c>
      <c r="P55" s="606" t="s">
        <v>0</v>
      </c>
      <c r="Q55" s="608"/>
      <c r="R55" s="1019" t="s">
        <v>1</v>
      </c>
    </row>
    <row r="56" spans="1:18" ht="61.5" customHeight="1">
      <c r="A56" s="1068"/>
      <c r="B56" s="1067"/>
      <c r="C56" s="1068"/>
      <c r="D56" s="1018"/>
      <c r="E56" s="1024" t="s">
        <v>2411</v>
      </c>
      <c r="F56" s="596" t="s">
        <v>2410</v>
      </c>
      <c r="G56" s="608" t="s">
        <v>2409</v>
      </c>
      <c r="H56" s="575" t="s">
        <v>85</v>
      </c>
      <c r="I56" s="575" t="s">
        <v>2406</v>
      </c>
      <c r="J56" s="1046"/>
      <c r="K56" s="1052"/>
      <c r="L56" s="1020"/>
      <c r="M56" s="986"/>
      <c r="N56" s="608"/>
      <c r="O56" s="607">
        <v>0</v>
      </c>
      <c r="P56" s="648" t="s">
        <v>0</v>
      </c>
      <c r="Q56" s="564"/>
      <c r="R56" s="1020"/>
    </row>
    <row r="57" spans="1:18" ht="61.5" customHeight="1" thickBot="1">
      <c r="A57" s="1068"/>
      <c r="B57" s="1067"/>
      <c r="C57" s="1068"/>
      <c r="D57" s="1018"/>
      <c r="E57" s="1082"/>
      <c r="F57" s="596" t="s">
        <v>2408</v>
      </c>
      <c r="G57" s="608" t="s">
        <v>2407</v>
      </c>
      <c r="H57" s="575" t="s">
        <v>85</v>
      </c>
      <c r="I57" s="575" t="s">
        <v>2406</v>
      </c>
      <c r="J57" s="1046"/>
      <c r="K57" s="1053"/>
      <c r="L57" s="1048"/>
      <c r="M57" s="1050"/>
      <c r="N57" s="608"/>
      <c r="O57" s="607">
        <v>0</v>
      </c>
      <c r="P57" s="648" t="s">
        <v>0</v>
      </c>
      <c r="Q57" s="725"/>
      <c r="R57" s="1020"/>
    </row>
    <row r="58" spans="1:18" ht="16" thickBot="1">
      <c r="A58" s="1026"/>
      <c r="B58" s="1027"/>
      <c r="C58" s="1027"/>
      <c r="D58" s="1027"/>
      <c r="E58" s="1027"/>
      <c r="F58" s="1027"/>
      <c r="G58" s="1055"/>
      <c r="H58" s="1027"/>
      <c r="I58" s="1027"/>
      <c r="J58" s="1027"/>
      <c r="K58" s="1027"/>
      <c r="L58" s="1027"/>
      <c r="M58" s="1027"/>
      <c r="N58" s="1027"/>
      <c r="O58" s="1027"/>
      <c r="P58" s="1027"/>
      <c r="Q58" s="1027"/>
      <c r="R58" s="1028"/>
    </row>
    <row r="59" spans="1:18" ht="46.5">
      <c r="A59" s="1068" t="s">
        <v>2405</v>
      </c>
      <c r="B59" s="1067" t="s">
        <v>2376</v>
      </c>
      <c r="C59" s="1068">
        <v>5</v>
      </c>
      <c r="D59" s="1018" t="s">
        <v>2404</v>
      </c>
      <c r="E59" s="596" t="s">
        <v>2403</v>
      </c>
      <c r="F59" s="596" t="s">
        <v>2402</v>
      </c>
      <c r="G59" s="575" t="s">
        <v>2401</v>
      </c>
      <c r="H59" s="598" t="s">
        <v>85</v>
      </c>
      <c r="I59" s="575" t="s">
        <v>2400</v>
      </c>
      <c r="J59" s="597">
        <v>44378</v>
      </c>
      <c r="K59" s="597">
        <v>44407</v>
      </c>
      <c r="L59" s="578" t="s">
        <v>2394</v>
      </c>
      <c r="M59" s="575" t="s">
        <v>550</v>
      </c>
      <c r="N59" s="608" t="s">
        <v>2393</v>
      </c>
      <c r="O59" s="607">
        <v>0</v>
      </c>
      <c r="P59" s="606" t="s">
        <v>4</v>
      </c>
      <c r="Q59" s="608" t="s">
        <v>2393</v>
      </c>
      <c r="R59" s="1019" t="s">
        <v>1</v>
      </c>
    </row>
    <row r="60" spans="1:18" ht="42" customHeight="1">
      <c r="A60" s="1068"/>
      <c r="B60" s="1067"/>
      <c r="C60" s="1068"/>
      <c r="D60" s="1018"/>
      <c r="E60" s="1024" t="s">
        <v>2399</v>
      </c>
      <c r="F60" s="967" t="s">
        <v>2398</v>
      </c>
      <c r="G60" s="974" t="s">
        <v>2397</v>
      </c>
      <c r="H60" s="1080" t="s">
        <v>81</v>
      </c>
      <c r="I60" s="974" t="s">
        <v>2378</v>
      </c>
      <c r="J60" s="1065">
        <v>44378</v>
      </c>
      <c r="K60" s="1065">
        <v>44408</v>
      </c>
      <c r="L60" s="578" t="s">
        <v>2394</v>
      </c>
      <c r="M60" s="575" t="s">
        <v>550</v>
      </c>
      <c r="N60" s="608" t="s">
        <v>2393</v>
      </c>
      <c r="O60" s="607">
        <v>0</v>
      </c>
      <c r="P60" s="1079" t="s">
        <v>4</v>
      </c>
      <c r="Q60" s="1024" t="s">
        <v>2393</v>
      </c>
      <c r="R60" s="1020"/>
    </row>
    <row r="61" spans="1:18" ht="42" customHeight="1">
      <c r="A61" s="1068"/>
      <c r="B61" s="1067"/>
      <c r="C61" s="1068"/>
      <c r="D61" s="1018"/>
      <c r="E61" s="1025"/>
      <c r="F61" s="969"/>
      <c r="G61" s="975"/>
      <c r="H61" s="1081"/>
      <c r="I61" s="975"/>
      <c r="J61" s="1066"/>
      <c r="K61" s="1066"/>
      <c r="L61" s="578" t="s">
        <v>2394</v>
      </c>
      <c r="M61" s="575" t="s">
        <v>550</v>
      </c>
      <c r="N61" s="608" t="s">
        <v>2393</v>
      </c>
      <c r="O61" s="607">
        <v>0</v>
      </c>
      <c r="P61" s="1059"/>
      <c r="Q61" s="1061"/>
      <c r="R61" s="1020"/>
    </row>
    <row r="62" spans="1:18" ht="103" customHeight="1" thickBot="1">
      <c r="A62" s="1068"/>
      <c r="B62" s="1067"/>
      <c r="C62" s="1068"/>
      <c r="D62" s="1018"/>
      <c r="E62" s="1061"/>
      <c r="F62" s="596" t="s">
        <v>2396</v>
      </c>
      <c r="G62" s="575" t="s">
        <v>2395</v>
      </c>
      <c r="H62" s="598" t="s">
        <v>81</v>
      </c>
      <c r="I62" s="575" t="s">
        <v>2378</v>
      </c>
      <c r="J62" s="597">
        <v>44416</v>
      </c>
      <c r="K62" s="597">
        <v>44561</v>
      </c>
      <c r="L62" s="578" t="s">
        <v>2394</v>
      </c>
      <c r="M62" s="575" t="s">
        <v>550</v>
      </c>
      <c r="N62" s="608" t="s">
        <v>2393</v>
      </c>
      <c r="O62" s="607">
        <v>0</v>
      </c>
      <c r="P62" s="606" t="s">
        <v>4</v>
      </c>
      <c r="Q62" s="608" t="s">
        <v>2393</v>
      </c>
      <c r="R62" s="1078"/>
    </row>
    <row r="63" spans="1:18" s="656" customFormat="1" ht="16" thickBot="1">
      <c r="A63" s="1029"/>
      <c r="B63" s="1030"/>
      <c r="C63" s="1030"/>
      <c r="D63" s="1030"/>
      <c r="E63" s="1030"/>
      <c r="F63" s="1030"/>
      <c r="G63" s="1030"/>
      <c r="H63" s="1030"/>
      <c r="I63" s="1030"/>
      <c r="J63" s="1030"/>
      <c r="K63" s="1030"/>
      <c r="L63" s="1030"/>
      <c r="M63" s="1030"/>
      <c r="N63" s="1030"/>
      <c r="O63" s="1030"/>
      <c r="P63" s="1030"/>
      <c r="Q63" s="1030"/>
      <c r="R63" s="1031"/>
    </row>
    <row r="64" spans="1:18" ht="39" customHeight="1" thickBot="1">
      <c r="A64" s="841" t="s">
        <v>2392</v>
      </c>
      <c r="B64" s="842"/>
      <c r="C64" s="842"/>
      <c r="D64" s="842"/>
      <c r="E64" s="842"/>
      <c r="F64" s="842"/>
      <c r="G64" s="842"/>
      <c r="H64" s="842"/>
      <c r="I64" s="842"/>
      <c r="J64" s="842"/>
      <c r="K64" s="842"/>
      <c r="L64" s="842"/>
      <c r="M64" s="842"/>
      <c r="N64" s="842"/>
      <c r="O64" s="842"/>
      <c r="P64" s="842"/>
      <c r="Q64" s="842"/>
      <c r="R64" s="843"/>
    </row>
    <row r="65" spans="1:18">
      <c r="A65" s="824" t="s">
        <v>9</v>
      </c>
      <c r="B65" s="824" t="s">
        <v>10</v>
      </c>
      <c r="C65" s="824" t="s">
        <v>11</v>
      </c>
      <c r="D65" s="824" t="s">
        <v>12</v>
      </c>
      <c r="E65" s="824" t="s">
        <v>13</v>
      </c>
      <c r="F65" s="824" t="s">
        <v>14</v>
      </c>
      <c r="G65" s="824" t="s">
        <v>15</v>
      </c>
      <c r="H65" s="824" t="s">
        <v>16</v>
      </c>
      <c r="I65" s="824" t="s">
        <v>17</v>
      </c>
      <c r="J65" s="824" t="s">
        <v>18</v>
      </c>
      <c r="K65" s="824" t="s">
        <v>19</v>
      </c>
      <c r="L65" s="826" t="s">
        <v>20</v>
      </c>
      <c r="M65" s="826"/>
      <c r="N65" s="826"/>
      <c r="O65" s="826"/>
      <c r="P65" s="826"/>
      <c r="Q65" s="826"/>
      <c r="R65" s="826"/>
    </row>
    <row r="66" spans="1:18" ht="62">
      <c r="A66" s="824"/>
      <c r="B66" s="824"/>
      <c r="C66" s="824"/>
      <c r="D66" s="824"/>
      <c r="E66" s="824"/>
      <c r="F66" s="824"/>
      <c r="G66" s="824"/>
      <c r="H66" s="824"/>
      <c r="I66" s="824"/>
      <c r="J66" s="824"/>
      <c r="K66" s="824"/>
      <c r="L66" s="23" t="s">
        <v>21</v>
      </c>
      <c r="M66" s="23" t="s">
        <v>22</v>
      </c>
      <c r="N66" s="23" t="s">
        <v>23</v>
      </c>
      <c r="O66" s="23" t="s">
        <v>116</v>
      </c>
      <c r="P66" s="23" t="s">
        <v>24</v>
      </c>
      <c r="Q66" s="23" t="s">
        <v>25</v>
      </c>
      <c r="R66" s="236" t="s">
        <v>26</v>
      </c>
    </row>
    <row r="67" spans="1:18" ht="93">
      <c r="A67" s="974" t="s">
        <v>2377</v>
      </c>
      <c r="B67" s="974" t="s">
        <v>2376</v>
      </c>
      <c r="C67" s="1019">
        <v>1</v>
      </c>
      <c r="D67" s="974" t="s">
        <v>2391</v>
      </c>
      <c r="E67" s="974" t="s">
        <v>2390</v>
      </c>
      <c r="F67" s="729" t="s">
        <v>2389</v>
      </c>
      <c r="G67" s="723" t="s">
        <v>2388</v>
      </c>
      <c r="H67" s="598" t="s">
        <v>85</v>
      </c>
      <c r="I67" s="575" t="s">
        <v>2378</v>
      </c>
      <c r="J67" s="597">
        <v>45498</v>
      </c>
      <c r="K67" s="597">
        <v>45657</v>
      </c>
      <c r="L67" s="578"/>
      <c r="M67" s="575"/>
      <c r="N67" s="608"/>
      <c r="O67" s="607">
        <v>0</v>
      </c>
      <c r="P67" s="609" t="s">
        <v>0</v>
      </c>
      <c r="Q67" s="608"/>
      <c r="R67" s="578" t="s">
        <v>1</v>
      </c>
    </row>
    <row r="68" spans="1:18" ht="173" customHeight="1" thickBot="1">
      <c r="A68" s="1050"/>
      <c r="B68" s="1050"/>
      <c r="C68" s="1048"/>
      <c r="D68" s="1050"/>
      <c r="E68" s="1050"/>
      <c r="F68" s="608" t="s">
        <v>2387</v>
      </c>
      <c r="G68" s="574" t="s">
        <v>2386</v>
      </c>
      <c r="H68" s="598" t="s">
        <v>85</v>
      </c>
      <c r="I68" s="575" t="s">
        <v>2378</v>
      </c>
      <c r="J68" s="597">
        <v>45498</v>
      </c>
      <c r="K68" s="597">
        <v>45657</v>
      </c>
      <c r="L68" s="578"/>
      <c r="M68" s="575"/>
      <c r="N68" s="608"/>
      <c r="O68" s="607">
        <v>0</v>
      </c>
      <c r="P68" s="609" t="s">
        <v>0</v>
      </c>
      <c r="Q68" s="608"/>
      <c r="R68" s="578" t="s">
        <v>1</v>
      </c>
    </row>
    <row r="69" spans="1:18">
      <c r="A69" s="1071"/>
      <c r="B69" s="1072"/>
      <c r="C69" s="1072"/>
      <c r="D69" s="1072"/>
      <c r="E69" s="1072"/>
      <c r="F69" s="1072"/>
      <c r="G69" s="1072"/>
      <c r="H69" s="1072"/>
      <c r="I69" s="1072"/>
      <c r="J69" s="1073"/>
      <c r="K69" s="1073"/>
      <c r="L69" s="1072"/>
      <c r="M69" s="1072"/>
      <c r="N69" s="1072"/>
      <c r="O69" s="1072"/>
      <c r="P69" s="1072"/>
      <c r="Q69" s="1072"/>
      <c r="R69" s="1074"/>
    </row>
    <row r="70" spans="1:18" ht="237.5" customHeight="1">
      <c r="A70" s="575" t="s">
        <v>2377</v>
      </c>
      <c r="B70" s="575" t="s">
        <v>2376</v>
      </c>
      <c r="C70" s="578">
        <v>2</v>
      </c>
      <c r="D70" s="578" t="s">
        <v>2385</v>
      </c>
      <c r="E70" s="575" t="s">
        <v>2384</v>
      </c>
      <c r="F70" s="575" t="s">
        <v>2383</v>
      </c>
      <c r="G70" s="600" t="s">
        <v>2382</v>
      </c>
      <c r="H70" s="598" t="s">
        <v>85</v>
      </c>
      <c r="I70" s="575" t="s">
        <v>2378</v>
      </c>
      <c r="J70" s="597">
        <v>45498</v>
      </c>
      <c r="K70" s="597">
        <v>45657</v>
      </c>
      <c r="L70" s="575"/>
      <c r="M70" s="575"/>
      <c r="N70" s="575"/>
      <c r="O70" s="575"/>
      <c r="P70" s="575" t="s">
        <v>0</v>
      </c>
      <c r="Q70" s="575"/>
      <c r="R70" s="578" t="s">
        <v>1</v>
      </c>
    </row>
    <row r="71" spans="1:18" ht="16" thickBot="1">
      <c r="A71" s="1054"/>
      <c r="B71" s="1055"/>
      <c r="C71" s="1055"/>
      <c r="D71" s="1055"/>
      <c r="E71" s="1055"/>
      <c r="F71" s="1055"/>
      <c r="G71" s="1055"/>
      <c r="H71" s="1055"/>
      <c r="I71" s="1055"/>
      <c r="J71" s="1055"/>
      <c r="K71" s="1055"/>
      <c r="L71" s="1055"/>
      <c r="M71" s="1055"/>
      <c r="N71" s="1055"/>
      <c r="O71" s="1055"/>
      <c r="P71" s="1055"/>
      <c r="Q71" s="1055"/>
      <c r="R71" s="1056"/>
    </row>
    <row r="72" spans="1:18" ht="223.5" customHeight="1" thickBot="1">
      <c r="A72" s="585" t="s">
        <v>2377</v>
      </c>
      <c r="B72" s="585" t="s">
        <v>2376</v>
      </c>
      <c r="C72" s="571">
        <v>3</v>
      </c>
      <c r="D72" s="572" t="s">
        <v>2381</v>
      </c>
      <c r="E72" s="564" t="s">
        <v>2380</v>
      </c>
      <c r="F72" s="564" t="s">
        <v>2379</v>
      </c>
      <c r="G72" s="564" t="s">
        <v>2372</v>
      </c>
      <c r="H72" s="598" t="s">
        <v>85</v>
      </c>
      <c r="I72" s="575" t="s">
        <v>2378</v>
      </c>
      <c r="J72" s="597">
        <v>45498</v>
      </c>
      <c r="K72" s="597">
        <v>45657</v>
      </c>
      <c r="L72" s="578"/>
      <c r="M72" s="575"/>
      <c r="N72" s="608"/>
      <c r="O72" s="607"/>
      <c r="P72" s="609" t="s">
        <v>0</v>
      </c>
      <c r="Q72" s="608"/>
      <c r="R72" s="578" t="s">
        <v>1</v>
      </c>
    </row>
    <row r="73" spans="1:18" ht="16" thickBot="1">
      <c r="A73" s="1026"/>
      <c r="B73" s="1027"/>
      <c r="C73" s="1027"/>
      <c r="D73" s="1027"/>
      <c r="E73" s="1027"/>
      <c r="F73" s="1027"/>
      <c r="G73" s="1027"/>
      <c r="H73" s="1027"/>
      <c r="I73" s="1027"/>
      <c r="J73" s="1027"/>
      <c r="K73" s="1027"/>
      <c r="L73" s="1027"/>
      <c r="M73" s="1027"/>
      <c r="N73" s="1027"/>
      <c r="O73" s="1027"/>
      <c r="P73" s="1027"/>
      <c r="Q73" s="1027"/>
      <c r="R73" s="1028"/>
    </row>
    <row r="74" spans="1:18" ht="114" customHeight="1" thickBot="1">
      <c r="A74" s="575" t="s">
        <v>2377</v>
      </c>
      <c r="B74" s="575" t="s">
        <v>2376</v>
      </c>
      <c r="C74" s="578">
        <v>4</v>
      </c>
      <c r="D74" s="579" t="s">
        <v>2375</v>
      </c>
      <c r="E74" s="596" t="s">
        <v>2374</v>
      </c>
      <c r="F74" s="596" t="s">
        <v>2373</v>
      </c>
      <c r="G74" s="564" t="s">
        <v>2372</v>
      </c>
      <c r="H74" s="598" t="s">
        <v>85</v>
      </c>
      <c r="I74" s="575" t="s">
        <v>2371</v>
      </c>
      <c r="J74" s="597">
        <v>45498</v>
      </c>
      <c r="K74" s="597">
        <v>45657</v>
      </c>
      <c r="L74" s="578"/>
      <c r="M74" s="575"/>
      <c r="N74" s="608"/>
      <c r="O74" s="607">
        <v>0</v>
      </c>
      <c r="P74" s="575" t="s">
        <v>0</v>
      </c>
      <c r="Q74" s="608"/>
      <c r="R74" s="578" t="s">
        <v>1</v>
      </c>
    </row>
    <row r="75" spans="1:18" ht="16" thickBot="1">
      <c r="A75" s="1029"/>
      <c r="B75" s="1030"/>
      <c r="C75" s="1030"/>
      <c r="D75" s="1030"/>
      <c r="E75" s="1030"/>
      <c r="F75" s="1030"/>
      <c r="G75" s="1030"/>
      <c r="H75" s="1030"/>
      <c r="I75" s="1030"/>
      <c r="J75" s="1030"/>
      <c r="K75" s="1030"/>
      <c r="L75" s="1030"/>
      <c r="M75" s="1030"/>
      <c r="N75" s="1030"/>
      <c r="O75" s="1030"/>
      <c r="P75" s="1030"/>
      <c r="Q75" s="1030"/>
      <c r="R75" s="1031"/>
    </row>
    <row r="82" spans="1:11">
      <c r="A82" s="957" t="s">
        <v>122</v>
      </c>
      <c r="B82" s="957"/>
      <c r="C82" s="611"/>
      <c r="D82" s="957" t="s">
        <v>2370</v>
      </c>
      <c r="E82" s="957"/>
      <c r="F82" s="957" t="s">
        <v>2369</v>
      </c>
      <c r="G82" s="957"/>
      <c r="H82" s="957" t="s">
        <v>2368</v>
      </c>
      <c r="I82" s="957"/>
      <c r="J82" s="957" t="s">
        <v>2367</v>
      </c>
      <c r="K82" s="957"/>
    </row>
    <row r="83" spans="1:11">
      <c r="A83" s="569" t="s">
        <v>0</v>
      </c>
      <c r="B83" s="612">
        <f>+COUNTIF($P$6:$P$74,"ABIERTA")</f>
        <v>21</v>
      </c>
      <c r="C83" s="611"/>
      <c r="D83" s="569" t="s">
        <v>0</v>
      </c>
      <c r="E83" s="612">
        <f>+COUNTIF($P$6:$P$22,"ABIERTA")</f>
        <v>6</v>
      </c>
      <c r="F83" s="569" t="s">
        <v>0</v>
      </c>
      <c r="G83" s="612">
        <f>+COUNTIF($P$27:$P$39,"ABIERTA")</f>
        <v>4</v>
      </c>
      <c r="H83" s="569" t="s">
        <v>0</v>
      </c>
      <c r="I83" s="612">
        <f>+COUNTIF($P$44:$P$62,"ABIERTA")</f>
        <v>6</v>
      </c>
      <c r="J83" s="569" t="s">
        <v>0</v>
      </c>
      <c r="K83" s="612">
        <f>+COUNTIF($P$67:$P$74,"ABIERTA")</f>
        <v>5</v>
      </c>
    </row>
    <row r="84" spans="1:11">
      <c r="A84" s="569" t="s">
        <v>2</v>
      </c>
      <c r="B84" s="612">
        <f>+COUNTIF($P$6:$P$74,"CUMPLIDA - EFECTIVA")</f>
        <v>4</v>
      </c>
      <c r="C84" s="611"/>
      <c r="D84" s="569" t="s">
        <v>2</v>
      </c>
      <c r="E84" s="612">
        <f>+COUNTIF($P$6:$P$22,"CUMPLIDA - EFECTIVA")</f>
        <v>2</v>
      </c>
      <c r="F84" s="569" t="s">
        <v>2</v>
      </c>
      <c r="G84" s="612">
        <f>+COUNTIF($P$27:$P$39,"CUMPLIDA - EFECTIVA")</f>
        <v>2</v>
      </c>
      <c r="H84" s="569" t="s">
        <v>2</v>
      </c>
      <c r="I84" s="612">
        <f>+COUNTIF($P$44:$P$62,"CUMPLIDA - EFECTIVA")</f>
        <v>0</v>
      </c>
      <c r="J84" s="569" t="s">
        <v>2</v>
      </c>
      <c r="K84" s="612">
        <f>+COUNTIF($P$67:$P$74,"CUMPLIDA - EFECTIVA")</f>
        <v>0</v>
      </c>
    </row>
    <row r="85" spans="1:11">
      <c r="A85" s="569" t="s">
        <v>124</v>
      </c>
      <c r="B85" s="612">
        <f>+COUNTIF($P$6:$P$74,"CUMPLIDA - PENDIENTE EFECTIVIDAD")</f>
        <v>0</v>
      </c>
      <c r="C85" s="611"/>
      <c r="D85" s="569" t="s">
        <v>124</v>
      </c>
      <c r="E85" s="612">
        <f>+COUNTIF($P$6:$P$22,"CUMPLIDA - PENDIENTE EFECTIVIDAD")</f>
        <v>0</v>
      </c>
      <c r="F85" s="569" t="s">
        <v>124</v>
      </c>
      <c r="G85" s="612">
        <f>+COUNTIF($P$27:$P$39,"CUMPLIDA - PENDIENTE EFECTIVIDAD")</f>
        <v>0</v>
      </c>
      <c r="H85" s="569" t="s">
        <v>124</v>
      </c>
      <c r="I85" s="612">
        <f>+COUNTIF($P$44:$P$62,"CUMPLIDA - PENDIENTE EFECTIVIDAD")</f>
        <v>0</v>
      </c>
      <c r="J85" s="569" t="s">
        <v>124</v>
      </c>
      <c r="K85" s="612">
        <f>+COUNTIF($P$67:$P$74,"CUMPLIDA - PENDIENTE EFECTIVIDAD")</f>
        <v>0</v>
      </c>
    </row>
    <row r="86" spans="1:11">
      <c r="A86" s="569" t="s">
        <v>125</v>
      </c>
      <c r="B86" s="612">
        <f>+COUNTIF($P$6:$P$74,"CUMPLIDA - INEFECTIVA")</f>
        <v>0</v>
      </c>
      <c r="C86" s="611"/>
      <c r="D86" s="569" t="s">
        <v>125</v>
      </c>
      <c r="E86" s="612">
        <f>+COUNTIF($P$6:$P$22,"CUMPLIDA - INEFECTIVA")</f>
        <v>0</v>
      </c>
      <c r="F86" s="569" t="s">
        <v>125</v>
      </c>
      <c r="G86" s="612">
        <f>+COUNTIF($P$27:$P$39,"CUMPLIDA - INEFECTIVA")</f>
        <v>0</v>
      </c>
      <c r="H86" s="569" t="s">
        <v>125</v>
      </c>
      <c r="I86" s="612">
        <f>+COUNTIF($P$44:$P$62,"CUMPLIDA - INEFECTIVA")</f>
        <v>0</v>
      </c>
      <c r="J86" s="569" t="s">
        <v>125</v>
      </c>
      <c r="K86" s="612">
        <f>+COUNTIF($P$67:$P$74,"CUMPLIDA - INEFECTIVA")</f>
        <v>0</v>
      </c>
    </row>
    <row r="87" spans="1:11">
      <c r="A87" s="569" t="s">
        <v>4</v>
      </c>
      <c r="B87" s="612">
        <f>+COUNTIF($P$6:$P$74,"INCUMPLIDA - VENCIDA")</f>
        <v>5</v>
      </c>
      <c r="C87" s="611"/>
      <c r="D87" s="569" t="s">
        <v>4</v>
      </c>
      <c r="E87" s="612">
        <f>+COUNTIF($P$6:$P$22,"INCUMPLIDA - VENCIDA")</f>
        <v>1</v>
      </c>
      <c r="F87" s="569" t="s">
        <v>4</v>
      </c>
      <c r="G87" s="612">
        <f>+COUNTIF($P$27:$P$39,"INCUMPLIDA - VENCIDA")</f>
        <v>1</v>
      </c>
      <c r="H87" s="569" t="s">
        <v>4</v>
      </c>
      <c r="I87" s="612">
        <f>+COUNTIF($P$44:$P$62,"INCUMPLIDA - VENCIDA")</f>
        <v>3</v>
      </c>
      <c r="J87" s="569" t="s">
        <v>4</v>
      </c>
      <c r="K87" s="612">
        <f>+COUNTIF($P$67:$P$74,"INCUMPLIDA - VENCIDA")</f>
        <v>0</v>
      </c>
    </row>
    <row r="88" spans="1:11">
      <c r="A88" s="569" t="s">
        <v>7</v>
      </c>
      <c r="B88" s="612">
        <f>+COUNTIF($P$6:$P$74,"INCALIFICABLE")</f>
        <v>2</v>
      </c>
      <c r="C88" s="611"/>
      <c r="D88" s="569" t="s">
        <v>7</v>
      </c>
      <c r="E88" s="612">
        <f>+COUNTIF($P$6:$P$22,"INCALIFICABLE")</f>
        <v>1</v>
      </c>
      <c r="F88" s="569" t="s">
        <v>7</v>
      </c>
      <c r="G88" s="612">
        <f>+COUNTIF($P$27:$P$39,"INCALIFICABLE")</f>
        <v>1</v>
      </c>
      <c r="H88" s="569" t="s">
        <v>7</v>
      </c>
      <c r="I88" s="612">
        <f>+COUNTIF($P$44:$P$62,"INCALIFICABLE")</f>
        <v>0</v>
      </c>
      <c r="J88" s="569" t="s">
        <v>7</v>
      </c>
      <c r="K88" s="612">
        <f>+COUNTIF($P$67:$P$74,"INCALIFICABLE")</f>
        <v>0</v>
      </c>
    </row>
    <row r="89" spans="1:11">
      <c r="A89" s="613" t="s">
        <v>126</v>
      </c>
      <c r="B89" s="614">
        <f>SUM(B83:B88)</f>
        <v>32</v>
      </c>
      <c r="C89" s="611"/>
      <c r="D89" s="613" t="s">
        <v>126</v>
      </c>
      <c r="E89" s="614">
        <f>SUM(E83:E88)</f>
        <v>10</v>
      </c>
      <c r="F89" s="613" t="s">
        <v>126</v>
      </c>
      <c r="G89" s="614">
        <f>SUM(G83:G88)</f>
        <v>8</v>
      </c>
      <c r="H89" s="613" t="s">
        <v>126</v>
      </c>
      <c r="I89" s="614">
        <f>SUM(I83:I88)</f>
        <v>9</v>
      </c>
      <c r="J89" s="613" t="s">
        <v>126</v>
      </c>
      <c r="K89" s="614">
        <f>SUM(K83:K88)</f>
        <v>5</v>
      </c>
    </row>
    <row r="90" spans="1:11">
      <c r="A90" s="611"/>
      <c r="B90" s="611"/>
      <c r="C90" s="611"/>
      <c r="D90" s="615"/>
      <c r="E90" s="615"/>
      <c r="F90" s="615"/>
      <c r="G90" s="616"/>
      <c r="H90" s="615"/>
      <c r="I90" s="616"/>
      <c r="J90" s="615"/>
      <c r="K90" s="616"/>
    </row>
    <row r="91" spans="1:11">
      <c r="A91" s="957" t="s">
        <v>127</v>
      </c>
      <c r="B91" s="957"/>
      <c r="C91" s="611"/>
      <c r="D91" s="957" t="s">
        <v>128</v>
      </c>
      <c r="E91" s="957"/>
      <c r="F91" s="957" t="s">
        <v>128</v>
      </c>
      <c r="G91" s="957"/>
      <c r="H91" s="957" t="s">
        <v>128</v>
      </c>
      <c r="I91" s="957"/>
      <c r="J91" s="957" t="s">
        <v>128</v>
      </c>
      <c r="K91" s="957"/>
    </row>
    <row r="92" spans="1:11">
      <c r="A92" s="612" t="s">
        <v>624</v>
      </c>
      <c r="B92" s="612">
        <f>+COUNTIF($R$6:$R$74,"ABIERTO")</f>
        <v>22</v>
      </c>
      <c r="C92" s="611"/>
      <c r="D92" s="617" t="s">
        <v>1</v>
      </c>
      <c r="E92" s="612">
        <f>+COUNTIF($R$6:$R$22,"ABIERTO")</f>
        <v>7</v>
      </c>
      <c r="F92" s="617" t="s">
        <v>1</v>
      </c>
      <c r="G92" s="612">
        <f>+COUNTIF($R$27:$R$39,"ABIERTO")</f>
        <v>5</v>
      </c>
      <c r="H92" s="617" t="s">
        <v>1</v>
      </c>
      <c r="I92" s="612">
        <f>+COUNTIF($R$44:$R$62,"ABIERTO")</f>
        <v>5</v>
      </c>
      <c r="J92" s="617" t="s">
        <v>1</v>
      </c>
      <c r="K92" s="612">
        <f>+COUNTIF($R$68:$R$74,"ABIERTO")</f>
        <v>4</v>
      </c>
    </row>
    <row r="93" spans="1:11">
      <c r="A93" s="612" t="s">
        <v>625</v>
      </c>
      <c r="B93" s="612">
        <f>+COUNTIF($R$6:$R$74,"CERRADO")</f>
        <v>2</v>
      </c>
      <c r="C93" s="611"/>
      <c r="D93" s="617" t="s">
        <v>3</v>
      </c>
      <c r="E93" s="612">
        <f>+COUNTIF($R$6:$R22,"CERRADO")</f>
        <v>1</v>
      </c>
      <c r="F93" s="617" t="s">
        <v>3</v>
      </c>
      <c r="G93" s="612">
        <f>+COUNTIF($R$27:$R39,"CERRADO")</f>
        <v>1</v>
      </c>
      <c r="H93" s="617" t="s">
        <v>3</v>
      </c>
      <c r="I93" s="612">
        <f>+COUNTIF($R$44:$R$62,"CERRADO")</f>
        <v>0</v>
      </c>
      <c r="J93" s="617" t="s">
        <v>3</v>
      </c>
      <c r="K93" s="612">
        <f>+COUNTIF($R$68:$R74,"CERRADO")</f>
        <v>0</v>
      </c>
    </row>
    <row r="94" spans="1:11">
      <c r="A94" s="614" t="s">
        <v>126</v>
      </c>
      <c r="B94" s="614">
        <f>SUM(B92:B93)</f>
        <v>24</v>
      </c>
      <c r="C94" s="611"/>
      <c r="D94" s="613" t="s">
        <v>126</v>
      </c>
      <c r="E94" s="614">
        <f>SUM(E92:E93)</f>
        <v>8</v>
      </c>
      <c r="F94" s="613" t="s">
        <v>126</v>
      </c>
      <c r="G94" s="614">
        <f>SUM(G92:G93)</f>
        <v>6</v>
      </c>
      <c r="H94" s="613" t="s">
        <v>126</v>
      </c>
      <c r="I94" s="614">
        <f>SUM(I92:I93)</f>
        <v>5</v>
      </c>
      <c r="J94" s="613" t="s">
        <v>126</v>
      </c>
      <c r="K94" s="614">
        <f>SUM(K92:K93)</f>
        <v>4</v>
      </c>
    </row>
  </sheetData>
  <mergeCells count="184">
    <mergeCell ref="C67:C68"/>
    <mergeCell ref="B67:B68"/>
    <mergeCell ref="A67:A68"/>
    <mergeCell ref="E67:E68"/>
    <mergeCell ref="D67:D68"/>
    <mergeCell ref="A58:R58"/>
    <mergeCell ref="D59:D62"/>
    <mergeCell ref="R59:R62"/>
    <mergeCell ref="E60:E62"/>
    <mergeCell ref="F60:F61"/>
    <mergeCell ref="G60:G61"/>
    <mergeCell ref="R55:R57"/>
    <mergeCell ref="E56:E57"/>
    <mergeCell ref="F50:F53"/>
    <mergeCell ref="G50:G53"/>
    <mergeCell ref="H50:H53"/>
    <mergeCell ref="J50:J53"/>
    <mergeCell ref="K50:K53"/>
    <mergeCell ref="N50:N53"/>
    <mergeCell ref="E50:E53"/>
    <mergeCell ref="B46:B48"/>
    <mergeCell ref="C46:C48"/>
    <mergeCell ref="D46:D48"/>
    <mergeCell ref="A69:R69"/>
    <mergeCell ref="Q50:Q53"/>
    <mergeCell ref="R50:R53"/>
    <mergeCell ref="A55:A57"/>
    <mergeCell ref="B55:B57"/>
    <mergeCell ref="P50:P53"/>
    <mergeCell ref="A59:A62"/>
    <mergeCell ref="H60:H61"/>
    <mergeCell ref="P60:P61"/>
    <mergeCell ref="Q60:Q61"/>
    <mergeCell ref="R46:R48"/>
    <mergeCell ref="A50:A53"/>
    <mergeCell ref="B50:B53"/>
    <mergeCell ref="C50:C53"/>
    <mergeCell ref="D50:D53"/>
    <mergeCell ref="J55:J57"/>
    <mergeCell ref="K55:K57"/>
    <mergeCell ref="M55:M57"/>
    <mergeCell ref="L55:L57"/>
    <mergeCell ref="C55:C57"/>
    <mergeCell ref="D55:D57"/>
    <mergeCell ref="A75:R75"/>
    <mergeCell ref="A34:R34"/>
    <mergeCell ref="A45:R45"/>
    <mergeCell ref="A49:R49"/>
    <mergeCell ref="A54:R54"/>
    <mergeCell ref="A40:R40"/>
    <mergeCell ref="P46:P48"/>
    <mergeCell ref="Q46:Q48"/>
    <mergeCell ref="I60:I61"/>
    <mergeCell ref="O50:O53"/>
    <mergeCell ref="J60:J61"/>
    <mergeCell ref="K60:K61"/>
    <mergeCell ref="A64:R64"/>
    <mergeCell ref="A63:R63"/>
    <mergeCell ref="B59:B62"/>
    <mergeCell ref="C59:C62"/>
    <mergeCell ref="O46:O48"/>
    <mergeCell ref="M50:M53"/>
    <mergeCell ref="L50:L53"/>
    <mergeCell ref="J42:J43"/>
    <mergeCell ref="K42:K43"/>
    <mergeCell ref="L42:R42"/>
    <mergeCell ref="A38:R38"/>
    <mergeCell ref="A46:A48"/>
    <mergeCell ref="A91:B91"/>
    <mergeCell ref="D91:E91"/>
    <mergeCell ref="F91:G91"/>
    <mergeCell ref="H91:I91"/>
    <mergeCell ref="J91:K91"/>
    <mergeCell ref="D65:D66"/>
    <mergeCell ref="E65:E66"/>
    <mergeCell ref="F65:F66"/>
    <mergeCell ref="G65:G66"/>
    <mergeCell ref="A71:R71"/>
    <mergeCell ref="L65:R65"/>
    <mergeCell ref="A65:A66"/>
    <mergeCell ref="B65:B66"/>
    <mergeCell ref="C65:C66"/>
    <mergeCell ref="A82:B82"/>
    <mergeCell ref="D82:E82"/>
    <mergeCell ref="F82:G82"/>
    <mergeCell ref="H82:I82"/>
    <mergeCell ref="J82:K82"/>
    <mergeCell ref="H65:H66"/>
    <mergeCell ref="I65:I66"/>
    <mergeCell ref="J65:J66"/>
    <mergeCell ref="K65:K66"/>
    <mergeCell ref="A73:R73"/>
    <mergeCell ref="A41:R41"/>
    <mergeCell ref="A42:A43"/>
    <mergeCell ref="B42:B43"/>
    <mergeCell ref="C42:C43"/>
    <mergeCell ref="D42:D43"/>
    <mergeCell ref="E42:E43"/>
    <mergeCell ref="F42:F43"/>
    <mergeCell ref="G42:G43"/>
    <mergeCell ref="H42:H43"/>
    <mergeCell ref="I42:I43"/>
    <mergeCell ref="H46:H48"/>
    <mergeCell ref="J46:J48"/>
    <mergeCell ref="E46:E48"/>
    <mergeCell ref="F46:F48"/>
    <mergeCell ref="G46:G48"/>
    <mergeCell ref="L46:L48"/>
    <mergeCell ref="M46:M48"/>
    <mergeCell ref="N46:N48"/>
    <mergeCell ref="K46:K48"/>
    <mergeCell ref="C30:C31"/>
    <mergeCell ref="D30:D31"/>
    <mergeCell ref="R30:R31"/>
    <mergeCell ref="A29:R29"/>
    <mergeCell ref="A5:R5"/>
    <mergeCell ref="A11:R11"/>
    <mergeCell ref="A8:R8"/>
    <mergeCell ref="A13:R13"/>
    <mergeCell ref="A15:R15"/>
    <mergeCell ref="E37:K37"/>
    <mergeCell ref="A36:R36"/>
    <mergeCell ref="A32:R32"/>
    <mergeCell ref="S30:S31"/>
    <mergeCell ref="A24:R24"/>
    <mergeCell ref="A25:A26"/>
    <mergeCell ref="B25:B26"/>
    <mergeCell ref="C25:C26"/>
    <mergeCell ref="D25:D26"/>
    <mergeCell ref="E25:E26"/>
    <mergeCell ref="F25:F26"/>
    <mergeCell ref="G25:G26"/>
    <mergeCell ref="H25:H26"/>
    <mergeCell ref="A27:A28"/>
    <mergeCell ref="B27:B28"/>
    <mergeCell ref="C27:C28"/>
    <mergeCell ref="D27:D28"/>
    <mergeCell ref="E27:E28"/>
    <mergeCell ref="F27:F28"/>
    <mergeCell ref="Q27:Q28"/>
    <mergeCell ref="R27:R28"/>
    <mergeCell ref="S27:S28"/>
    <mergeCell ref="A30:A31"/>
    <mergeCell ref="B30:B31"/>
    <mergeCell ref="Q9:Q10"/>
    <mergeCell ref="A21:R21"/>
    <mergeCell ref="A23:R23"/>
    <mergeCell ref="E18:K18"/>
    <mergeCell ref="A17:R17"/>
    <mergeCell ref="A19:R19"/>
    <mergeCell ref="R9:R10"/>
    <mergeCell ref="I25:I26"/>
    <mergeCell ref="J25:J26"/>
    <mergeCell ref="K25:K26"/>
    <mergeCell ref="L25:R25"/>
    <mergeCell ref="A9:A10"/>
    <mergeCell ref="A3:A4"/>
    <mergeCell ref="B3:B4"/>
    <mergeCell ref="C3:C4"/>
    <mergeCell ref="D3:D4"/>
    <mergeCell ref="E3:E4"/>
    <mergeCell ref="F3:F4"/>
    <mergeCell ref="G3:G4"/>
    <mergeCell ref="H3:H4"/>
    <mergeCell ref="B9:B10"/>
    <mergeCell ref="C9:C10"/>
    <mergeCell ref="D9:D10"/>
    <mergeCell ref="A1:D1"/>
    <mergeCell ref="A2:B2"/>
    <mergeCell ref="C2:D2"/>
    <mergeCell ref="E2:I2"/>
    <mergeCell ref="J2:M2"/>
    <mergeCell ref="N2:O2"/>
    <mergeCell ref="P2:R2"/>
    <mergeCell ref="E1:R1"/>
    <mergeCell ref="A6:A7"/>
    <mergeCell ref="B6:B7"/>
    <mergeCell ref="C6:C7"/>
    <mergeCell ref="D6:D7"/>
    <mergeCell ref="R6:R7"/>
    <mergeCell ref="I3:I4"/>
    <mergeCell ref="J3:J4"/>
    <mergeCell ref="K3:K4"/>
    <mergeCell ref="L3:R3"/>
  </mergeCells>
  <dataValidations count="4">
    <dataValidation type="list" allowBlank="1" showInputMessage="1" showErrorMessage="1" sqref="P49:P60 P62:P1048576 P2:P46" xr:uid="{00000000-0002-0000-0900-000003000000}">
      <formula1>$A$83:$A$88</formula1>
    </dataValidation>
    <dataValidation type="list" allowBlank="1" showInputMessage="1" showErrorMessage="1" sqref="H7" xr:uid="{00000000-0002-0000-0900-000002000000}">
      <formula1>$R$1:$R$3</formula1>
    </dataValidation>
    <dataValidation type="list" allowBlank="1" showInputMessage="1" showErrorMessage="1" sqref="H22 H14 H9:H10 H12 H20 H30:H31 H27:H28 H39 H6 H16 H33 H35" xr:uid="{00000000-0002-0000-0900-000001000000}">
      <formula1>#REF!</formula1>
    </dataValidation>
    <dataValidation type="list" allowBlank="1" showInputMessage="1" showErrorMessage="1" sqref="R12" xr:uid="{00000000-0002-0000-0900-000000000000}">
      <formula1>$R$1:$R$2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6E58451D-5849-4F9D-B7FF-E3E48B701091}">
            <xm:f>NOT(ISERROR(SEARCH($A$88,P2)))</xm:f>
            <xm:f>$A$88</xm:f>
            <x14:dxf>
              <fill>
                <patternFill>
                  <bgColor rgb="FFFF0000"/>
                </patternFill>
              </fill>
            </x14:dxf>
          </x14:cfRule>
          <x14:cfRule type="containsText" priority="2" operator="containsText" id="{0C01B078-C4E0-4D68-B8AF-08F0C2021E07}">
            <xm:f>NOT(ISERROR(SEARCH($A$87,P2)))</xm:f>
            <xm:f>$A$87</xm:f>
            <x14:dxf>
              <fill>
                <patternFill>
                  <bgColor rgb="FFFF0000"/>
                </patternFill>
              </fill>
            </x14:dxf>
          </x14:cfRule>
          <x14:cfRule type="containsText" priority="3" operator="containsText" id="{71605812-291B-449F-A7E7-C3B343D08E5F}">
            <xm:f>NOT(ISERROR(SEARCH($A$86,P2)))</xm:f>
            <xm:f>$A$86</xm:f>
            <x14:dxf>
              <fill>
                <patternFill>
                  <bgColor rgb="FFFFC000"/>
                </patternFill>
              </fill>
            </x14:dxf>
          </x14:cfRule>
          <x14:cfRule type="containsText" priority="4" operator="containsText" id="{0FED677B-5741-465A-8C92-F63148E87AC8}">
            <xm:f>NOT(ISERROR(SEARCH($A$85,P2)))</xm:f>
            <xm:f>$A$85</xm:f>
            <x14:dxf>
              <fill>
                <patternFill>
                  <bgColor theme="8" tint="0.59996337778862885"/>
                </patternFill>
              </fill>
            </x14:dxf>
          </x14:cfRule>
          <x14:cfRule type="containsText" priority="5" operator="containsText" id="{B0C587CE-3E8D-473B-9D6E-D861ACF786C1}">
            <xm:f>NOT(ISERROR(SEARCH($A$84,P2)))</xm:f>
            <xm:f>$A$84</xm:f>
            <x14:dxf>
              <fill>
                <patternFill>
                  <bgColor theme="9" tint="0.39994506668294322"/>
                </patternFill>
              </fill>
            </x14:dxf>
          </x14:cfRule>
          <x14:cfRule type="containsText" priority="6" operator="containsText" id="{DE43E2C3-AC4C-4334-8DC3-4B112A9EB560}">
            <xm:f>NOT(ISERROR(SEARCH($A$83,P2)))</xm:f>
            <xm:f>$A$83</xm:f>
            <x14:dxf>
              <fill>
                <patternFill>
                  <bgColor theme="0"/>
                </patternFill>
              </fill>
            </x14:dxf>
          </x14:cfRule>
          <xm:sqref>P2:P46 P49:P60 P62:P1048576</xm:sqref>
        </x14:conditionalFormatting>
        <x14:conditionalFormatting xmlns:xm="http://schemas.microsoft.com/office/excel/2006/main">
          <x14:cfRule type="containsText" priority="7" operator="containsText" id="{C94D6BB2-41EE-4D59-A09F-0B16F08AA7C4}">
            <xm:f>NOT(ISERROR(SEARCH($D$93,R2)))</xm:f>
            <xm:f>$D$93</xm:f>
            <x14:dxf>
              <fill>
                <patternFill>
                  <bgColor theme="9" tint="0.39994506668294322"/>
                </patternFill>
              </fill>
            </x14:dxf>
          </x14:cfRule>
          <x14:cfRule type="containsText" priority="8" operator="containsText" id="{62AC3072-2C11-4E29-90C0-F3900B7A39F5}">
            <xm:f>NOT(ISERROR(SEARCH($D$92,R2)))</xm:f>
            <xm:f>$D$92</xm:f>
            <x14:dxf>
              <fill>
                <patternFill>
                  <bgColor theme="0"/>
                </patternFill>
              </fill>
            </x14:dxf>
          </x14:cfRule>
          <xm:sqref>R2:R1048576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R85"/>
  <sheetViews>
    <sheetView topLeftCell="A7" zoomScale="55" zoomScaleNormal="55" workbookViewId="0">
      <selection sqref="A1:N4"/>
    </sheetView>
  </sheetViews>
  <sheetFormatPr baseColWidth="10" defaultColWidth="11.453125" defaultRowHeight="59.25" customHeight="1"/>
  <cols>
    <col min="1" max="1" width="19.453125" style="69" customWidth="1"/>
    <col min="2" max="2" width="17.1796875" style="69" customWidth="1"/>
    <col min="3" max="3" width="19.7265625" style="69" customWidth="1"/>
    <col min="4" max="4" width="31.453125" style="69" customWidth="1"/>
    <col min="5" max="5" width="39.453125" style="69" customWidth="1"/>
    <col min="6" max="6" width="58.7265625" style="69" customWidth="1"/>
    <col min="7" max="8" width="25" style="69" customWidth="1"/>
    <col min="9" max="9" width="30.453125" style="69" customWidth="1"/>
    <col min="10" max="10" width="20.26953125" style="69" customWidth="1"/>
    <col min="11" max="11" width="15.81640625" style="69" customWidth="1"/>
    <col min="12" max="12" width="17.7265625" style="69" customWidth="1"/>
    <col min="13" max="13" width="29.81640625" style="69" customWidth="1"/>
    <col min="14" max="14" width="86.54296875" style="69" customWidth="1"/>
    <col min="15" max="15" width="31.7265625" style="145" customWidth="1"/>
    <col min="16" max="16" width="27.453125" style="146" customWidth="1"/>
    <col min="17" max="17" width="146.54296875" style="69" customWidth="1"/>
    <col min="18" max="18" width="34.81640625" style="146" customWidth="1"/>
    <col min="19" max="16384" width="11.453125" style="69"/>
  </cols>
  <sheetData>
    <row r="1" spans="1:18" ht="59.25" hidden="1" customHeight="1">
      <c r="A1" s="1114"/>
      <c r="B1" s="1115"/>
      <c r="C1" s="1115"/>
      <c r="D1" s="1115"/>
      <c r="E1" s="1115"/>
      <c r="F1" s="1115"/>
      <c r="G1" s="1115"/>
      <c r="H1" s="1116"/>
      <c r="Q1" s="69" t="s">
        <v>0</v>
      </c>
      <c r="R1" s="146" t="s">
        <v>1</v>
      </c>
    </row>
    <row r="2" spans="1:18" ht="59.25" hidden="1" customHeight="1">
      <c r="A2" s="1117"/>
      <c r="B2" s="1118"/>
      <c r="C2" s="1118"/>
      <c r="D2" s="1118"/>
      <c r="E2" s="1118"/>
      <c r="F2" s="1118"/>
      <c r="G2" s="1118"/>
      <c r="H2" s="1119"/>
      <c r="Q2" s="69" t="s">
        <v>2</v>
      </c>
      <c r="R2" s="146" t="s">
        <v>3</v>
      </c>
    </row>
    <row r="3" spans="1:18" ht="59.25" hidden="1" customHeight="1">
      <c r="A3" s="1117"/>
      <c r="B3" s="1118"/>
      <c r="C3" s="1118"/>
      <c r="D3" s="1118"/>
      <c r="E3" s="1118"/>
      <c r="F3" s="1118"/>
      <c r="G3" s="1118"/>
      <c r="H3" s="1119"/>
      <c r="Q3" s="69" t="s">
        <v>4</v>
      </c>
      <c r="R3" s="146" t="s">
        <v>336</v>
      </c>
    </row>
    <row r="4" spans="1:18" ht="59.25" hidden="1" customHeight="1">
      <c r="A4" s="146"/>
      <c r="B4" s="146"/>
      <c r="C4" s="146"/>
      <c r="D4" s="146"/>
      <c r="E4" s="146"/>
      <c r="F4" s="146"/>
      <c r="G4" s="146"/>
      <c r="H4" s="146"/>
      <c r="Q4" s="69" t="s">
        <v>5</v>
      </c>
      <c r="R4" s="146" t="s">
        <v>337</v>
      </c>
    </row>
    <row r="5" spans="1:18" ht="59.25" hidden="1" customHeight="1">
      <c r="A5" s="146"/>
      <c r="B5" s="146"/>
      <c r="C5" s="146"/>
      <c r="D5" s="146"/>
      <c r="E5" s="146"/>
      <c r="F5" s="146"/>
      <c r="G5" s="146"/>
      <c r="H5" s="146"/>
      <c r="Q5" s="69" t="s">
        <v>6</v>
      </c>
    </row>
    <row r="6" spans="1:18" ht="59.25" hidden="1" customHeight="1">
      <c r="A6" s="146"/>
      <c r="B6" s="146"/>
      <c r="C6" s="146"/>
      <c r="D6" s="146"/>
      <c r="E6" s="146"/>
      <c r="F6" s="146"/>
      <c r="G6" s="146"/>
      <c r="H6" s="146"/>
      <c r="Q6" s="69" t="s">
        <v>7</v>
      </c>
    </row>
    <row r="7" spans="1:18" s="151" customFormat="1" ht="57" customHeight="1">
      <c r="A7" s="892"/>
      <c r="B7" s="892"/>
      <c r="C7" s="892"/>
      <c r="D7" s="892"/>
      <c r="E7" s="1120" t="s">
        <v>8</v>
      </c>
      <c r="F7" s="1121"/>
      <c r="G7" s="1121"/>
      <c r="H7" s="1121"/>
      <c r="I7" s="1121"/>
      <c r="J7" s="1121"/>
      <c r="K7" s="1121"/>
      <c r="L7" s="1121"/>
      <c r="M7" s="1121"/>
      <c r="N7" s="1121"/>
      <c r="O7" s="1121"/>
      <c r="P7" s="1121"/>
      <c r="Q7" s="1121"/>
      <c r="R7" s="1122"/>
    </row>
    <row r="8" spans="1:18" s="151" customFormat="1" ht="27.75" customHeight="1">
      <c r="A8" s="887" t="s">
        <v>338</v>
      </c>
      <c r="B8" s="888"/>
      <c r="C8" s="889" t="s">
        <v>172</v>
      </c>
      <c r="D8" s="890"/>
      <c r="E8" s="887" t="s">
        <v>173</v>
      </c>
      <c r="F8" s="891"/>
      <c r="G8" s="891"/>
      <c r="H8" s="891"/>
      <c r="I8" s="888"/>
      <c r="J8" s="892">
        <v>6</v>
      </c>
      <c r="K8" s="892"/>
      <c r="L8" s="892"/>
      <c r="M8" s="892"/>
      <c r="N8" s="887" t="s">
        <v>339</v>
      </c>
      <c r="O8" s="888"/>
      <c r="P8" s="1123" t="s">
        <v>340</v>
      </c>
      <c r="Q8" s="1124"/>
      <c r="R8" s="1125"/>
    </row>
    <row r="9" spans="1:18" ht="59.25" customHeight="1">
      <c r="A9" s="1112" t="s">
        <v>9</v>
      </c>
      <c r="B9" s="1112" t="s">
        <v>10</v>
      </c>
      <c r="C9" s="1112" t="s">
        <v>11</v>
      </c>
      <c r="D9" s="1112" t="s">
        <v>12</v>
      </c>
      <c r="E9" s="1112" t="s">
        <v>13</v>
      </c>
      <c r="F9" s="1112" t="s">
        <v>14</v>
      </c>
      <c r="G9" s="1112" t="s">
        <v>15</v>
      </c>
      <c r="H9" s="1112" t="s">
        <v>16</v>
      </c>
      <c r="I9" s="1112" t="s">
        <v>17</v>
      </c>
      <c r="J9" s="1112" t="s">
        <v>18</v>
      </c>
      <c r="K9" s="1112" t="s">
        <v>19</v>
      </c>
      <c r="L9" s="1113" t="s">
        <v>20</v>
      </c>
      <c r="M9" s="1113"/>
      <c r="N9" s="1113"/>
      <c r="O9" s="1113"/>
      <c r="P9" s="1113"/>
      <c r="Q9" s="1113"/>
      <c r="R9" s="1113"/>
    </row>
    <row r="10" spans="1:18" ht="59.25" customHeight="1" thickBot="1">
      <c r="A10" s="1112"/>
      <c r="B10" s="1112"/>
      <c r="C10" s="1112"/>
      <c r="D10" s="1112"/>
      <c r="E10" s="1112"/>
      <c r="F10" s="1112"/>
      <c r="G10" s="1112"/>
      <c r="H10" s="1112"/>
      <c r="I10" s="1112"/>
      <c r="J10" s="1112"/>
      <c r="K10" s="1112"/>
      <c r="L10" s="152" t="s">
        <v>21</v>
      </c>
      <c r="M10" s="152" t="s">
        <v>22</v>
      </c>
      <c r="N10" s="152" t="s">
        <v>23</v>
      </c>
      <c r="O10" s="152" t="s">
        <v>341</v>
      </c>
      <c r="P10" s="152" t="s">
        <v>24</v>
      </c>
      <c r="Q10" s="152" t="s">
        <v>25</v>
      </c>
      <c r="R10" s="153" t="s">
        <v>26</v>
      </c>
    </row>
    <row r="11" spans="1:18" ht="33" customHeight="1" thickBot="1">
      <c r="A11" s="841" t="s">
        <v>342</v>
      </c>
      <c r="B11" s="842"/>
      <c r="C11" s="842"/>
      <c r="D11" s="842"/>
      <c r="E11" s="842"/>
      <c r="F11" s="842"/>
      <c r="G11" s="842"/>
      <c r="H11" s="842"/>
      <c r="I11" s="842"/>
      <c r="J11" s="842"/>
      <c r="K11" s="842"/>
      <c r="L11" s="842"/>
      <c r="M11" s="842"/>
      <c r="N11" s="842"/>
      <c r="O11" s="842"/>
      <c r="P11" s="842"/>
      <c r="Q11" s="842"/>
      <c r="R11" s="843"/>
    </row>
    <row r="12" spans="1:18" s="139" customFormat="1" ht="89.25" customHeight="1">
      <c r="A12" s="946" t="s">
        <v>323</v>
      </c>
      <c r="B12" s="884" t="s">
        <v>343</v>
      </c>
      <c r="C12" s="946">
        <v>1</v>
      </c>
      <c r="D12" s="849" t="s">
        <v>344</v>
      </c>
      <c r="E12" s="849" t="s">
        <v>345</v>
      </c>
      <c r="F12" s="155" t="s">
        <v>346</v>
      </c>
      <c r="G12" s="155" t="s">
        <v>347</v>
      </c>
      <c r="H12" s="156" t="s">
        <v>59</v>
      </c>
      <c r="I12" s="155" t="s">
        <v>348</v>
      </c>
      <c r="J12" s="157">
        <v>43263</v>
      </c>
      <c r="K12" s="157">
        <v>43277</v>
      </c>
      <c r="L12" s="158">
        <v>43369</v>
      </c>
      <c r="M12" s="155" t="s">
        <v>349</v>
      </c>
      <c r="N12" s="159" t="s">
        <v>350</v>
      </c>
      <c r="O12" s="160">
        <v>1</v>
      </c>
      <c r="P12" s="161" t="s">
        <v>5</v>
      </c>
      <c r="Q12" s="1107" t="s">
        <v>351</v>
      </c>
      <c r="R12" s="946" t="s">
        <v>1</v>
      </c>
    </row>
    <row r="13" spans="1:18" s="139" customFormat="1" ht="294.75" customHeight="1">
      <c r="A13" s="958"/>
      <c r="B13" s="860"/>
      <c r="C13" s="958"/>
      <c r="D13" s="865"/>
      <c r="E13" s="865"/>
      <c r="F13" s="848" t="s">
        <v>352</v>
      </c>
      <c r="G13" s="848" t="s">
        <v>353</v>
      </c>
      <c r="H13" s="847" t="s">
        <v>59</v>
      </c>
      <c r="I13" s="848" t="s">
        <v>348</v>
      </c>
      <c r="J13" s="1102">
        <v>43282</v>
      </c>
      <c r="K13" s="1102">
        <v>43312</v>
      </c>
      <c r="L13" s="1103" t="s">
        <v>354</v>
      </c>
      <c r="M13" s="1105" t="s">
        <v>355</v>
      </c>
      <c r="N13" s="1105" t="s">
        <v>356</v>
      </c>
      <c r="O13" s="1110">
        <v>1</v>
      </c>
      <c r="P13" s="846" t="s">
        <v>5</v>
      </c>
      <c r="Q13" s="1108"/>
      <c r="R13" s="958"/>
    </row>
    <row r="14" spans="1:18" s="139" customFormat="1" ht="357" customHeight="1">
      <c r="A14" s="958"/>
      <c r="B14" s="860"/>
      <c r="C14" s="958"/>
      <c r="D14" s="865"/>
      <c r="E14" s="865"/>
      <c r="F14" s="836"/>
      <c r="G14" s="836"/>
      <c r="H14" s="834"/>
      <c r="I14" s="836"/>
      <c r="J14" s="920"/>
      <c r="K14" s="920"/>
      <c r="L14" s="1104"/>
      <c r="M14" s="1106"/>
      <c r="N14" s="1106"/>
      <c r="O14" s="1111"/>
      <c r="P14" s="832"/>
      <c r="Q14" s="1108"/>
      <c r="R14" s="958"/>
    </row>
    <row r="15" spans="1:18" s="139" customFormat="1" ht="170.5">
      <c r="A15" s="958"/>
      <c r="B15" s="860"/>
      <c r="C15" s="958"/>
      <c r="D15" s="865"/>
      <c r="E15" s="836"/>
      <c r="F15" s="155" t="s">
        <v>357</v>
      </c>
      <c r="G15" s="155" t="s">
        <v>358</v>
      </c>
      <c r="H15" s="156" t="s">
        <v>39</v>
      </c>
      <c r="I15" s="155" t="s">
        <v>348</v>
      </c>
      <c r="J15" s="157">
        <v>43282</v>
      </c>
      <c r="K15" s="157">
        <v>43465</v>
      </c>
      <c r="L15" s="176">
        <v>43965</v>
      </c>
      <c r="M15" s="177" t="s">
        <v>359</v>
      </c>
      <c r="N15" s="178" t="s">
        <v>360</v>
      </c>
      <c r="O15" s="160">
        <v>1</v>
      </c>
      <c r="P15" s="161" t="s">
        <v>5</v>
      </c>
      <c r="Q15" s="1108"/>
      <c r="R15" s="958"/>
    </row>
    <row r="16" spans="1:18" s="139" customFormat="1" ht="93">
      <c r="A16" s="958"/>
      <c r="B16" s="860"/>
      <c r="C16" s="958"/>
      <c r="D16" s="865"/>
      <c r="E16" s="155" t="s">
        <v>361</v>
      </c>
      <c r="F16" s="155" t="s">
        <v>362</v>
      </c>
      <c r="G16" s="155" t="s">
        <v>363</v>
      </c>
      <c r="H16" s="156" t="s">
        <v>39</v>
      </c>
      <c r="I16" s="155" t="s">
        <v>348</v>
      </c>
      <c r="J16" s="157">
        <v>43282</v>
      </c>
      <c r="K16" s="157">
        <v>43373</v>
      </c>
      <c r="L16" s="158">
        <v>43369</v>
      </c>
      <c r="M16" s="155" t="s">
        <v>349</v>
      </c>
      <c r="N16" s="159" t="s">
        <v>364</v>
      </c>
      <c r="O16" s="160">
        <v>1</v>
      </c>
      <c r="P16" s="161" t="s">
        <v>5</v>
      </c>
      <c r="Q16" s="1108"/>
      <c r="R16" s="958"/>
    </row>
    <row r="17" spans="1:18" s="139" customFormat="1" ht="93">
      <c r="A17" s="958"/>
      <c r="B17" s="860"/>
      <c r="C17" s="958"/>
      <c r="D17" s="865"/>
      <c r="E17" s="848" t="s">
        <v>365</v>
      </c>
      <c r="F17" s="155" t="s">
        <v>366</v>
      </c>
      <c r="G17" s="155" t="s">
        <v>367</v>
      </c>
      <c r="H17" s="156" t="s">
        <v>39</v>
      </c>
      <c r="I17" s="155" t="s">
        <v>348</v>
      </c>
      <c r="J17" s="157">
        <v>43263</v>
      </c>
      <c r="K17" s="157">
        <v>43312</v>
      </c>
      <c r="L17" s="158">
        <v>43369</v>
      </c>
      <c r="M17" s="155" t="s">
        <v>349</v>
      </c>
      <c r="N17" s="155" t="s">
        <v>368</v>
      </c>
      <c r="O17" s="160">
        <v>1</v>
      </c>
      <c r="P17" s="161" t="s">
        <v>5</v>
      </c>
      <c r="Q17" s="1108"/>
      <c r="R17" s="958"/>
    </row>
    <row r="18" spans="1:18" s="139" customFormat="1" ht="62.5" thickBot="1">
      <c r="A18" s="947"/>
      <c r="B18" s="885"/>
      <c r="C18" s="947"/>
      <c r="D18" s="850"/>
      <c r="E18" s="850"/>
      <c r="F18" s="165" t="s">
        <v>369</v>
      </c>
      <c r="G18" s="165" t="s">
        <v>358</v>
      </c>
      <c r="H18" s="179" t="s">
        <v>39</v>
      </c>
      <c r="I18" s="165" t="s">
        <v>348</v>
      </c>
      <c r="J18" s="167">
        <v>43263</v>
      </c>
      <c r="K18" s="167">
        <v>43312</v>
      </c>
      <c r="L18" s="180">
        <v>43369</v>
      </c>
      <c r="M18" s="165" t="s">
        <v>349</v>
      </c>
      <c r="N18" s="165" t="s">
        <v>370</v>
      </c>
      <c r="O18" s="168">
        <v>1</v>
      </c>
      <c r="P18" s="161" t="s">
        <v>5</v>
      </c>
      <c r="Q18" s="1109"/>
      <c r="R18" s="947"/>
    </row>
    <row r="19" spans="1:18" s="181" customFormat="1" ht="15" thickBot="1">
      <c r="A19" s="1099"/>
      <c r="B19" s="1100"/>
      <c r="C19" s="1100"/>
      <c r="D19" s="1100"/>
      <c r="E19" s="1100"/>
      <c r="F19" s="1100"/>
      <c r="G19" s="1100"/>
      <c r="H19" s="1100"/>
      <c r="I19" s="1100"/>
      <c r="J19" s="1100"/>
      <c r="K19" s="1100"/>
      <c r="L19" s="1100"/>
      <c r="M19" s="1100"/>
      <c r="N19" s="1100"/>
      <c r="O19" s="1100"/>
      <c r="P19" s="1100"/>
      <c r="Q19" s="1100"/>
      <c r="R19" s="1101"/>
    </row>
    <row r="20" spans="1:18" ht="100.5" hidden="1" customHeight="1">
      <c r="A20" s="946" t="s">
        <v>323</v>
      </c>
      <c r="B20" s="884" t="s">
        <v>343</v>
      </c>
      <c r="C20" s="946">
        <v>2</v>
      </c>
      <c r="D20" s="849" t="s">
        <v>371</v>
      </c>
      <c r="E20" s="849" t="s">
        <v>365</v>
      </c>
      <c r="F20" s="170" t="s">
        <v>372</v>
      </c>
      <c r="G20" s="170" t="s">
        <v>373</v>
      </c>
      <c r="H20" s="182" t="s">
        <v>59</v>
      </c>
      <c r="I20" s="170" t="s">
        <v>348</v>
      </c>
      <c r="J20" s="183">
        <v>43264</v>
      </c>
      <c r="K20" s="183">
        <v>43311</v>
      </c>
      <c r="L20" s="184">
        <v>43369</v>
      </c>
      <c r="M20" s="170" t="s">
        <v>349</v>
      </c>
      <c r="N20" s="170" t="s">
        <v>374</v>
      </c>
      <c r="O20" s="174">
        <v>1</v>
      </c>
      <c r="P20" s="171" t="s">
        <v>2</v>
      </c>
      <c r="Q20" s="170" t="s">
        <v>375</v>
      </c>
      <c r="R20" s="946" t="s">
        <v>3</v>
      </c>
    </row>
    <row r="21" spans="1:18" ht="150" hidden="1" customHeight="1">
      <c r="A21" s="958"/>
      <c r="B21" s="860"/>
      <c r="C21" s="958"/>
      <c r="D21" s="865"/>
      <c r="E21" s="865"/>
      <c r="F21" s="155" t="s">
        <v>376</v>
      </c>
      <c r="G21" s="155" t="s">
        <v>367</v>
      </c>
      <c r="H21" s="156" t="s">
        <v>39</v>
      </c>
      <c r="I21" s="155" t="s">
        <v>348</v>
      </c>
      <c r="J21" s="185">
        <v>43263</v>
      </c>
      <c r="K21" s="185">
        <v>43312</v>
      </c>
      <c r="L21" s="158">
        <v>43322</v>
      </c>
      <c r="M21" s="155" t="s">
        <v>349</v>
      </c>
      <c r="N21" s="155" t="s">
        <v>377</v>
      </c>
      <c r="O21" s="160">
        <v>1</v>
      </c>
      <c r="P21" s="161" t="s">
        <v>2</v>
      </c>
      <c r="Q21" s="186" t="s">
        <v>375</v>
      </c>
      <c r="R21" s="958"/>
    </row>
    <row r="22" spans="1:18" ht="93.75" hidden="1" customHeight="1">
      <c r="A22" s="958"/>
      <c r="B22" s="860"/>
      <c r="C22" s="958"/>
      <c r="D22" s="865"/>
      <c r="E22" s="836"/>
      <c r="F22" s="155" t="s">
        <v>378</v>
      </c>
      <c r="G22" s="155" t="s">
        <v>379</v>
      </c>
      <c r="H22" s="156" t="s">
        <v>39</v>
      </c>
      <c r="I22" s="155" t="s">
        <v>348</v>
      </c>
      <c r="J22" s="185">
        <v>43263</v>
      </c>
      <c r="K22" s="185">
        <v>43312</v>
      </c>
      <c r="L22" s="158">
        <v>43322</v>
      </c>
      <c r="M22" s="155" t="s">
        <v>349</v>
      </c>
      <c r="N22" s="155" t="s">
        <v>380</v>
      </c>
      <c r="O22" s="160">
        <v>1</v>
      </c>
      <c r="P22" s="161" t="s">
        <v>2</v>
      </c>
      <c r="Q22" s="186" t="s">
        <v>381</v>
      </c>
      <c r="R22" s="958"/>
    </row>
    <row r="23" spans="1:18" ht="93.75" hidden="1" customHeight="1" thickBot="1">
      <c r="A23" s="947"/>
      <c r="B23" s="885"/>
      <c r="C23" s="947"/>
      <c r="D23" s="850"/>
      <c r="E23" s="155" t="s">
        <v>382</v>
      </c>
      <c r="F23" s="155" t="s">
        <v>383</v>
      </c>
      <c r="G23" s="155" t="s">
        <v>384</v>
      </c>
      <c r="H23" s="156" t="s">
        <v>59</v>
      </c>
      <c r="I23" s="155" t="s">
        <v>348</v>
      </c>
      <c r="J23" s="185">
        <v>43264</v>
      </c>
      <c r="K23" s="185">
        <v>43277</v>
      </c>
      <c r="L23" s="158">
        <v>43322</v>
      </c>
      <c r="M23" s="155" t="s">
        <v>359</v>
      </c>
      <c r="N23" s="155" t="s">
        <v>385</v>
      </c>
      <c r="O23" s="160">
        <v>1</v>
      </c>
      <c r="P23" s="161" t="s">
        <v>2</v>
      </c>
      <c r="Q23" s="186" t="s">
        <v>381</v>
      </c>
      <c r="R23" s="947"/>
    </row>
    <row r="24" spans="1:18" s="181" customFormat="1" ht="15" thickBot="1">
      <c r="A24" s="1099"/>
      <c r="B24" s="1100"/>
      <c r="C24" s="1100"/>
      <c r="D24" s="1100"/>
      <c r="E24" s="1100"/>
      <c r="F24" s="1100"/>
      <c r="G24" s="1100"/>
      <c r="H24" s="1100"/>
      <c r="I24" s="1100"/>
      <c r="J24" s="1100"/>
      <c r="K24" s="1100"/>
      <c r="L24" s="1100"/>
      <c r="M24" s="1100"/>
      <c r="N24" s="1100"/>
      <c r="O24" s="1100"/>
      <c r="P24" s="1100"/>
      <c r="Q24" s="1100"/>
      <c r="R24" s="1101"/>
    </row>
    <row r="25" spans="1:18" ht="155.5" hidden="1" thickBot="1">
      <c r="A25" s="946" t="s">
        <v>323</v>
      </c>
      <c r="B25" s="849" t="s">
        <v>343</v>
      </c>
      <c r="C25" s="946">
        <v>3</v>
      </c>
      <c r="D25" s="849" t="s">
        <v>386</v>
      </c>
      <c r="E25" s="849" t="s">
        <v>387</v>
      </c>
      <c r="F25" s="187" t="s">
        <v>388</v>
      </c>
      <c r="G25" s="187" t="s">
        <v>389</v>
      </c>
      <c r="H25" s="156" t="s">
        <v>59</v>
      </c>
      <c r="I25" s="187" t="s">
        <v>390</v>
      </c>
      <c r="J25" s="185">
        <v>43291</v>
      </c>
      <c r="K25" s="185">
        <v>43465</v>
      </c>
      <c r="L25" s="158">
        <v>43679</v>
      </c>
      <c r="M25" s="188" t="s">
        <v>391</v>
      </c>
      <c r="N25" s="187" t="s">
        <v>392</v>
      </c>
      <c r="O25" s="160">
        <v>1</v>
      </c>
      <c r="P25" s="161" t="s">
        <v>2</v>
      </c>
      <c r="Q25" s="155" t="s">
        <v>393</v>
      </c>
      <c r="R25" s="946" t="s">
        <v>3</v>
      </c>
    </row>
    <row r="26" spans="1:18" ht="155.5" hidden="1" thickBot="1">
      <c r="A26" s="947"/>
      <c r="B26" s="850"/>
      <c r="C26" s="947"/>
      <c r="D26" s="850"/>
      <c r="E26" s="850"/>
      <c r="F26" s="187" t="s">
        <v>394</v>
      </c>
      <c r="G26" s="187" t="s">
        <v>395</v>
      </c>
      <c r="H26" s="156" t="s">
        <v>39</v>
      </c>
      <c r="I26" s="187" t="s">
        <v>390</v>
      </c>
      <c r="J26" s="185">
        <v>43296</v>
      </c>
      <c r="K26" s="185">
        <v>43496</v>
      </c>
      <c r="L26" s="158">
        <v>43679</v>
      </c>
      <c r="M26" s="188" t="s">
        <v>391</v>
      </c>
      <c r="N26" s="187" t="s">
        <v>396</v>
      </c>
      <c r="O26" s="160">
        <v>1</v>
      </c>
      <c r="P26" s="161" t="s">
        <v>2</v>
      </c>
      <c r="Q26" s="155" t="s">
        <v>393</v>
      </c>
      <c r="R26" s="947"/>
    </row>
    <row r="27" spans="1:18" s="181" customFormat="1" ht="15" thickBot="1">
      <c r="A27" s="1099"/>
      <c r="B27" s="1100"/>
      <c r="C27" s="1100"/>
      <c r="D27" s="1100"/>
      <c r="E27" s="1100"/>
      <c r="F27" s="1100"/>
      <c r="G27" s="1100"/>
      <c r="H27" s="1100"/>
      <c r="I27" s="1100"/>
      <c r="J27" s="1100"/>
      <c r="K27" s="1100"/>
      <c r="L27" s="1100"/>
      <c r="M27" s="1100"/>
      <c r="N27" s="1100"/>
      <c r="O27" s="1100"/>
      <c r="P27" s="1100"/>
      <c r="Q27" s="1100"/>
      <c r="R27" s="1101"/>
    </row>
    <row r="28" spans="1:18" ht="140" hidden="1" thickBot="1">
      <c r="A28" s="946" t="s">
        <v>323</v>
      </c>
      <c r="B28" s="884" t="s">
        <v>343</v>
      </c>
      <c r="C28" s="946">
        <v>4</v>
      </c>
      <c r="D28" s="849" t="s">
        <v>397</v>
      </c>
      <c r="E28" s="849" t="s">
        <v>398</v>
      </c>
      <c r="F28" s="189" t="s">
        <v>399</v>
      </c>
      <c r="G28" s="189" t="s">
        <v>400</v>
      </c>
      <c r="H28" s="156" t="s">
        <v>59</v>
      </c>
      <c r="I28" s="189" t="s">
        <v>401</v>
      </c>
      <c r="J28" s="157">
        <v>43282</v>
      </c>
      <c r="K28" s="157">
        <v>43434</v>
      </c>
      <c r="L28" s="190">
        <v>43679</v>
      </c>
      <c r="M28" s="191" t="s">
        <v>391</v>
      </c>
      <c r="N28" s="192" t="s">
        <v>402</v>
      </c>
      <c r="O28" s="160">
        <v>1</v>
      </c>
      <c r="P28" s="161" t="s">
        <v>2</v>
      </c>
      <c r="Q28" s="191" t="s">
        <v>381</v>
      </c>
      <c r="R28" s="946" t="s">
        <v>3</v>
      </c>
    </row>
    <row r="29" spans="1:18" ht="109" hidden="1" thickBot="1">
      <c r="A29" s="958"/>
      <c r="B29" s="860"/>
      <c r="C29" s="958"/>
      <c r="D29" s="865"/>
      <c r="E29" s="865"/>
      <c r="F29" s="189" t="s">
        <v>403</v>
      </c>
      <c r="G29" s="189" t="s">
        <v>404</v>
      </c>
      <c r="H29" s="156" t="s">
        <v>39</v>
      </c>
      <c r="I29" s="189" t="s">
        <v>401</v>
      </c>
      <c r="J29" s="157">
        <v>43282</v>
      </c>
      <c r="K29" s="157">
        <v>43311</v>
      </c>
      <c r="L29" s="158">
        <v>43369</v>
      </c>
      <c r="M29" s="155" t="s">
        <v>349</v>
      </c>
      <c r="N29" s="155" t="s">
        <v>405</v>
      </c>
      <c r="O29" s="160">
        <v>1</v>
      </c>
      <c r="P29" s="161" t="s">
        <v>2</v>
      </c>
      <c r="Q29" s="155" t="s">
        <v>381</v>
      </c>
      <c r="R29" s="958"/>
    </row>
    <row r="30" spans="1:18" ht="341.5" hidden="1" thickBot="1">
      <c r="A30" s="958"/>
      <c r="B30" s="860"/>
      <c r="C30" s="958"/>
      <c r="D30" s="865"/>
      <c r="E30" s="865"/>
      <c r="F30" s="189" t="s">
        <v>406</v>
      </c>
      <c r="G30" s="189" t="s">
        <v>407</v>
      </c>
      <c r="H30" s="156" t="s">
        <v>39</v>
      </c>
      <c r="I30" s="189" t="s">
        <v>401</v>
      </c>
      <c r="J30" s="157">
        <v>43374</v>
      </c>
      <c r="K30" s="157">
        <v>43465</v>
      </c>
      <c r="L30" s="190">
        <v>44015</v>
      </c>
      <c r="M30" s="177" t="s">
        <v>359</v>
      </c>
      <c r="N30" s="178" t="s">
        <v>408</v>
      </c>
      <c r="O30" s="160">
        <v>1</v>
      </c>
      <c r="P30" s="161" t="s">
        <v>2</v>
      </c>
      <c r="Q30" s="192" t="s">
        <v>409</v>
      </c>
      <c r="R30" s="958"/>
    </row>
    <row r="31" spans="1:18" ht="78" hidden="1" thickBot="1">
      <c r="A31" s="958"/>
      <c r="B31" s="860"/>
      <c r="C31" s="958"/>
      <c r="D31" s="865"/>
      <c r="E31" s="836"/>
      <c r="F31" s="189" t="s">
        <v>410</v>
      </c>
      <c r="G31" s="189" t="s">
        <v>411</v>
      </c>
      <c r="H31" s="156" t="s">
        <v>39</v>
      </c>
      <c r="I31" s="189" t="s">
        <v>401</v>
      </c>
      <c r="J31" s="157">
        <v>43466</v>
      </c>
      <c r="K31" s="157">
        <v>43555</v>
      </c>
      <c r="L31" s="190">
        <v>43679</v>
      </c>
      <c r="M31" s="191" t="s">
        <v>391</v>
      </c>
      <c r="N31" s="191" t="s">
        <v>412</v>
      </c>
      <c r="O31" s="160">
        <v>1</v>
      </c>
      <c r="P31" s="161" t="s">
        <v>2</v>
      </c>
      <c r="Q31" s="191" t="s">
        <v>381</v>
      </c>
      <c r="R31" s="958"/>
    </row>
    <row r="32" spans="1:18" ht="124.5" hidden="1" thickBot="1">
      <c r="A32" s="947"/>
      <c r="B32" s="885"/>
      <c r="C32" s="947"/>
      <c r="D32" s="850"/>
      <c r="E32" s="155" t="s">
        <v>413</v>
      </c>
      <c r="F32" s="189" t="s">
        <v>414</v>
      </c>
      <c r="G32" s="189" t="s">
        <v>415</v>
      </c>
      <c r="H32" s="156" t="s">
        <v>59</v>
      </c>
      <c r="I32" s="189" t="s">
        <v>401</v>
      </c>
      <c r="J32" s="157">
        <v>43313</v>
      </c>
      <c r="K32" s="157">
        <v>43343</v>
      </c>
      <c r="L32" s="158">
        <v>43369</v>
      </c>
      <c r="M32" s="155" t="s">
        <v>349</v>
      </c>
      <c r="N32" s="155" t="s">
        <v>416</v>
      </c>
      <c r="O32" s="160">
        <v>1</v>
      </c>
      <c r="P32" s="161" t="s">
        <v>2</v>
      </c>
      <c r="Q32" s="155" t="s">
        <v>381</v>
      </c>
      <c r="R32" s="947"/>
    </row>
    <row r="33" spans="1:18" s="181" customFormat="1" ht="15" thickBot="1">
      <c r="A33" s="1099"/>
      <c r="B33" s="1100"/>
      <c r="C33" s="1100"/>
      <c r="D33" s="1100"/>
      <c r="E33" s="1100"/>
      <c r="F33" s="1100"/>
      <c r="G33" s="1100"/>
      <c r="H33" s="1100"/>
      <c r="I33" s="1100"/>
      <c r="J33" s="1100"/>
      <c r="K33" s="1100"/>
      <c r="L33" s="1100"/>
      <c r="M33" s="1100"/>
      <c r="N33" s="1100"/>
      <c r="O33" s="1100"/>
      <c r="P33" s="1100"/>
      <c r="Q33" s="1100"/>
      <c r="R33" s="1101"/>
    </row>
    <row r="34" spans="1:18" ht="171" hidden="1" thickBot="1">
      <c r="A34" s="884" t="s">
        <v>323</v>
      </c>
      <c r="B34" s="884" t="s">
        <v>343</v>
      </c>
      <c r="C34" s="946">
        <v>5</v>
      </c>
      <c r="D34" s="849" t="s">
        <v>417</v>
      </c>
      <c r="E34" s="884" t="s">
        <v>418</v>
      </c>
      <c r="F34" s="155" t="s">
        <v>419</v>
      </c>
      <c r="G34" s="155" t="s">
        <v>420</v>
      </c>
      <c r="H34" s="156" t="s">
        <v>39</v>
      </c>
      <c r="I34" s="155" t="s">
        <v>421</v>
      </c>
      <c r="J34" s="185">
        <v>43276</v>
      </c>
      <c r="K34" s="185">
        <v>43465</v>
      </c>
      <c r="L34" s="190">
        <v>43679</v>
      </c>
      <c r="M34" s="191" t="s">
        <v>391</v>
      </c>
      <c r="N34" s="178" t="s">
        <v>422</v>
      </c>
      <c r="O34" s="160">
        <v>1</v>
      </c>
      <c r="P34" s="161" t="s">
        <v>2</v>
      </c>
      <c r="Q34" s="192" t="s">
        <v>381</v>
      </c>
      <c r="R34" s="946" t="s">
        <v>3</v>
      </c>
    </row>
    <row r="35" spans="1:18" ht="155.5" hidden="1" thickBot="1">
      <c r="A35" s="860"/>
      <c r="B35" s="860"/>
      <c r="C35" s="958"/>
      <c r="D35" s="865"/>
      <c r="E35" s="860"/>
      <c r="F35" s="848" t="s">
        <v>423</v>
      </c>
      <c r="G35" s="848" t="s">
        <v>424</v>
      </c>
      <c r="H35" s="847" t="s">
        <v>59</v>
      </c>
      <c r="I35" s="846" t="s">
        <v>421</v>
      </c>
      <c r="J35" s="1102">
        <v>43277</v>
      </c>
      <c r="K35" s="1102">
        <v>43287</v>
      </c>
      <c r="L35" s="180">
        <v>43413</v>
      </c>
      <c r="M35" s="155" t="s">
        <v>349</v>
      </c>
      <c r="N35" s="155" t="s">
        <v>425</v>
      </c>
      <c r="O35" s="160">
        <v>1</v>
      </c>
      <c r="P35" s="847" t="s">
        <v>2</v>
      </c>
      <c r="Q35" s="155" t="s">
        <v>426</v>
      </c>
      <c r="R35" s="958"/>
    </row>
    <row r="36" spans="1:18" ht="109" hidden="1" thickBot="1">
      <c r="A36" s="860"/>
      <c r="B36" s="860"/>
      <c r="C36" s="958"/>
      <c r="D36" s="865"/>
      <c r="E36" s="832"/>
      <c r="F36" s="836"/>
      <c r="G36" s="836"/>
      <c r="H36" s="834"/>
      <c r="I36" s="832"/>
      <c r="J36" s="920"/>
      <c r="K36" s="920"/>
      <c r="L36" s="158">
        <v>43679</v>
      </c>
      <c r="M36" s="155" t="s">
        <v>391</v>
      </c>
      <c r="N36" s="155" t="s">
        <v>427</v>
      </c>
      <c r="O36" s="160">
        <v>1</v>
      </c>
      <c r="P36" s="834"/>
      <c r="Q36" s="155" t="s">
        <v>428</v>
      </c>
      <c r="R36" s="958"/>
    </row>
    <row r="37" spans="1:18" ht="155.5" hidden="1" thickBot="1">
      <c r="A37" s="860"/>
      <c r="B37" s="860"/>
      <c r="C37" s="958"/>
      <c r="D37" s="865"/>
      <c r="E37" s="155" t="s">
        <v>418</v>
      </c>
      <c r="F37" s="155" t="s">
        <v>429</v>
      </c>
      <c r="G37" s="155" t="s">
        <v>430</v>
      </c>
      <c r="H37" s="156" t="s">
        <v>39</v>
      </c>
      <c r="I37" s="155" t="s">
        <v>421</v>
      </c>
      <c r="J37" s="185">
        <v>43277</v>
      </c>
      <c r="K37" s="185">
        <v>43465</v>
      </c>
      <c r="L37" s="158">
        <v>43369</v>
      </c>
      <c r="M37" s="155" t="s">
        <v>349</v>
      </c>
      <c r="N37" s="155" t="s">
        <v>431</v>
      </c>
      <c r="O37" s="160">
        <v>1</v>
      </c>
      <c r="P37" s="161" t="s">
        <v>2</v>
      </c>
      <c r="Q37" s="186" t="s">
        <v>381</v>
      </c>
      <c r="R37" s="958"/>
    </row>
    <row r="38" spans="1:18" ht="90.75" hidden="1" customHeight="1" thickBot="1">
      <c r="A38" s="885"/>
      <c r="B38" s="885"/>
      <c r="C38" s="947"/>
      <c r="D38" s="850"/>
      <c r="E38" s="155" t="s">
        <v>432</v>
      </c>
      <c r="F38" s="155" t="s">
        <v>433</v>
      </c>
      <c r="G38" s="155" t="s">
        <v>434</v>
      </c>
      <c r="H38" s="156" t="s">
        <v>39</v>
      </c>
      <c r="I38" s="155" t="s">
        <v>421</v>
      </c>
      <c r="J38" s="185">
        <v>43276</v>
      </c>
      <c r="K38" s="185">
        <v>43465</v>
      </c>
      <c r="L38" s="158">
        <v>43369</v>
      </c>
      <c r="M38" s="155" t="s">
        <v>349</v>
      </c>
      <c r="N38" s="188" t="s">
        <v>435</v>
      </c>
      <c r="O38" s="160">
        <v>1</v>
      </c>
      <c r="P38" s="161" t="s">
        <v>2</v>
      </c>
      <c r="Q38" s="186" t="s">
        <v>381</v>
      </c>
      <c r="R38" s="947"/>
    </row>
    <row r="39" spans="1:18" s="181" customFormat="1" ht="15" thickBot="1">
      <c r="A39" s="1099"/>
      <c r="B39" s="1100"/>
      <c r="C39" s="1100"/>
      <c r="D39" s="1100"/>
      <c r="E39" s="1100"/>
      <c r="F39" s="1100"/>
      <c r="G39" s="1100"/>
      <c r="H39" s="1100"/>
      <c r="I39" s="1100"/>
      <c r="J39" s="1100"/>
      <c r="K39" s="1100"/>
      <c r="L39" s="1100"/>
      <c r="M39" s="1100"/>
      <c r="N39" s="1100"/>
      <c r="O39" s="1100"/>
      <c r="P39" s="1100"/>
      <c r="Q39" s="1100"/>
      <c r="R39" s="1101"/>
    </row>
    <row r="40" spans="1:18" ht="78" hidden="1" thickBot="1">
      <c r="A40" s="884" t="s">
        <v>323</v>
      </c>
      <c r="B40" s="884" t="s">
        <v>343</v>
      </c>
      <c r="C40" s="884">
        <v>6</v>
      </c>
      <c r="D40" s="849" t="s">
        <v>436</v>
      </c>
      <c r="E40" s="193" t="s">
        <v>437</v>
      </c>
      <c r="F40" s="189" t="s">
        <v>438</v>
      </c>
      <c r="G40" s="189" t="s">
        <v>439</v>
      </c>
      <c r="H40" s="156" t="s">
        <v>59</v>
      </c>
      <c r="I40" s="189" t="s">
        <v>440</v>
      </c>
      <c r="J40" s="157">
        <v>43307</v>
      </c>
      <c r="K40" s="157">
        <v>43465</v>
      </c>
      <c r="L40" s="158">
        <v>43369</v>
      </c>
      <c r="M40" s="155" t="s">
        <v>349</v>
      </c>
      <c r="N40" s="188" t="s">
        <v>441</v>
      </c>
      <c r="O40" s="160">
        <v>1</v>
      </c>
      <c r="P40" s="161" t="s">
        <v>2</v>
      </c>
      <c r="Q40" s="186" t="s">
        <v>381</v>
      </c>
      <c r="R40" s="946" t="s">
        <v>3</v>
      </c>
    </row>
    <row r="41" spans="1:18" ht="93.5" hidden="1" thickBot="1">
      <c r="A41" s="860"/>
      <c r="B41" s="860"/>
      <c r="C41" s="860"/>
      <c r="D41" s="865"/>
      <c r="E41" s="193" t="s">
        <v>442</v>
      </c>
      <c r="F41" s="189" t="s">
        <v>443</v>
      </c>
      <c r="G41" s="189" t="s">
        <v>444</v>
      </c>
      <c r="H41" s="156" t="s">
        <v>59</v>
      </c>
      <c r="I41" s="189" t="s">
        <v>445</v>
      </c>
      <c r="J41" s="157">
        <v>43307</v>
      </c>
      <c r="K41" s="157">
        <v>43465</v>
      </c>
      <c r="L41" s="190">
        <v>43679</v>
      </c>
      <c r="M41" s="191" t="s">
        <v>446</v>
      </c>
      <c r="N41" s="191" t="s">
        <v>447</v>
      </c>
      <c r="O41" s="160">
        <v>1</v>
      </c>
      <c r="P41" s="161" t="s">
        <v>2</v>
      </c>
      <c r="Q41" s="186" t="s">
        <v>381</v>
      </c>
      <c r="R41" s="958"/>
    </row>
    <row r="42" spans="1:18" ht="109" hidden="1" thickBot="1">
      <c r="A42" s="860"/>
      <c r="B42" s="860"/>
      <c r="C42" s="860"/>
      <c r="D42" s="865"/>
      <c r="E42" s="848" t="s">
        <v>448</v>
      </c>
      <c r="F42" s="189" t="s">
        <v>449</v>
      </c>
      <c r="G42" s="189" t="s">
        <v>450</v>
      </c>
      <c r="H42" s="156" t="s">
        <v>59</v>
      </c>
      <c r="I42" s="189" t="s">
        <v>451</v>
      </c>
      <c r="J42" s="157">
        <v>43270</v>
      </c>
      <c r="K42" s="157">
        <v>43312</v>
      </c>
      <c r="L42" s="158">
        <v>43322</v>
      </c>
      <c r="M42" s="155" t="s">
        <v>359</v>
      </c>
      <c r="N42" s="155" t="s">
        <v>452</v>
      </c>
      <c r="O42" s="160">
        <v>1</v>
      </c>
      <c r="P42" s="161" t="s">
        <v>2</v>
      </c>
      <c r="Q42" s="155" t="s">
        <v>381</v>
      </c>
      <c r="R42" s="958"/>
    </row>
    <row r="43" spans="1:18" ht="357" hidden="1" thickBot="1">
      <c r="A43" s="885"/>
      <c r="B43" s="885"/>
      <c r="C43" s="885"/>
      <c r="D43" s="850"/>
      <c r="E43" s="850"/>
      <c r="F43" s="189" t="s">
        <v>453</v>
      </c>
      <c r="G43" s="189" t="s">
        <v>454</v>
      </c>
      <c r="H43" s="156" t="s">
        <v>59</v>
      </c>
      <c r="I43" s="189" t="s">
        <v>451</v>
      </c>
      <c r="J43" s="157">
        <v>43307</v>
      </c>
      <c r="K43" s="157">
        <v>43465</v>
      </c>
      <c r="L43" s="176">
        <v>44015</v>
      </c>
      <c r="M43" s="177" t="s">
        <v>359</v>
      </c>
      <c r="N43" s="178" t="s">
        <v>455</v>
      </c>
      <c r="O43" s="160">
        <v>1</v>
      </c>
      <c r="P43" s="161" t="s">
        <v>2</v>
      </c>
      <c r="Q43" s="178" t="s">
        <v>456</v>
      </c>
      <c r="R43" s="947"/>
    </row>
    <row r="44" spans="1:18" s="181" customFormat="1" ht="15" thickBot="1">
      <c r="A44" s="1099"/>
      <c r="B44" s="1100"/>
      <c r="C44" s="1100"/>
      <c r="D44" s="1100"/>
      <c r="E44" s="1100"/>
      <c r="F44" s="1100"/>
      <c r="G44" s="1100"/>
      <c r="H44" s="1100"/>
      <c r="I44" s="1100"/>
      <c r="J44" s="1100"/>
      <c r="K44" s="1100"/>
      <c r="L44" s="1100"/>
      <c r="M44" s="1100"/>
      <c r="N44" s="1100"/>
      <c r="O44" s="1100"/>
      <c r="P44" s="1100"/>
      <c r="Q44" s="1100"/>
      <c r="R44" s="1101"/>
    </row>
    <row r="45" spans="1:18" ht="62" hidden="1">
      <c r="A45" s="884" t="s">
        <v>323</v>
      </c>
      <c r="B45" s="884" t="s">
        <v>343</v>
      </c>
      <c r="C45" s="884">
        <v>7</v>
      </c>
      <c r="D45" s="849" t="s">
        <v>457</v>
      </c>
      <c r="E45" s="155" t="s">
        <v>458</v>
      </c>
      <c r="F45" s="155" t="s">
        <v>459</v>
      </c>
      <c r="G45" s="155" t="s">
        <v>460</v>
      </c>
      <c r="H45" s="156" t="s">
        <v>39</v>
      </c>
      <c r="I45" s="155" t="s">
        <v>461</v>
      </c>
      <c r="J45" s="157">
        <v>43282</v>
      </c>
      <c r="K45" s="157">
        <v>43465</v>
      </c>
      <c r="L45" s="190">
        <v>43679</v>
      </c>
      <c r="M45" s="191" t="s">
        <v>391</v>
      </c>
      <c r="N45" s="191" t="s">
        <v>462</v>
      </c>
      <c r="O45" s="160">
        <v>1</v>
      </c>
      <c r="P45" s="161" t="s">
        <v>2</v>
      </c>
      <c r="Q45" s="191" t="s">
        <v>463</v>
      </c>
      <c r="R45" s="946" t="s">
        <v>3</v>
      </c>
    </row>
    <row r="46" spans="1:18" ht="60" hidden="1" customHeight="1">
      <c r="A46" s="860"/>
      <c r="B46" s="860"/>
      <c r="C46" s="860"/>
      <c r="D46" s="865"/>
      <c r="E46" s="848" t="s">
        <v>464</v>
      </c>
      <c r="F46" s="155" t="s">
        <v>465</v>
      </c>
      <c r="G46" s="155" t="s">
        <v>466</v>
      </c>
      <c r="H46" s="156" t="s">
        <v>59</v>
      </c>
      <c r="I46" s="155" t="s">
        <v>467</v>
      </c>
      <c r="J46" s="157">
        <v>43282</v>
      </c>
      <c r="K46" s="157">
        <v>43615</v>
      </c>
      <c r="L46" s="190">
        <v>43679</v>
      </c>
      <c r="M46" s="191" t="s">
        <v>391</v>
      </c>
      <c r="N46" s="191" t="s">
        <v>468</v>
      </c>
      <c r="O46" s="160">
        <v>1</v>
      </c>
      <c r="P46" s="161" t="s">
        <v>2</v>
      </c>
      <c r="Q46" s="191" t="s">
        <v>463</v>
      </c>
      <c r="R46" s="958"/>
    </row>
    <row r="47" spans="1:18" ht="139.5" hidden="1">
      <c r="A47" s="860"/>
      <c r="B47" s="860"/>
      <c r="C47" s="860"/>
      <c r="D47" s="865"/>
      <c r="E47" s="865"/>
      <c r="F47" s="155" t="s">
        <v>469</v>
      </c>
      <c r="G47" s="155" t="s">
        <v>470</v>
      </c>
      <c r="H47" s="156" t="s">
        <v>39</v>
      </c>
      <c r="I47" s="155" t="s">
        <v>467</v>
      </c>
      <c r="J47" s="157">
        <v>43282</v>
      </c>
      <c r="K47" s="157">
        <v>43615</v>
      </c>
      <c r="L47" s="176">
        <v>43964</v>
      </c>
      <c r="M47" s="177" t="s">
        <v>359</v>
      </c>
      <c r="N47" s="178" t="s">
        <v>471</v>
      </c>
      <c r="O47" s="160">
        <v>1</v>
      </c>
      <c r="P47" s="161" t="s">
        <v>2</v>
      </c>
      <c r="Q47" s="191" t="s">
        <v>463</v>
      </c>
      <c r="R47" s="958"/>
    </row>
    <row r="48" spans="1:18" ht="62" hidden="1">
      <c r="A48" s="832"/>
      <c r="B48" s="832"/>
      <c r="C48" s="832"/>
      <c r="D48" s="836"/>
      <c r="E48" s="836"/>
      <c r="F48" s="155" t="s">
        <v>472</v>
      </c>
      <c r="G48" s="155" t="s">
        <v>473</v>
      </c>
      <c r="H48" s="156" t="s">
        <v>59</v>
      </c>
      <c r="I48" s="155" t="s">
        <v>474</v>
      </c>
      <c r="J48" s="157">
        <v>43282</v>
      </c>
      <c r="K48" s="157">
        <v>43677</v>
      </c>
      <c r="L48" s="190">
        <v>43679</v>
      </c>
      <c r="M48" s="191" t="s">
        <v>391</v>
      </c>
      <c r="N48" s="191" t="s">
        <v>475</v>
      </c>
      <c r="O48" s="160">
        <v>1</v>
      </c>
      <c r="P48" s="161" t="s">
        <v>2</v>
      </c>
      <c r="Q48" s="191" t="s">
        <v>463</v>
      </c>
      <c r="R48" s="834"/>
    </row>
    <row r="49" spans="1:18" s="181" customFormat="1" ht="15" thickBot="1">
      <c r="A49" s="1092"/>
      <c r="B49" s="1093"/>
      <c r="C49" s="1093"/>
      <c r="D49" s="1093"/>
      <c r="E49" s="1093"/>
      <c r="F49" s="1093"/>
      <c r="G49" s="1093"/>
      <c r="H49" s="1093"/>
      <c r="I49" s="1093"/>
      <c r="J49" s="1093"/>
      <c r="K49" s="1093"/>
      <c r="L49" s="1093"/>
      <c r="M49" s="1093"/>
      <c r="N49" s="1093"/>
      <c r="O49" s="1093"/>
      <c r="P49" s="1093"/>
      <c r="Q49" s="1093"/>
      <c r="R49" s="1094"/>
    </row>
    <row r="50" spans="1:18" ht="33" customHeight="1" thickBot="1">
      <c r="A50" s="1095" t="s">
        <v>476</v>
      </c>
      <c r="B50" s="1096"/>
      <c r="C50" s="1096"/>
      <c r="D50" s="1096"/>
      <c r="E50" s="1096"/>
      <c r="F50" s="1096"/>
      <c r="G50" s="1096"/>
      <c r="H50" s="1096"/>
      <c r="I50" s="1096"/>
      <c r="J50" s="1096"/>
      <c r="K50" s="1096"/>
      <c r="L50" s="1097"/>
      <c r="M50" s="1097"/>
      <c r="N50" s="1097"/>
      <c r="O50" s="1097"/>
      <c r="P50" s="1097"/>
      <c r="Q50" s="1097"/>
      <c r="R50" s="1098"/>
    </row>
    <row r="51" spans="1:18" ht="135" customHeight="1" thickBot="1">
      <c r="A51" s="156" t="s">
        <v>325</v>
      </c>
      <c r="B51" s="194" t="s">
        <v>477</v>
      </c>
      <c r="C51" s="161">
        <v>1</v>
      </c>
      <c r="D51" s="155" t="s">
        <v>478</v>
      </c>
      <c r="E51" s="155" t="s">
        <v>479</v>
      </c>
      <c r="F51" s="155" t="s">
        <v>480</v>
      </c>
      <c r="G51" s="155" t="s">
        <v>481</v>
      </c>
      <c r="H51" s="195" t="s">
        <v>482</v>
      </c>
      <c r="I51" s="194" t="s">
        <v>483</v>
      </c>
      <c r="J51" s="196">
        <v>45292</v>
      </c>
      <c r="K51" s="196">
        <v>45565</v>
      </c>
      <c r="L51" s="197">
        <v>45637</v>
      </c>
      <c r="M51" s="161" t="s">
        <v>163</v>
      </c>
      <c r="N51" s="198" t="s">
        <v>484</v>
      </c>
      <c r="O51" s="160">
        <v>0</v>
      </c>
      <c r="P51" s="161" t="s">
        <v>4</v>
      </c>
      <c r="Q51" s="186" t="s">
        <v>485</v>
      </c>
      <c r="R51" s="166" t="s">
        <v>1</v>
      </c>
    </row>
    <row r="52" spans="1:18" s="181" customFormat="1" ht="16" thickBot="1">
      <c r="A52" s="925"/>
      <c r="B52" s="913"/>
      <c r="C52" s="913"/>
      <c r="D52" s="913"/>
      <c r="E52" s="913"/>
      <c r="F52" s="913"/>
      <c r="G52" s="913"/>
      <c r="H52" s="913"/>
      <c r="I52" s="913"/>
      <c r="J52" s="913"/>
      <c r="K52" s="913"/>
      <c r="L52" s="913"/>
      <c r="M52" s="913"/>
      <c r="N52" s="913"/>
      <c r="O52" s="913"/>
      <c r="P52" s="913"/>
      <c r="Q52" s="913"/>
      <c r="R52" s="914"/>
    </row>
    <row r="53" spans="1:18" ht="283.14999999999998" customHeight="1" thickBot="1">
      <c r="A53" s="156" t="s">
        <v>325</v>
      </c>
      <c r="B53" s="194" t="s">
        <v>477</v>
      </c>
      <c r="C53" s="161">
        <v>2</v>
      </c>
      <c r="D53" s="155" t="s">
        <v>486</v>
      </c>
      <c r="E53" s="155" t="s">
        <v>487</v>
      </c>
      <c r="F53" s="155" t="s">
        <v>488</v>
      </c>
      <c r="G53" s="155" t="s">
        <v>489</v>
      </c>
      <c r="H53" s="195" t="s">
        <v>482</v>
      </c>
      <c r="I53" s="194" t="s">
        <v>490</v>
      </c>
      <c r="J53" s="196">
        <v>45262</v>
      </c>
      <c r="K53" s="196">
        <v>45565</v>
      </c>
      <c r="L53" s="197">
        <v>45637</v>
      </c>
      <c r="M53" s="161" t="s">
        <v>163</v>
      </c>
      <c r="N53" s="199" t="s">
        <v>491</v>
      </c>
      <c r="O53" s="160">
        <v>0</v>
      </c>
      <c r="P53" s="161" t="s">
        <v>4</v>
      </c>
      <c r="Q53" s="198" t="s">
        <v>492</v>
      </c>
      <c r="R53" s="154" t="s">
        <v>1</v>
      </c>
    </row>
    <row r="54" spans="1:18" s="181" customFormat="1" ht="16" thickBot="1">
      <c r="A54" s="925"/>
      <c r="B54" s="913"/>
      <c r="C54" s="913"/>
      <c r="D54" s="913"/>
      <c r="E54" s="913"/>
      <c r="F54" s="913"/>
      <c r="G54" s="913"/>
      <c r="H54" s="913"/>
      <c r="I54" s="913"/>
      <c r="J54" s="913"/>
      <c r="K54" s="913"/>
      <c r="L54" s="913"/>
      <c r="M54" s="913"/>
      <c r="N54" s="913"/>
      <c r="O54" s="913"/>
      <c r="P54" s="913"/>
      <c r="Q54" s="913"/>
      <c r="R54" s="914"/>
    </row>
    <row r="55" spans="1:18" ht="294.64999999999998" customHeight="1">
      <c r="A55" s="156" t="s">
        <v>325</v>
      </c>
      <c r="B55" s="194" t="s">
        <v>477</v>
      </c>
      <c r="C55" s="161">
        <v>3</v>
      </c>
      <c r="D55" s="155" t="s">
        <v>493</v>
      </c>
      <c r="E55" s="155" t="s">
        <v>494</v>
      </c>
      <c r="F55" s="155" t="s">
        <v>495</v>
      </c>
      <c r="G55" s="155" t="s">
        <v>496</v>
      </c>
      <c r="H55" s="195" t="s">
        <v>482</v>
      </c>
      <c r="I55" s="194" t="s">
        <v>497</v>
      </c>
      <c r="J55" s="196">
        <v>45231</v>
      </c>
      <c r="K55" s="196">
        <v>45473</v>
      </c>
      <c r="L55" s="197">
        <v>45642</v>
      </c>
      <c r="M55" s="161" t="s">
        <v>163</v>
      </c>
      <c r="N55" s="199" t="s">
        <v>498</v>
      </c>
      <c r="O55" s="160">
        <v>0</v>
      </c>
      <c r="P55" s="161" t="s">
        <v>4</v>
      </c>
      <c r="Q55" s="1090" t="s">
        <v>499</v>
      </c>
      <c r="R55" s="946" t="s">
        <v>1</v>
      </c>
    </row>
    <row r="56" spans="1:18" ht="343.15" customHeight="1" thickBot="1">
      <c r="A56" s="156" t="s">
        <v>325</v>
      </c>
      <c r="B56" s="194" t="s">
        <v>477</v>
      </c>
      <c r="C56" s="161">
        <v>3</v>
      </c>
      <c r="D56" s="155" t="s">
        <v>493</v>
      </c>
      <c r="E56" s="155" t="s">
        <v>500</v>
      </c>
      <c r="F56" s="155" t="s">
        <v>501</v>
      </c>
      <c r="G56" s="155" t="s">
        <v>502</v>
      </c>
      <c r="H56" s="195" t="s">
        <v>482</v>
      </c>
      <c r="I56" s="194" t="s">
        <v>503</v>
      </c>
      <c r="J56" s="196">
        <v>45200</v>
      </c>
      <c r="K56" s="196">
        <v>45382</v>
      </c>
      <c r="L56" s="197">
        <v>45642</v>
      </c>
      <c r="M56" s="161" t="s">
        <v>163</v>
      </c>
      <c r="N56" s="200" t="s">
        <v>504</v>
      </c>
      <c r="O56" s="160">
        <v>0.5</v>
      </c>
      <c r="P56" s="161" t="s">
        <v>4</v>
      </c>
      <c r="Q56" s="1091"/>
      <c r="R56" s="958"/>
    </row>
    <row r="57" spans="1:18" s="181" customFormat="1" ht="16" thickBot="1">
      <c r="A57" s="925"/>
      <c r="B57" s="913"/>
      <c r="C57" s="913"/>
      <c r="D57" s="913"/>
      <c r="E57" s="913"/>
      <c r="F57" s="913"/>
      <c r="G57" s="913"/>
      <c r="H57" s="913"/>
      <c r="I57" s="913"/>
      <c r="J57" s="913"/>
      <c r="K57" s="913"/>
      <c r="L57" s="913"/>
      <c r="M57" s="913"/>
      <c r="N57" s="913"/>
      <c r="O57" s="913"/>
      <c r="P57" s="913"/>
      <c r="Q57" s="913"/>
      <c r="R57" s="914"/>
    </row>
    <row r="58" spans="1:18" ht="408.65" customHeight="1">
      <c r="A58" s="156" t="s">
        <v>325</v>
      </c>
      <c r="B58" s="194" t="s">
        <v>477</v>
      </c>
      <c r="C58" s="161">
        <v>4</v>
      </c>
      <c r="D58" s="155" t="s">
        <v>505</v>
      </c>
      <c r="E58" s="1084" t="s">
        <v>506</v>
      </c>
      <c r="F58" s="155" t="s">
        <v>507</v>
      </c>
      <c r="G58" s="155" t="s">
        <v>508</v>
      </c>
      <c r="H58" s="195" t="s">
        <v>482</v>
      </c>
      <c r="I58" s="194" t="s">
        <v>509</v>
      </c>
      <c r="J58" s="196">
        <v>45194</v>
      </c>
      <c r="K58" s="196">
        <v>45291</v>
      </c>
      <c r="L58" s="197">
        <v>45642</v>
      </c>
      <c r="M58" s="161" t="s">
        <v>163</v>
      </c>
      <c r="N58" s="198" t="s">
        <v>510</v>
      </c>
      <c r="O58" s="160">
        <v>0</v>
      </c>
      <c r="P58" s="161" t="s">
        <v>4</v>
      </c>
      <c r="Q58" s="1090" t="s">
        <v>499</v>
      </c>
      <c r="R58" s="946" t="s">
        <v>1</v>
      </c>
    </row>
    <row r="59" spans="1:18" ht="215.5" customHeight="1" thickBot="1">
      <c r="A59" s="156" t="s">
        <v>325</v>
      </c>
      <c r="B59" s="194" t="s">
        <v>477</v>
      </c>
      <c r="C59" s="161">
        <v>4</v>
      </c>
      <c r="D59" s="155" t="s">
        <v>505</v>
      </c>
      <c r="E59" s="1089"/>
      <c r="F59" s="155" t="s">
        <v>511</v>
      </c>
      <c r="G59" s="155" t="s">
        <v>512</v>
      </c>
      <c r="H59" s="195" t="s">
        <v>482</v>
      </c>
      <c r="I59" s="194" t="s">
        <v>509</v>
      </c>
      <c r="J59" s="196">
        <v>45194</v>
      </c>
      <c r="K59" s="196">
        <v>45291</v>
      </c>
      <c r="L59" s="197">
        <v>45642</v>
      </c>
      <c r="M59" s="161" t="s">
        <v>163</v>
      </c>
      <c r="N59" s="199" t="s">
        <v>513</v>
      </c>
      <c r="O59" s="160">
        <v>1</v>
      </c>
      <c r="P59" s="194" t="s">
        <v>5</v>
      </c>
      <c r="Q59" s="1091"/>
      <c r="R59" s="958"/>
    </row>
    <row r="60" spans="1:18" s="181" customFormat="1" ht="16" thickBot="1">
      <c r="A60" s="925"/>
      <c r="B60" s="913"/>
      <c r="C60" s="913"/>
      <c r="D60" s="913"/>
      <c r="E60" s="913"/>
      <c r="F60" s="913"/>
      <c r="G60" s="913"/>
      <c r="H60" s="913"/>
      <c r="I60" s="913"/>
      <c r="J60" s="913"/>
      <c r="K60" s="913"/>
      <c r="L60" s="913"/>
      <c r="M60" s="913"/>
      <c r="N60" s="913"/>
      <c r="O60" s="913"/>
      <c r="P60" s="913"/>
      <c r="Q60" s="913"/>
      <c r="R60" s="914"/>
    </row>
    <row r="61" spans="1:18" ht="409.6" thickBot="1">
      <c r="A61" s="156" t="s">
        <v>325</v>
      </c>
      <c r="B61" s="194" t="s">
        <v>477</v>
      </c>
      <c r="C61" s="161">
        <v>5</v>
      </c>
      <c r="D61" s="155" t="s">
        <v>514</v>
      </c>
      <c r="E61" s="155" t="s">
        <v>515</v>
      </c>
      <c r="F61" s="155" t="s">
        <v>516</v>
      </c>
      <c r="G61" s="155" t="s">
        <v>517</v>
      </c>
      <c r="H61" s="195" t="s">
        <v>482</v>
      </c>
      <c r="I61" s="194" t="s">
        <v>518</v>
      </c>
      <c r="J61" s="196">
        <v>45200</v>
      </c>
      <c r="K61" s="196">
        <v>45565</v>
      </c>
      <c r="L61" s="197">
        <v>45642</v>
      </c>
      <c r="M61" s="161" t="s">
        <v>163</v>
      </c>
      <c r="N61" s="199" t="s">
        <v>519</v>
      </c>
      <c r="O61" s="160">
        <v>0</v>
      </c>
      <c r="P61" s="161" t="s">
        <v>4</v>
      </c>
      <c r="Q61" s="198" t="s">
        <v>520</v>
      </c>
      <c r="R61" s="166" t="s">
        <v>1</v>
      </c>
    </row>
    <row r="62" spans="1:18" s="181" customFormat="1" ht="16" thickBot="1">
      <c r="A62" s="925"/>
      <c r="B62" s="913"/>
      <c r="C62" s="913"/>
      <c r="D62" s="913"/>
      <c r="E62" s="913"/>
      <c r="F62" s="912"/>
      <c r="G62" s="913"/>
      <c r="H62" s="913"/>
      <c r="I62" s="912"/>
      <c r="J62" s="913"/>
      <c r="K62" s="913"/>
      <c r="L62" s="913"/>
      <c r="M62" s="913"/>
      <c r="N62" s="913"/>
      <c r="O62" s="913"/>
      <c r="P62" s="913"/>
      <c r="Q62" s="913"/>
      <c r="R62" s="914"/>
    </row>
    <row r="63" spans="1:18" ht="248">
      <c r="A63" s="156" t="s">
        <v>325</v>
      </c>
      <c r="B63" s="194" t="s">
        <v>477</v>
      </c>
      <c r="C63" s="161">
        <v>6</v>
      </c>
      <c r="D63" s="155" t="s">
        <v>521</v>
      </c>
      <c r="E63" s="155" t="s">
        <v>522</v>
      </c>
      <c r="F63" s="155" t="s">
        <v>523</v>
      </c>
      <c r="G63" s="155" t="s">
        <v>524</v>
      </c>
      <c r="H63" s="195" t="s">
        <v>482</v>
      </c>
      <c r="I63" s="194" t="s">
        <v>525</v>
      </c>
      <c r="J63" s="196">
        <v>45231</v>
      </c>
      <c r="K63" s="196">
        <v>45473</v>
      </c>
      <c r="L63" s="197">
        <v>45642</v>
      </c>
      <c r="M63" s="161" t="s">
        <v>163</v>
      </c>
      <c r="N63" s="199" t="s">
        <v>526</v>
      </c>
      <c r="O63" s="160">
        <v>0</v>
      </c>
      <c r="P63" s="161" t="s">
        <v>4</v>
      </c>
      <c r="Q63" s="1084" t="s">
        <v>527</v>
      </c>
      <c r="R63" s="946" t="s">
        <v>1</v>
      </c>
    </row>
    <row r="64" spans="1:18" ht="202" thickBot="1">
      <c r="A64" s="156" t="s">
        <v>325</v>
      </c>
      <c r="B64" s="194" t="s">
        <v>477</v>
      </c>
      <c r="C64" s="161">
        <v>6</v>
      </c>
      <c r="D64" s="155" t="s">
        <v>521</v>
      </c>
      <c r="E64" s="155" t="s">
        <v>528</v>
      </c>
      <c r="F64" s="155" t="s">
        <v>529</v>
      </c>
      <c r="G64" s="155" t="s">
        <v>530</v>
      </c>
      <c r="H64" s="195" t="s">
        <v>482</v>
      </c>
      <c r="I64" s="194" t="s">
        <v>531</v>
      </c>
      <c r="J64" s="196">
        <v>45261</v>
      </c>
      <c r="K64" s="196">
        <v>45565</v>
      </c>
      <c r="L64" s="197">
        <v>45642</v>
      </c>
      <c r="M64" s="161" t="s">
        <v>163</v>
      </c>
      <c r="N64" s="199" t="s">
        <v>532</v>
      </c>
      <c r="O64" s="160">
        <v>1</v>
      </c>
      <c r="P64" s="194" t="s">
        <v>5</v>
      </c>
      <c r="Q64" s="1085"/>
      <c r="R64" s="958"/>
    </row>
    <row r="65" spans="1:18" s="181" customFormat="1" ht="16" thickBot="1">
      <c r="A65" s="925"/>
      <c r="B65" s="913"/>
      <c r="C65" s="913"/>
      <c r="D65" s="913"/>
      <c r="E65" s="913"/>
      <c r="F65" s="926"/>
      <c r="G65" s="913"/>
      <c r="H65" s="913"/>
      <c r="I65" s="926"/>
      <c r="J65" s="913"/>
      <c r="K65" s="913"/>
      <c r="L65" s="913"/>
      <c r="M65" s="913"/>
      <c r="N65" s="913"/>
      <c r="O65" s="913"/>
      <c r="P65" s="913"/>
      <c r="Q65" s="913"/>
      <c r="R65" s="914"/>
    </row>
    <row r="66" spans="1:18" ht="295" thickBot="1">
      <c r="A66" s="156" t="s">
        <v>325</v>
      </c>
      <c r="B66" s="194" t="s">
        <v>477</v>
      </c>
      <c r="C66" s="161">
        <v>7</v>
      </c>
      <c r="D66" s="155" t="s">
        <v>533</v>
      </c>
      <c r="E66" s="155" t="s">
        <v>534</v>
      </c>
      <c r="F66" s="155" t="s">
        <v>535</v>
      </c>
      <c r="G66" s="155" t="s">
        <v>536</v>
      </c>
      <c r="H66" s="195" t="s">
        <v>482</v>
      </c>
      <c r="I66" s="194" t="s">
        <v>483</v>
      </c>
      <c r="J66" s="196">
        <v>45261</v>
      </c>
      <c r="K66" s="196">
        <v>45565</v>
      </c>
      <c r="L66" s="197">
        <v>45642</v>
      </c>
      <c r="M66" s="161" t="s">
        <v>163</v>
      </c>
      <c r="N66" s="199" t="s">
        <v>537</v>
      </c>
      <c r="O66" s="160">
        <v>0</v>
      </c>
      <c r="P66" s="161" t="s">
        <v>4</v>
      </c>
      <c r="Q66" s="198" t="s">
        <v>538</v>
      </c>
      <c r="R66" s="154" t="s">
        <v>1</v>
      </c>
    </row>
    <row r="67" spans="1:18" s="181" customFormat="1" ht="15" thickBot="1">
      <c r="A67" s="1086"/>
      <c r="B67" s="1087"/>
      <c r="C67" s="1087"/>
      <c r="D67" s="1087"/>
      <c r="E67" s="1087"/>
      <c r="F67" s="1087"/>
      <c r="G67" s="1087"/>
      <c r="H67" s="1087"/>
      <c r="I67" s="1087"/>
      <c r="J67" s="1087"/>
      <c r="K67" s="1087"/>
      <c r="L67" s="1087"/>
      <c r="M67" s="1087"/>
      <c r="N67" s="1087"/>
      <c r="O67" s="1087"/>
      <c r="P67" s="1087"/>
      <c r="Q67" s="1087"/>
      <c r="R67" s="1088"/>
    </row>
    <row r="69" spans="1:18" ht="59.25" customHeight="1">
      <c r="F69" s="69" t="s">
        <v>539</v>
      </c>
    </row>
    <row r="72" spans="1:18" ht="15.5">
      <c r="A72" s="938" t="s">
        <v>122</v>
      </c>
      <c r="B72" s="938"/>
      <c r="C72" s="201"/>
      <c r="D72" s="938" t="s">
        <v>540</v>
      </c>
      <c r="E72" s="938"/>
      <c r="F72" s="938" t="s">
        <v>541</v>
      </c>
      <c r="G72" s="938"/>
      <c r="H72"/>
      <c r="I72"/>
    </row>
    <row r="73" spans="1:18" ht="27" customHeight="1">
      <c r="A73" s="21" t="s">
        <v>0</v>
      </c>
      <c r="B73" s="202">
        <f>+COUNTIF($P$6:$P$98,"ABIERTA")</f>
        <v>0</v>
      </c>
      <c r="C73" s="201"/>
      <c r="D73" s="21" t="s">
        <v>0</v>
      </c>
      <c r="E73" s="202">
        <f>+COUNTIF($P$12:$P$48,"ABIERTA")</f>
        <v>0</v>
      </c>
      <c r="F73" s="21" t="s">
        <v>0</v>
      </c>
      <c r="G73" s="202">
        <f>+COUNTIF(P51:P67,"ABIERTA")</f>
        <v>0</v>
      </c>
      <c r="H73"/>
      <c r="I73"/>
    </row>
    <row r="74" spans="1:18" ht="27" customHeight="1">
      <c r="A74" s="21" t="s">
        <v>2</v>
      </c>
      <c r="B74" s="202">
        <f>+COUNTIF($P$6:$P$98,"CUMPLIDA - EFECTIVA")</f>
        <v>23</v>
      </c>
      <c r="C74" s="201"/>
      <c r="D74" s="21" t="s">
        <v>2</v>
      </c>
      <c r="E74" s="202">
        <f>+COUNTIF($P$12:$P$48,"CUMPLIDA - EFECTIVA")</f>
        <v>23</v>
      </c>
      <c r="F74" s="21" t="s">
        <v>2</v>
      </c>
      <c r="G74" s="202">
        <f>+COUNTIF(P51:P67,"CUMPLIDA - EFECTIVA")</f>
        <v>0</v>
      </c>
      <c r="H74"/>
      <c r="I74"/>
    </row>
    <row r="75" spans="1:18" ht="27" customHeight="1">
      <c r="A75" s="21" t="s">
        <v>5</v>
      </c>
      <c r="B75" s="202">
        <f>+COUNTIF($P$6:$P$98,"CUMPLIDA - PENDIENTE EFECTIVIDAD")</f>
        <v>8</v>
      </c>
      <c r="C75" s="201"/>
      <c r="D75" s="21" t="s">
        <v>124</v>
      </c>
      <c r="E75" s="202">
        <f>+COUNTIF($P$12:$P$48,"CUMPLIDA - PENDIENTE EFECTIVIDAD")</f>
        <v>6</v>
      </c>
      <c r="F75" s="21" t="s">
        <v>124</v>
      </c>
      <c r="G75" s="202">
        <f>+COUNTIF(P51:P67,"CUMPLIDA - PENDIENTE EFECTIVIDAD")</f>
        <v>2</v>
      </c>
      <c r="H75"/>
      <c r="I75"/>
    </row>
    <row r="76" spans="1:18" ht="27" customHeight="1">
      <c r="A76" s="21" t="s">
        <v>125</v>
      </c>
      <c r="B76" s="202">
        <f>+COUNTIF($P$6:$P$98,"CUMPLIDA - INEFECTIVA")</f>
        <v>0</v>
      </c>
      <c r="C76" s="201"/>
      <c r="D76" s="21" t="s">
        <v>125</v>
      </c>
      <c r="E76" s="202">
        <f>+COUNTIF($P$12:$P$48,"CUMPLIDA - INEFECTIVA")</f>
        <v>0</v>
      </c>
      <c r="F76" s="21" t="s">
        <v>125</v>
      </c>
      <c r="G76" s="202">
        <f>+COUNTIF(P51:P67,"CUMPLIDA - INEFECTIVA")</f>
        <v>0</v>
      </c>
      <c r="H76"/>
      <c r="I76"/>
    </row>
    <row r="77" spans="1:18" ht="27" customHeight="1">
      <c r="A77" s="21" t="s">
        <v>4</v>
      </c>
      <c r="B77" s="202">
        <f>+COUNTIF($P$6:$P$98,"INCUMPLIDA - VENCIDA")</f>
        <v>8</v>
      </c>
      <c r="C77" s="201"/>
      <c r="D77" s="21" t="s">
        <v>4</v>
      </c>
      <c r="E77" s="202">
        <f>+COUNTIF($P$12:$P$48,"INCUMPLIDA - VENCIDA")</f>
        <v>0</v>
      </c>
      <c r="F77" s="21" t="s">
        <v>4</v>
      </c>
      <c r="G77" s="202">
        <f>+COUNTIF(P51:P67,"INCUMPLIDA - VENCIDA")</f>
        <v>8</v>
      </c>
      <c r="H77"/>
      <c r="I77"/>
    </row>
    <row r="78" spans="1:18" ht="27" customHeight="1">
      <c r="A78" s="21" t="s">
        <v>7</v>
      </c>
      <c r="B78" s="202">
        <f>+COUNTIF($P$6:$P$98,"INCALIFICABLE")</f>
        <v>0</v>
      </c>
      <c r="C78" s="201"/>
      <c r="D78" s="21" t="s">
        <v>7</v>
      </c>
      <c r="E78" s="202">
        <f>+COUNTIF($P$12:$P$48,"INCALIFICABLE")</f>
        <v>0</v>
      </c>
      <c r="F78" s="21" t="s">
        <v>7</v>
      </c>
      <c r="G78" s="202">
        <f>+COUNTIF(P51:P67,"INCALIFICABLE")</f>
        <v>0</v>
      </c>
      <c r="H78"/>
      <c r="I78"/>
    </row>
    <row r="79" spans="1:18" ht="27" customHeight="1">
      <c r="A79" s="21" t="s">
        <v>126</v>
      </c>
      <c r="B79" s="202">
        <f>SUM(B73:B78)</f>
        <v>39</v>
      </c>
      <c r="C79" s="201"/>
      <c r="D79" s="21" t="s">
        <v>126</v>
      </c>
      <c r="E79" s="202">
        <f>SUM(E73:E78)</f>
        <v>29</v>
      </c>
      <c r="F79" s="21" t="s">
        <v>126</v>
      </c>
      <c r="G79" s="202">
        <f>SUM(G73:G78)</f>
        <v>10</v>
      </c>
      <c r="H79"/>
      <c r="I79"/>
    </row>
    <row r="80" spans="1:18" ht="59.25" customHeight="1">
      <c r="A80" s="19"/>
      <c r="B80" s="19"/>
      <c r="C80" s="201"/>
      <c r="D80" s="38"/>
      <c r="E80" s="38"/>
      <c r="F80" s="38"/>
      <c r="G80" s="19"/>
      <c r="H80"/>
      <c r="I80"/>
    </row>
    <row r="81" spans="1:9" ht="59.25" customHeight="1">
      <c r="A81" s="938" t="s">
        <v>127</v>
      </c>
      <c r="B81" s="938"/>
      <c r="C81" s="201"/>
      <c r="D81" s="938" t="s">
        <v>128</v>
      </c>
      <c r="E81" s="938"/>
      <c r="F81" s="938" t="s">
        <v>128</v>
      </c>
      <c r="G81" s="938"/>
      <c r="H81"/>
      <c r="I81"/>
    </row>
    <row r="82" spans="1:9" ht="29.25" customHeight="1">
      <c r="A82" s="202" t="s">
        <v>1</v>
      </c>
      <c r="B82" s="202">
        <f>+COUNTIF($R$6:$R$98,"ABIERTO")</f>
        <v>8</v>
      </c>
      <c r="C82" s="201"/>
      <c r="D82" s="202" t="s">
        <v>1</v>
      </c>
      <c r="E82" s="202">
        <f>+COUNTIF($R$12:$R$48,"ABIERTO")</f>
        <v>1</v>
      </c>
      <c r="F82" s="202" t="s">
        <v>1</v>
      </c>
      <c r="G82" s="202">
        <f>+COUNTIF(R51:R67,"ABIERTO")</f>
        <v>7</v>
      </c>
      <c r="H82"/>
      <c r="I82"/>
    </row>
    <row r="83" spans="1:9" ht="29.25" customHeight="1">
      <c r="A83" s="202" t="s">
        <v>3</v>
      </c>
      <c r="B83" s="202">
        <f>+COUNTIF($R$6:$R71,"CERRADO")</f>
        <v>6</v>
      </c>
      <c r="C83" s="201"/>
      <c r="D83" s="202" t="s">
        <v>3</v>
      </c>
      <c r="E83" s="202">
        <f>+COUNTIF($R$12:$R48,"CERRADO")</f>
        <v>6</v>
      </c>
      <c r="F83" s="202" t="s">
        <v>3</v>
      </c>
      <c r="G83" s="202">
        <f>+COUNTIF(R51:R67,"CERRADO")</f>
        <v>0</v>
      </c>
      <c r="H83"/>
      <c r="I83"/>
    </row>
    <row r="84" spans="1:9" ht="29.25" customHeight="1">
      <c r="A84" s="203" t="s">
        <v>126</v>
      </c>
      <c r="B84" s="203">
        <f>B82+B83</f>
        <v>14</v>
      </c>
      <c r="C84" s="201"/>
      <c r="D84" s="204" t="s">
        <v>126</v>
      </c>
      <c r="E84" s="203">
        <f>SUM(E82:E83)</f>
        <v>7</v>
      </c>
      <c r="F84" s="204" t="s">
        <v>126</v>
      </c>
      <c r="G84" s="203">
        <f>SUM(G82:G83)</f>
        <v>7</v>
      </c>
      <c r="H84"/>
      <c r="I84"/>
    </row>
    <row r="85" spans="1:9" ht="59.25" customHeight="1">
      <c r="H85"/>
      <c r="I85"/>
    </row>
  </sheetData>
  <mergeCells count="112">
    <mergeCell ref="A1:H3"/>
    <mergeCell ref="A7:D7"/>
    <mergeCell ref="E7:R7"/>
    <mergeCell ref="A8:B8"/>
    <mergeCell ref="C8:D8"/>
    <mergeCell ref="E8:I8"/>
    <mergeCell ref="J8:M8"/>
    <mergeCell ref="N8:O8"/>
    <mergeCell ref="P8:R8"/>
    <mergeCell ref="G9:G10"/>
    <mergeCell ref="H9:H10"/>
    <mergeCell ref="I9:I10"/>
    <mergeCell ref="J9:J10"/>
    <mergeCell ref="K9:K10"/>
    <mergeCell ref="L9:R9"/>
    <mergeCell ref="A9:A10"/>
    <mergeCell ref="B9:B10"/>
    <mergeCell ref="C9:C10"/>
    <mergeCell ref="D9:D10"/>
    <mergeCell ref="E9:E10"/>
    <mergeCell ref="F9:F10"/>
    <mergeCell ref="A11:R11"/>
    <mergeCell ref="A12:A18"/>
    <mergeCell ref="B12:B18"/>
    <mergeCell ref="C12:C18"/>
    <mergeCell ref="D12:D18"/>
    <mergeCell ref="E12:E15"/>
    <mergeCell ref="Q12:Q18"/>
    <mergeCell ref="R12:R18"/>
    <mergeCell ref="F13:F14"/>
    <mergeCell ref="G13:G14"/>
    <mergeCell ref="N13:N14"/>
    <mergeCell ref="O13:O14"/>
    <mergeCell ref="P13:P14"/>
    <mergeCell ref="E17:E18"/>
    <mergeCell ref="A19:R19"/>
    <mergeCell ref="A20:A23"/>
    <mergeCell ref="B20:B23"/>
    <mergeCell ref="C20:C23"/>
    <mergeCell ref="D20:D23"/>
    <mergeCell ref="E20:E22"/>
    <mergeCell ref="H13:H14"/>
    <mergeCell ref="I13:I14"/>
    <mergeCell ref="J13:J14"/>
    <mergeCell ref="K13:K14"/>
    <mergeCell ref="L13:L14"/>
    <mergeCell ref="M13:M14"/>
    <mergeCell ref="A27:R27"/>
    <mergeCell ref="A28:A32"/>
    <mergeCell ref="B28:B32"/>
    <mergeCell ref="C28:C32"/>
    <mergeCell ref="D28:D32"/>
    <mergeCell ref="E28:E31"/>
    <mergeCell ref="R28:R32"/>
    <mergeCell ref="R20:R23"/>
    <mergeCell ref="A24:R24"/>
    <mergeCell ref="A25:A26"/>
    <mergeCell ref="B25:B26"/>
    <mergeCell ref="C25:C26"/>
    <mergeCell ref="D25:D26"/>
    <mergeCell ref="E25:E26"/>
    <mergeCell ref="R25:R26"/>
    <mergeCell ref="A33:R33"/>
    <mergeCell ref="A34:A38"/>
    <mergeCell ref="B34:B38"/>
    <mergeCell ref="C34:C38"/>
    <mergeCell ref="D34:D38"/>
    <mergeCell ref="E34:E36"/>
    <mergeCell ref="R34:R38"/>
    <mergeCell ref="F35:F36"/>
    <mergeCell ref="G35:G36"/>
    <mergeCell ref="H35:H36"/>
    <mergeCell ref="E42:E43"/>
    <mergeCell ref="A44:R44"/>
    <mergeCell ref="A45:A48"/>
    <mergeCell ref="B45:B48"/>
    <mergeCell ref="C45:C48"/>
    <mergeCell ref="D45:D48"/>
    <mergeCell ref="R45:R48"/>
    <mergeCell ref="E46:E48"/>
    <mergeCell ref="I35:I36"/>
    <mergeCell ref="J35:J36"/>
    <mergeCell ref="K35:K36"/>
    <mergeCell ref="P35:P36"/>
    <mergeCell ref="A39:R39"/>
    <mergeCell ref="A40:A43"/>
    <mergeCell ref="B40:B43"/>
    <mergeCell ref="C40:C43"/>
    <mergeCell ref="D40:D43"/>
    <mergeCell ref="R40:R43"/>
    <mergeCell ref="A57:R57"/>
    <mergeCell ref="E58:E59"/>
    <mergeCell ref="Q58:Q59"/>
    <mergeCell ref="R58:R59"/>
    <mergeCell ref="A60:R60"/>
    <mergeCell ref="A62:R62"/>
    <mergeCell ref="A49:R49"/>
    <mergeCell ref="A50:R50"/>
    <mergeCell ref="A52:R52"/>
    <mergeCell ref="A54:R54"/>
    <mergeCell ref="Q55:Q56"/>
    <mergeCell ref="R55:R56"/>
    <mergeCell ref="A81:B81"/>
    <mergeCell ref="D81:E81"/>
    <mergeCell ref="F81:G81"/>
    <mergeCell ref="Q63:Q64"/>
    <mergeCell ref="R63:R64"/>
    <mergeCell ref="A65:R65"/>
    <mergeCell ref="A67:R67"/>
    <mergeCell ref="A72:B72"/>
    <mergeCell ref="D72:E72"/>
    <mergeCell ref="F72:G72"/>
  </mergeCells>
  <dataValidations count="4">
    <dataValidation type="list" allowBlank="1" showInputMessage="1" showErrorMessage="1" sqref="H68:H71 H86:H1048576" xr:uid="{00000000-0002-0000-0200-000000000000}">
      <formula1>#REF!</formula1>
    </dataValidation>
    <dataValidation type="list" allowBlank="1" showInputMessage="1" showErrorMessage="1" sqref="H34:H35 H15:H18 H20:H23 H25:H26 H28:H32 H37:H38 H40:H43 H12:H13 H45:H48" xr:uid="{00000000-0002-0000-0200-000001000000}">
      <formula1>$P$1:$P$3</formula1>
    </dataValidation>
    <dataValidation type="list" allowBlank="1" showInputMessage="1" showErrorMessage="1" sqref="P66 P45:P48 P20:P23 P25:P26 P28:P32 P40:P43 P12:P13 P34:P35 P37:P38 P51 P15:P18 P53 P58:P59 P61 P63:P64 P55:P56" xr:uid="{00000000-0002-0000-0200-000002000000}">
      <formula1>$Q$1:$Q$6</formula1>
    </dataValidation>
    <dataValidation type="list" allowBlank="1" showInputMessage="1" showErrorMessage="1" sqref="R20 R45 R40 R34 R28 R25 R12" xr:uid="{00000000-0002-0000-0200-000003000000}">
      <formula1>$R$1:$R$4</formula1>
    </dataValidation>
  </dataValidations>
  <pageMargins left="0.39370078740157483" right="0.39370078740157483" top="0.39370078740157483" bottom="0.39370078740157483" header="0.31496062992125984" footer="0.31496062992125984"/>
  <pageSetup scale="33" fitToHeight="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11D95D4F-D8D4-47B1-B591-F0238E5B2EBA}">
            <xm:f>NOT(ISERROR(SEARCH($A$78,P1)))</xm:f>
            <xm:f>$A$78</xm:f>
            <x14:dxf>
              <fill>
                <patternFill>
                  <bgColor rgb="FFFF0000"/>
                </patternFill>
              </fill>
            </x14:dxf>
          </x14:cfRule>
          <x14:cfRule type="containsText" priority="4" operator="containsText" id="{B3BB1B3F-599D-4379-9AC4-022391B7ABC0}">
            <xm:f>NOT(ISERROR(SEARCH($A$77,P1)))</xm:f>
            <xm:f>$A$77</xm:f>
            <x14:dxf>
              <fill>
                <patternFill>
                  <bgColor rgb="FFFF0000"/>
                </patternFill>
              </fill>
            </x14:dxf>
          </x14:cfRule>
          <x14:cfRule type="containsText" priority="5" operator="containsText" id="{35D2AF1A-34B9-40DC-81D7-C1A0CC51823E}">
            <xm:f>NOT(ISERROR(SEARCH($A$76,P1)))</xm:f>
            <xm:f>$A$76</xm:f>
            <x14:dxf>
              <fill>
                <patternFill>
                  <bgColor rgb="FFFFC000"/>
                </patternFill>
              </fill>
            </x14:dxf>
          </x14:cfRule>
          <x14:cfRule type="containsText" priority="6" operator="containsText" id="{66C5115F-DE63-426A-BA13-DAE3CBA8ADD0}">
            <xm:f>NOT(ISERROR(SEARCH($A$75,P1)))</xm:f>
            <xm:f>$A$75</xm:f>
            <x14:dxf>
              <fill>
                <patternFill>
                  <bgColor theme="8" tint="0.39994506668294322"/>
                </patternFill>
              </fill>
            </x14:dxf>
          </x14:cfRule>
          <x14:cfRule type="containsText" priority="7" operator="containsText" id="{D9E03C18-C6A3-4CEF-A3FB-7407A984D70B}">
            <xm:f>NOT(ISERROR(SEARCH($A$74,P1)))</xm:f>
            <xm:f>$A$74</xm:f>
            <x14:dxf>
              <fill>
                <patternFill>
                  <bgColor theme="9" tint="0.39994506668294322"/>
                </patternFill>
              </fill>
            </x14:dxf>
          </x14:cfRule>
          <x14:cfRule type="containsText" priority="8" operator="containsText" id="{70A97F00-AF42-446D-8039-241C026E43AD}">
            <xm:f>NOT(ISERROR(SEARCH($A$73,P1)))</xm:f>
            <xm:f>$A$73</xm:f>
            <x14:dxf>
              <fill>
                <patternFill>
                  <bgColor theme="0"/>
                </patternFill>
              </fill>
            </x14:dxf>
          </x14:cfRule>
          <xm:sqref>P1:P6 P8:P1048576</xm:sqref>
        </x14:conditionalFormatting>
        <x14:conditionalFormatting xmlns:xm="http://schemas.microsoft.com/office/excel/2006/main">
          <x14:cfRule type="containsText" priority="1" operator="containsText" id="{A0D640DA-FEC8-4C7B-ACD6-F1895ED917EC}">
            <xm:f>NOT(ISERROR(SEARCH($A$83,R1)))</xm:f>
            <xm:f>$A$83</xm:f>
            <x14:dxf>
              <fill>
                <patternFill>
                  <bgColor theme="9" tint="0.39994506668294322"/>
                </patternFill>
              </fill>
            </x14:dxf>
          </x14:cfRule>
          <x14:cfRule type="containsText" priority="2" operator="containsText" id="{8B575796-9A34-43AF-96F0-3CC17845A497}">
            <xm:f>NOT(ISERROR(SEARCH($A$82,R1)))</xm:f>
            <xm:f>$A$82</xm:f>
            <x14:dxf>
              <fill>
                <patternFill>
                  <bgColor theme="0"/>
                </patternFill>
              </fill>
            </x14:dxf>
          </x14:cfRule>
          <xm:sqref>R1:R6 R8:R1048576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'https://adrgov-my.sharepoint.com/Users/maicol.zipamocha/Downloads/[C07-EVI-015_Plan_de_Mejoramiento_Suscrito_GTH.xlsx]Hoja1'!#REF!</xm:f>
          </x14:formula1>
          <xm:sqref>H51 H53 H63:H64 H55:H56 H58:H59 H61 H66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S56"/>
  <sheetViews>
    <sheetView zoomScale="79" zoomScaleNormal="79" workbookViewId="0">
      <selection sqref="A1:R4"/>
    </sheetView>
  </sheetViews>
  <sheetFormatPr baseColWidth="10" defaultColWidth="11.453125" defaultRowHeight="59.25" customHeight="1"/>
  <cols>
    <col min="1" max="1" width="37.7265625" style="146" customWidth="1"/>
    <col min="2" max="2" width="20.453125" style="69" bestFit="1" customWidth="1"/>
    <col min="3" max="3" width="16.1796875" style="69" bestFit="1" customWidth="1"/>
    <col min="4" max="4" width="42.1796875" style="69" customWidth="1"/>
    <col min="5" max="5" width="37.7265625" style="69" customWidth="1"/>
    <col min="6" max="6" width="53.26953125" style="69" customWidth="1"/>
    <col min="7" max="7" width="31.1796875" style="69" bestFit="1" customWidth="1"/>
    <col min="8" max="8" width="16.26953125" style="69" bestFit="1" customWidth="1"/>
    <col min="9" max="9" width="26.81640625" style="69" bestFit="1" customWidth="1"/>
    <col min="10" max="10" width="20.1796875" style="69" bestFit="1" customWidth="1"/>
    <col min="11" max="11" width="18.54296875" style="69" bestFit="1" customWidth="1"/>
    <col min="12" max="12" width="18.7265625" style="69" bestFit="1" customWidth="1"/>
    <col min="13" max="13" width="25.54296875" style="69" bestFit="1" customWidth="1"/>
    <col min="14" max="14" width="131.26953125" style="69" customWidth="1"/>
    <col min="15" max="15" width="32.453125" style="146" bestFit="1" customWidth="1"/>
    <col min="16" max="16" width="54.26953125" style="145" customWidth="1"/>
    <col min="17" max="17" width="153" style="69" customWidth="1"/>
    <col min="18" max="18" width="41.453125" style="145" bestFit="1" customWidth="1"/>
    <col min="19" max="16384" width="11.453125" style="69"/>
  </cols>
  <sheetData>
    <row r="1" spans="1:19" ht="57" customHeight="1">
      <c r="A1" s="886"/>
      <c r="B1" s="886"/>
      <c r="C1" s="886"/>
      <c r="D1" s="886"/>
      <c r="E1" s="943" t="s">
        <v>8</v>
      </c>
      <c r="F1" s="944"/>
      <c r="G1" s="944"/>
      <c r="H1" s="944"/>
      <c r="I1" s="944"/>
      <c r="J1" s="944"/>
      <c r="K1" s="944"/>
      <c r="L1" s="944"/>
      <c r="M1" s="944"/>
      <c r="N1" s="944"/>
      <c r="O1" s="944"/>
      <c r="P1" s="944"/>
      <c r="Q1" s="944"/>
      <c r="R1" s="945"/>
    </row>
    <row r="2" spans="1:19" ht="27.75" customHeight="1">
      <c r="A2" s="887" t="s">
        <v>338</v>
      </c>
      <c r="B2" s="888"/>
      <c r="C2" s="889" t="s">
        <v>172</v>
      </c>
      <c r="D2" s="890"/>
      <c r="E2" s="887" t="s">
        <v>173</v>
      </c>
      <c r="F2" s="891"/>
      <c r="G2" s="891"/>
      <c r="H2" s="891"/>
      <c r="I2" s="888"/>
      <c r="J2" s="892">
        <v>6</v>
      </c>
      <c r="K2" s="892"/>
      <c r="L2" s="892"/>
      <c r="M2" s="892"/>
      <c r="N2" s="887" t="s">
        <v>339</v>
      </c>
      <c r="O2" s="888"/>
      <c r="P2" s="893" t="s">
        <v>340</v>
      </c>
      <c r="Q2" s="894"/>
      <c r="R2" s="895"/>
    </row>
    <row r="3" spans="1:19" s="71" customFormat="1" ht="59.25" customHeight="1">
      <c r="A3" s="897" t="s">
        <v>9</v>
      </c>
      <c r="B3" s="897" t="s">
        <v>10</v>
      </c>
      <c r="C3" s="897" t="s">
        <v>11</v>
      </c>
      <c r="D3" s="897" t="s">
        <v>12</v>
      </c>
      <c r="E3" s="897" t="s">
        <v>13</v>
      </c>
      <c r="F3" s="897" t="s">
        <v>14</v>
      </c>
      <c r="G3" s="897" t="s">
        <v>15</v>
      </c>
      <c r="H3" s="897" t="s">
        <v>16</v>
      </c>
      <c r="I3" s="897" t="s">
        <v>17</v>
      </c>
      <c r="J3" s="897" t="s">
        <v>18</v>
      </c>
      <c r="K3" s="897" t="s">
        <v>19</v>
      </c>
      <c r="L3" s="898" t="s">
        <v>20</v>
      </c>
      <c r="M3" s="898"/>
      <c r="N3" s="898"/>
      <c r="O3" s="898"/>
      <c r="P3" s="898"/>
      <c r="Q3" s="898"/>
      <c r="R3" s="898"/>
      <c r="S3" s="69"/>
    </row>
    <row r="4" spans="1:19" s="71" customFormat="1" ht="94" customHeight="1" thickBot="1">
      <c r="A4" s="956"/>
      <c r="B4" s="956"/>
      <c r="C4" s="956"/>
      <c r="D4" s="956"/>
      <c r="E4" s="956"/>
      <c r="F4" s="956"/>
      <c r="G4" s="956"/>
      <c r="H4" s="956"/>
      <c r="I4" s="956"/>
      <c r="J4" s="956"/>
      <c r="K4" s="956"/>
      <c r="L4" s="206" t="s">
        <v>21</v>
      </c>
      <c r="M4" s="206" t="s">
        <v>22</v>
      </c>
      <c r="N4" s="206" t="s">
        <v>23</v>
      </c>
      <c r="O4" s="206" t="s">
        <v>542</v>
      </c>
      <c r="P4" s="206" t="s">
        <v>24</v>
      </c>
      <c r="Q4" s="206" t="s">
        <v>25</v>
      </c>
      <c r="R4" s="207" t="s">
        <v>26</v>
      </c>
    </row>
    <row r="5" spans="1:19" ht="38.25" customHeight="1" thickBot="1">
      <c r="A5" s="1130" t="s">
        <v>543</v>
      </c>
      <c r="B5" s="1131"/>
      <c r="C5" s="1131"/>
      <c r="D5" s="1131"/>
      <c r="E5" s="1131"/>
      <c r="F5" s="1131"/>
      <c r="G5" s="1131"/>
      <c r="H5" s="1131"/>
      <c r="I5" s="1131"/>
      <c r="J5" s="1131"/>
      <c r="K5" s="1131"/>
      <c r="L5" s="1131"/>
      <c r="M5" s="1131"/>
      <c r="N5" s="1131"/>
      <c r="O5" s="1131"/>
      <c r="P5" s="1131"/>
      <c r="Q5" s="1131"/>
      <c r="R5" s="1132"/>
    </row>
    <row r="6" spans="1:19" s="145" customFormat="1" ht="368.15" hidden="1" customHeight="1" thickBot="1">
      <c r="A6" s="166" t="s">
        <v>328</v>
      </c>
      <c r="B6" s="166" t="s">
        <v>544</v>
      </c>
      <c r="C6" s="166">
        <v>1</v>
      </c>
      <c r="D6" s="165" t="s">
        <v>545</v>
      </c>
      <c r="E6" s="165" t="s">
        <v>546</v>
      </c>
      <c r="F6" s="165" t="s">
        <v>547</v>
      </c>
      <c r="G6" s="208" t="s">
        <v>548</v>
      </c>
      <c r="H6" s="169" t="s">
        <v>85</v>
      </c>
      <c r="I6" s="169" t="s">
        <v>549</v>
      </c>
      <c r="J6" s="209">
        <v>44835</v>
      </c>
      <c r="K6" s="209">
        <v>44926</v>
      </c>
      <c r="L6" s="210">
        <v>45065</v>
      </c>
      <c r="M6" s="166" t="s">
        <v>550</v>
      </c>
      <c r="N6" s="165" t="s">
        <v>551</v>
      </c>
      <c r="O6" s="211">
        <v>1</v>
      </c>
      <c r="P6" s="212" t="s">
        <v>2</v>
      </c>
      <c r="Q6" s="208" t="s">
        <v>552</v>
      </c>
      <c r="R6" s="213" t="s">
        <v>3</v>
      </c>
    </row>
    <row r="7" spans="1:19" s="145" customFormat="1" ht="16" thickBot="1">
      <c r="A7" s="1126"/>
      <c r="B7" s="1127"/>
      <c r="C7" s="1127"/>
      <c r="D7" s="1127"/>
      <c r="E7" s="1127"/>
      <c r="F7" s="1127"/>
      <c r="G7" s="1127"/>
      <c r="H7" s="1127"/>
      <c r="I7" s="1127"/>
      <c r="J7" s="1127"/>
      <c r="K7" s="1127"/>
      <c r="L7" s="1127"/>
      <c r="M7" s="1127"/>
      <c r="N7" s="1127"/>
      <c r="O7" s="1127"/>
      <c r="P7" s="1127"/>
      <c r="Q7" s="1127"/>
      <c r="R7" s="1128"/>
    </row>
    <row r="8" spans="1:19" s="145" customFormat="1" ht="372.65" customHeight="1" thickBot="1">
      <c r="A8" s="162" t="s">
        <v>328</v>
      </c>
      <c r="B8" s="162" t="s">
        <v>544</v>
      </c>
      <c r="C8" s="162">
        <v>2</v>
      </c>
      <c r="D8" s="164" t="s">
        <v>553</v>
      </c>
      <c r="E8" s="164" t="s">
        <v>554</v>
      </c>
      <c r="F8" s="164" t="s">
        <v>555</v>
      </c>
      <c r="G8" s="214" t="s">
        <v>556</v>
      </c>
      <c r="H8" s="163" t="s">
        <v>85</v>
      </c>
      <c r="I8" s="214" t="s">
        <v>557</v>
      </c>
      <c r="J8" s="215">
        <v>44835</v>
      </c>
      <c r="K8" s="215">
        <v>44681</v>
      </c>
      <c r="L8" s="216" t="s">
        <v>558</v>
      </c>
      <c r="M8" s="163" t="s">
        <v>559</v>
      </c>
      <c r="N8" s="164" t="s">
        <v>560</v>
      </c>
      <c r="O8" s="217">
        <v>1</v>
      </c>
      <c r="P8" s="218" t="s">
        <v>5</v>
      </c>
      <c r="Q8" s="164" t="s">
        <v>561</v>
      </c>
      <c r="R8" s="219" t="s">
        <v>1</v>
      </c>
    </row>
    <row r="9" spans="1:19" s="145" customFormat="1" ht="16" thickBot="1">
      <c r="A9" s="1126"/>
      <c r="B9" s="1127"/>
      <c r="C9" s="1127"/>
      <c r="D9" s="1127"/>
      <c r="E9" s="1127"/>
      <c r="F9" s="1127"/>
      <c r="G9" s="1127"/>
      <c r="H9" s="1127"/>
      <c r="I9" s="1127"/>
      <c r="J9" s="1127"/>
      <c r="K9" s="1127"/>
      <c r="L9" s="1127"/>
      <c r="M9" s="1127"/>
      <c r="N9" s="1127"/>
      <c r="O9" s="1127"/>
      <c r="P9" s="1127"/>
      <c r="Q9" s="1127"/>
      <c r="R9" s="1128"/>
    </row>
    <row r="10" spans="1:19" s="145" customFormat="1" ht="324.75" hidden="1" customHeight="1">
      <c r="A10" s="958" t="s">
        <v>328</v>
      </c>
      <c r="B10" s="958" t="s">
        <v>544</v>
      </c>
      <c r="C10" s="834">
        <v>3</v>
      </c>
      <c r="D10" s="836" t="s">
        <v>562</v>
      </c>
      <c r="E10" s="836" t="s">
        <v>563</v>
      </c>
      <c r="F10" s="170" t="s">
        <v>564</v>
      </c>
      <c r="G10" s="170" t="s">
        <v>565</v>
      </c>
      <c r="H10" s="175" t="s">
        <v>85</v>
      </c>
      <c r="I10" s="175" t="s">
        <v>566</v>
      </c>
      <c r="J10" s="220">
        <v>44835</v>
      </c>
      <c r="K10" s="220">
        <v>44865</v>
      </c>
      <c r="L10" s="221">
        <v>45065</v>
      </c>
      <c r="M10" s="171" t="s">
        <v>550</v>
      </c>
      <c r="N10" s="170" t="s">
        <v>567</v>
      </c>
      <c r="O10" s="222">
        <v>1</v>
      </c>
      <c r="P10" s="223" t="s">
        <v>2</v>
      </c>
      <c r="Q10" s="865" t="s">
        <v>568</v>
      </c>
      <c r="R10" s="910" t="s">
        <v>3</v>
      </c>
    </row>
    <row r="11" spans="1:19" s="145" customFormat="1" ht="408" hidden="1" customHeight="1" thickBot="1">
      <c r="A11" s="958"/>
      <c r="B11" s="958"/>
      <c r="C11" s="847"/>
      <c r="D11" s="848"/>
      <c r="E11" s="848"/>
      <c r="F11" s="165" t="s">
        <v>569</v>
      </c>
      <c r="G11" s="165" t="s">
        <v>570</v>
      </c>
      <c r="H11" s="169" t="s">
        <v>81</v>
      </c>
      <c r="I11" s="169" t="s">
        <v>566</v>
      </c>
      <c r="J11" s="209">
        <v>44835</v>
      </c>
      <c r="K11" s="209">
        <v>44865</v>
      </c>
      <c r="L11" s="210">
        <v>45065</v>
      </c>
      <c r="M11" s="166" t="s">
        <v>550</v>
      </c>
      <c r="N11" s="165" t="s">
        <v>571</v>
      </c>
      <c r="O11" s="211">
        <v>1</v>
      </c>
      <c r="P11" s="224" t="s">
        <v>2</v>
      </c>
      <c r="Q11" s="865"/>
      <c r="R11" s="910"/>
    </row>
    <row r="12" spans="1:19" s="145" customFormat="1" ht="16" hidden="1" thickBot="1">
      <c r="A12" s="1126"/>
      <c r="B12" s="1127"/>
      <c r="C12" s="1127"/>
      <c r="D12" s="1127"/>
      <c r="E12" s="1127"/>
      <c r="F12" s="1127"/>
      <c r="G12" s="1127"/>
      <c r="H12" s="1127"/>
      <c r="I12" s="1127"/>
      <c r="J12" s="1127"/>
      <c r="K12" s="1127"/>
      <c r="L12" s="1127"/>
      <c r="M12" s="1127"/>
      <c r="N12" s="1127"/>
      <c r="O12" s="1127"/>
      <c r="P12" s="1127"/>
      <c r="Q12" s="1127"/>
      <c r="R12" s="1128"/>
    </row>
    <row r="13" spans="1:19" s="145" customFormat="1" ht="243" hidden="1" customHeight="1">
      <c r="A13" s="958" t="s">
        <v>328</v>
      </c>
      <c r="B13" s="958" t="s">
        <v>544</v>
      </c>
      <c r="C13" s="860">
        <v>4</v>
      </c>
      <c r="D13" s="865" t="s">
        <v>572</v>
      </c>
      <c r="E13" s="170" t="s">
        <v>573</v>
      </c>
      <c r="F13" s="170" t="s">
        <v>574</v>
      </c>
      <c r="G13" s="170" t="s">
        <v>575</v>
      </c>
      <c r="H13" s="175" t="s">
        <v>85</v>
      </c>
      <c r="I13" s="958" t="s">
        <v>576</v>
      </c>
      <c r="J13" s="225">
        <v>44927</v>
      </c>
      <c r="K13" s="225">
        <v>45015</v>
      </c>
      <c r="L13" s="221">
        <v>45065</v>
      </c>
      <c r="M13" s="171" t="s">
        <v>550</v>
      </c>
      <c r="N13" s="170" t="s">
        <v>577</v>
      </c>
      <c r="O13" s="174">
        <v>1</v>
      </c>
      <c r="P13" s="223" t="s">
        <v>2</v>
      </c>
      <c r="Q13" s="865" t="s">
        <v>578</v>
      </c>
      <c r="R13" s="910" t="s">
        <v>3</v>
      </c>
    </row>
    <row r="14" spans="1:19" s="145" customFormat="1" ht="294.75" hidden="1" customHeight="1">
      <c r="A14" s="958"/>
      <c r="B14" s="958"/>
      <c r="C14" s="860"/>
      <c r="D14" s="865"/>
      <c r="E14" s="155" t="s">
        <v>579</v>
      </c>
      <c r="F14" s="155" t="s">
        <v>580</v>
      </c>
      <c r="G14" s="155" t="s">
        <v>581</v>
      </c>
      <c r="H14" s="194" t="s">
        <v>85</v>
      </c>
      <c r="I14" s="958"/>
      <c r="J14" s="226">
        <v>44927</v>
      </c>
      <c r="K14" s="226">
        <v>45015</v>
      </c>
      <c r="L14" s="197">
        <v>45065</v>
      </c>
      <c r="M14" s="161" t="s">
        <v>550</v>
      </c>
      <c r="N14" s="155" t="s">
        <v>582</v>
      </c>
      <c r="O14" s="160">
        <v>1</v>
      </c>
      <c r="P14" s="212" t="s">
        <v>2</v>
      </c>
      <c r="Q14" s="865"/>
      <c r="R14" s="910"/>
    </row>
    <row r="15" spans="1:19" s="145" customFormat="1" ht="408.75" hidden="1" customHeight="1" thickBot="1">
      <c r="A15" s="958"/>
      <c r="B15" s="958"/>
      <c r="C15" s="860"/>
      <c r="D15" s="865"/>
      <c r="E15" s="165" t="s">
        <v>583</v>
      </c>
      <c r="F15" s="165" t="s">
        <v>584</v>
      </c>
      <c r="G15" s="165" t="s">
        <v>585</v>
      </c>
      <c r="H15" s="169" t="s">
        <v>85</v>
      </c>
      <c r="I15" s="958"/>
      <c r="J15" s="227">
        <v>44927</v>
      </c>
      <c r="K15" s="227">
        <v>45015</v>
      </c>
      <c r="L15" s="210">
        <v>45065</v>
      </c>
      <c r="M15" s="166" t="s">
        <v>550</v>
      </c>
      <c r="N15" s="165" t="s">
        <v>586</v>
      </c>
      <c r="O15" s="211">
        <v>1</v>
      </c>
      <c r="P15" s="224" t="s">
        <v>2</v>
      </c>
      <c r="Q15" s="865"/>
      <c r="R15" s="910"/>
    </row>
    <row r="16" spans="1:19" s="145" customFormat="1" ht="16" hidden="1" thickBot="1">
      <c r="A16" s="1126"/>
      <c r="B16" s="1127"/>
      <c r="C16" s="1127"/>
      <c r="D16" s="1127"/>
      <c r="E16" s="1127"/>
      <c r="F16" s="1127"/>
      <c r="G16" s="1127"/>
      <c r="H16" s="1127"/>
      <c r="I16" s="1127"/>
      <c r="J16" s="1127"/>
      <c r="K16" s="1127"/>
      <c r="L16" s="1127"/>
      <c r="M16" s="1127"/>
      <c r="N16" s="1127"/>
      <c r="O16" s="1127"/>
      <c r="P16" s="1127"/>
      <c r="Q16" s="1127"/>
      <c r="R16" s="1128"/>
    </row>
    <row r="17" spans="1:18" s="145" customFormat="1" ht="244" hidden="1" customHeight="1" thickBot="1">
      <c r="A17" s="171" t="s">
        <v>328</v>
      </c>
      <c r="B17" s="171" t="s">
        <v>544</v>
      </c>
      <c r="C17" s="171">
        <v>5</v>
      </c>
      <c r="D17" s="170" t="s">
        <v>587</v>
      </c>
      <c r="E17" s="170" t="s">
        <v>588</v>
      </c>
      <c r="F17" s="170" t="s">
        <v>589</v>
      </c>
      <c r="G17" s="170" t="s">
        <v>590</v>
      </c>
      <c r="H17" s="175" t="s">
        <v>85</v>
      </c>
      <c r="I17" s="175" t="s">
        <v>591</v>
      </c>
      <c r="J17" s="220">
        <v>44835</v>
      </c>
      <c r="K17" s="220">
        <v>44926</v>
      </c>
      <c r="L17" s="221">
        <v>45065</v>
      </c>
      <c r="M17" s="171" t="s">
        <v>550</v>
      </c>
      <c r="N17" s="170" t="s">
        <v>592</v>
      </c>
      <c r="O17" s="174">
        <v>1</v>
      </c>
      <c r="P17" s="223" t="s">
        <v>2</v>
      </c>
      <c r="Q17" s="170" t="s">
        <v>593</v>
      </c>
      <c r="R17" s="213" t="s">
        <v>3</v>
      </c>
    </row>
    <row r="18" spans="1:18" s="145" customFormat="1" ht="16" thickBot="1">
      <c r="A18" s="1126"/>
      <c r="B18" s="1127"/>
      <c r="C18" s="1127"/>
      <c r="D18" s="1127"/>
      <c r="E18" s="1127"/>
      <c r="F18" s="1127"/>
      <c r="G18" s="1127"/>
      <c r="H18" s="1127"/>
      <c r="I18" s="1127"/>
      <c r="J18" s="1127"/>
      <c r="K18" s="1127"/>
      <c r="L18" s="1127"/>
      <c r="M18" s="1127"/>
      <c r="N18" s="1127"/>
      <c r="O18" s="1127"/>
      <c r="P18" s="1127"/>
      <c r="Q18" s="1127"/>
      <c r="R18" s="1128"/>
    </row>
    <row r="19" spans="1:18" ht="38.25" customHeight="1" thickBot="1">
      <c r="A19" s="1130" t="s">
        <v>594</v>
      </c>
      <c r="B19" s="1131"/>
      <c r="C19" s="1131"/>
      <c r="D19" s="1131"/>
      <c r="E19" s="1131"/>
      <c r="F19" s="1131"/>
      <c r="G19" s="1131"/>
      <c r="H19" s="1131"/>
      <c r="I19" s="1131"/>
      <c r="J19" s="1131"/>
      <c r="K19" s="1131"/>
      <c r="L19" s="1131"/>
      <c r="M19" s="1131"/>
      <c r="N19" s="1131"/>
      <c r="O19" s="1131"/>
      <c r="P19" s="1131"/>
      <c r="Q19" s="1131"/>
      <c r="R19" s="1132"/>
    </row>
    <row r="20" spans="1:18" s="145" customFormat="1" ht="374.5" customHeight="1" thickBot="1">
      <c r="A20" s="171" t="s">
        <v>329</v>
      </c>
      <c r="B20" s="171" t="s">
        <v>544</v>
      </c>
      <c r="C20" s="171">
        <v>1</v>
      </c>
      <c r="D20" s="170" t="s">
        <v>595</v>
      </c>
      <c r="E20" s="170" t="s">
        <v>596</v>
      </c>
      <c r="F20" s="170" t="s">
        <v>597</v>
      </c>
      <c r="G20" s="170" t="s">
        <v>598</v>
      </c>
      <c r="H20" s="175" t="s">
        <v>599</v>
      </c>
      <c r="I20" s="175" t="s">
        <v>600</v>
      </c>
      <c r="J20" s="220">
        <v>45292</v>
      </c>
      <c r="K20" s="220">
        <v>45382</v>
      </c>
      <c r="L20" s="221">
        <v>45635</v>
      </c>
      <c r="M20" s="171" t="s">
        <v>163</v>
      </c>
      <c r="N20" s="228" t="s">
        <v>601</v>
      </c>
      <c r="O20" s="174">
        <v>0.67</v>
      </c>
      <c r="P20" s="223" t="s">
        <v>4</v>
      </c>
      <c r="Q20" s="170" t="s">
        <v>602</v>
      </c>
      <c r="R20" s="213" t="s">
        <v>1</v>
      </c>
    </row>
    <row r="21" spans="1:18" s="145" customFormat="1" ht="16" thickBot="1">
      <c r="A21" s="1126"/>
      <c r="B21" s="1127"/>
      <c r="C21" s="1127"/>
      <c r="D21" s="1127"/>
      <c r="E21" s="1127"/>
      <c r="F21" s="1127"/>
      <c r="G21" s="1127"/>
      <c r="H21" s="1127"/>
      <c r="I21" s="1127"/>
      <c r="J21" s="1127"/>
      <c r="K21" s="1127"/>
      <c r="L21" s="1127"/>
      <c r="M21" s="1127"/>
      <c r="N21" s="1127"/>
      <c r="O21" s="1127"/>
      <c r="P21" s="1127"/>
      <c r="Q21" s="1127"/>
      <c r="R21" s="1128"/>
    </row>
    <row r="22" spans="1:18" s="145" customFormat="1" ht="244" customHeight="1" thickBot="1">
      <c r="A22" s="171" t="s">
        <v>329</v>
      </c>
      <c r="B22" s="171" t="s">
        <v>544</v>
      </c>
      <c r="C22" s="171">
        <v>2</v>
      </c>
      <c r="D22" s="170" t="s">
        <v>603</v>
      </c>
      <c r="E22" s="170" t="s">
        <v>604</v>
      </c>
      <c r="F22" s="170" t="s">
        <v>605</v>
      </c>
      <c r="G22" s="170" t="s">
        <v>606</v>
      </c>
      <c r="H22" s="175" t="s">
        <v>482</v>
      </c>
      <c r="I22" s="175" t="s">
        <v>607</v>
      </c>
      <c r="J22" s="220">
        <v>45292</v>
      </c>
      <c r="K22" s="220">
        <v>45473</v>
      </c>
      <c r="L22" s="221">
        <v>45635</v>
      </c>
      <c r="M22" s="171" t="s">
        <v>163</v>
      </c>
      <c r="N22" s="229" t="s">
        <v>608</v>
      </c>
      <c r="O22" s="174">
        <v>1</v>
      </c>
      <c r="P22" s="218" t="s">
        <v>5</v>
      </c>
      <c r="Q22" s="170" t="s">
        <v>609</v>
      </c>
      <c r="R22" s="213" t="s">
        <v>1</v>
      </c>
    </row>
    <row r="23" spans="1:18" s="145" customFormat="1" ht="16" thickBot="1">
      <c r="A23" s="1126"/>
      <c r="B23" s="1127"/>
      <c r="C23" s="1127"/>
      <c r="D23" s="1127"/>
      <c r="E23" s="1127"/>
      <c r="F23" s="1127"/>
      <c r="G23" s="1127"/>
      <c r="H23" s="1127"/>
      <c r="I23" s="1127"/>
      <c r="J23" s="1127"/>
      <c r="K23" s="1127"/>
      <c r="L23" s="1127"/>
      <c r="M23" s="1127"/>
      <c r="N23" s="1127"/>
      <c r="O23" s="1127"/>
      <c r="P23" s="1127"/>
      <c r="Q23" s="1127"/>
      <c r="R23" s="1128"/>
    </row>
    <row r="24" spans="1:18" s="145" customFormat="1" ht="291" customHeight="1" thickBot="1">
      <c r="A24" s="171" t="s">
        <v>329</v>
      </c>
      <c r="B24" s="171" t="s">
        <v>544</v>
      </c>
      <c r="C24" s="171">
        <v>3</v>
      </c>
      <c r="D24" s="170" t="s">
        <v>610</v>
      </c>
      <c r="E24" s="170" t="s">
        <v>611</v>
      </c>
      <c r="F24" s="170" t="s">
        <v>612</v>
      </c>
      <c r="G24" s="170" t="s">
        <v>613</v>
      </c>
      <c r="H24" s="175" t="s">
        <v>482</v>
      </c>
      <c r="I24" s="175" t="s">
        <v>607</v>
      </c>
      <c r="J24" s="220">
        <v>45292</v>
      </c>
      <c r="K24" s="220">
        <v>45473</v>
      </c>
      <c r="L24" s="221">
        <v>45636</v>
      </c>
      <c r="M24" s="171" t="s">
        <v>163</v>
      </c>
      <c r="N24" s="229" t="s">
        <v>614</v>
      </c>
      <c r="O24" s="174">
        <v>1</v>
      </c>
      <c r="P24" s="218" t="s">
        <v>2</v>
      </c>
      <c r="Q24" s="170" t="s">
        <v>615</v>
      </c>
      <c r="R24" s="213" t="s">
        <v>3</v>
      </c>
    </row>
    <row r="25" spans="1:18" s="145" customFormat="1" ht="16" thickBot="1">
      <c r="A25" s="1126"/>
      <c r="B25" s="1127"/>
      <c r="C25" s="1127"/>
      <c r="D25" s="1127"/>
      <c r="E25" s="1127"/>
      <c r="F25" s="1127"/>
      <c r="G25" s="1127"/>
      <c r="H25" s="1127"/>
      <c r="I25" s="1127"/>
      <c r="J25" s="1127"/>
      <c r="K25" s="1127"/>
      <c r="L25" s="1127"/>
      <c r="M25" s="1127"/>
      <c r="N25" s="1127"/>
      <c r="O25" s="1127"/>
      <c r="P25" s="1127"/>
      <c r="Q25" s="1127"/>
      <c r="R25" s="1128"/>
    </row>
    <row r="26" spans="1:18" s="145" customFormat="1" ht="244" customHeight="1" thickBot="1">
      <c r="A26" s="171" t="s">
        <v>329</v>
      </c>
      <c r="B26" s="171" t="s">
        <v>544</v>
      </c>
      <c r="C26" s="171">
        <v>4</v>
      </c>
      <c r="D26" s="170" t="s">
        <v>616</v>
      </c>
      <c r="E26" s="170" t="s">
        <v>617</v>
      </c>
      <c r="F26" s="170" t="s">
        <v>618</v>
      </c>
      <c r="G26" s="170" t="s">
        <v>619</v>
      </c>
      <c r="H26" s="175" t="s">
        <v>482</v>
      </c>
      <c r="I26" s="175" t="s">
        <v>600</v>
      </c>
      <c r="J26" s="220">
        <v>45292</v>
      </c>
      <c r="K26" s="220">
        <v>45473</v>
      </c>
      <c r="L26" s="221">
        <v>45636</v>
      </c>
      <c r="M26" s="171" t="s">
        <v>163</v>
      </c>
      <c r="N26" s="229" t="s">
        <v>620</v>
      </c>
      <c r="O26" s="174">
        <v>1</v>
      </c>
      <c r="P26" s="218" t="s">
        <v>2</v>
      </c>
      <c r="Q26" s="170" t="s">
        <v>621</v>
      </c>
      <c r="R26" s="213" t="s">
        <v>3</v>
      </c>
    </row>
    <row r="27" spans="1:18" s="145" customFormat="1" ht="16" thickBot="1">
      <c r="A27" s="1126"/>
      <c r="B27" s="1127"/>
      <c r="C27" s="1127"/>
      <c r="D27" s="1127"/>
      <c r="E27" s="1127"/>
      <c r="F27" s="1127"/>
      <c r="G27" s="1127"/>
      <c r="H27" s="1127"/>
      <c r="I27" s="1127"/>
      <c r="J27" s="1127"/>
      <c r="K27" s="1127"/>
      <c r="L27" s="1127"/>
      <c r="M27" s="1127"/>
      <c r="N27" s="1127"/>
      <c r="O27" s="1127"/>
      <c r="P27" s="1127"/>
      <c r="Q27" s="1127"/>
      <c r="R27" s="1128"/>
    </row>
    <row r="28" spans="1:18" s="145" customFormat="1" ht="17.25" customHeight="1">
      <c r="A28" s="230"/>
      <c r="B28" s="230"/>
      <c r="C28" s="230"/>
      <c r="D28" s="230"/>
      <c r="E28" s="230"/>
      <c r="F28" s="230"/>
      <c r="G28" s="230"/>
      <c r="H28" s="230"/>
      <c r="I28" s="230"/>
      <c r="J28" s="230"/>
      <c r="K28" s="230"/>
      <c r="L28" s="230"/>
      <c r="M28" s="230"/>
      <c r="N28" s="230"/>
      <c r="O28" s="230"/>
      <c r="P28" s="230"/>
      <c r="Q28" s="230"/>
      <c r="R28" s="230"/>
    </row>
    <row r="29" spans="1:18" s="145" customFormat="1" ht="17.25" customHeight="1">
      <c r="A29" s="230"/>
      <c r="B29" s="230"/>
      <c r="C29" s="230"/>
      <c r="D29" s="230"/>
      <c r="E29" s="230"/>
      <c r="F29" s="230"/>
      <c r="G29" s="230"/>
      <c r="H29" s="230"/>
      <c r="I29" s="230"/>
      <c r="J29" s="230"/>
      <c r="K29" s="230"/>
      <c r="L29" s="230"/>
      <c r="M29" s="230"/>
      <c r="N29" s="230"/>
      <c r="O29" s="230"/>
      <c r="P29" s="230"/>
      <c r="Q29" s="230"/>
      <c r="R29" s="230"/>
    </row>
    <row r="30" spans="1:18" s="145" customFormat="1" ht="17.25" customHeight="1">
      <c r="A30" s="230"/>
      <c r="B30" s="230"/>
      <c r="C30" s="230"/>
      <c r="D30" s="230"/>
      <c r="E30" s="230"/>
      <c r="F30" s="230"/>
      <c r="G30" s="230"/>
      <c r="H30" s="230"/>
      <c r="I30" s="230"/>
      <c r="J30" s="230"/>
      <c r="K30" s="230"/>
      <c r="L30" s="230"/>
      <c r="M30" s="230"/>
      <c r="N30" s="230"/>
      <c r="O30" s="230"/>
      <c r="P30" s="230"/>
      <c r="Q30" s="230"/>
      <c r="R30" s="230"/>
    </row>
    <row r="31" spans="1:18" s="145" customFormat="1" ht="17.25" customHeight="1">
      <c r="A31" s="230"/>
      <c r="B31" s="230"/>
      <c r="C31" s="230"/>
      <c r="D31" s="230"/>
      <c r="E31" s="230"/>
      <c r="F31" s="230"/>
      <c r="G31" s="230"/>
      <c r="H31" s="230"/>
      <c r="I31" s="230"/>
      <c r="J31" s="230"/>
      <c r="K31" s="230"/>
      <c r="L31" s="230"/>
      <c r="M31" s="230"/>
      <c r="N31" s="230"/>
      <c r="O31" s="230"/>
      <c r="P31" s="230"/>
      <c r="Q31" s="230"/>
      <c r="R31" s="230"/>
    </row>
    <row r="32" spans="1:18" s="145" customFormat="1" ht="17.25" customHeight="1">
      <c r="A32" s="230"/>
      <c r="B32" s="230"/>
      <c r="C32" s="230"/>
      <c r="D32" s="230"/>
      <c r="E32" s="230"/>
      <c r="F32" s="230"/>
      <c r="G32" s="230"/>
      <c r="H32" s="230"/>
      <c r="I32" s="230"/>
      <c r="J32" s="230"/>
      <c r="K32" s="230"/>
      <c r="L32" s="230"/>
      <c r="M32" s="230"/>
      <c r="N32" s="230"/>
      <c r="O32" s="230"/>
      <c r="P32" s="230"/>
      <c r="Q32" s="230"/>
      <c r="R32" s="230"/>
    </row>
    <row r="33" spans="1:18" s="145" customFormat="1" ht="17.25" customHeight="1">
      <c r="A33" s="230"/>
      <c r="B33" s="230"/>
      <c r="C33" s="230"/>
      <c r="D33" s="230"/>
      <c r="E33" s="230"/>
      <c r="F33" s="230"/>
      <c r="G33" s="230"/>
      <c r="H33" s="230"/>
      <c r="I33" s="230"/>
      <c r="J33" s="230"/>
      <c r="K33" s="230"/>
      <c r="L33" s="230"/>
      <c r="M33" s="230"/>
      <c r="N33" s="230"/>
      <c r="O33" s="230"/>
      <c r="P33" s="230"/>
      <c r="Q33" s="230"/>
      <c r="R33" s="230"/>
    </row>
    <row r="34" spans="1:18" s="145" customFormat="1" ht="17.25" customHeight="1">
      <c r="A34" s="230"/>
      <c r="B34" s="230"/>
      <c r="C34" s="230"/>
      <c r="D34" s="230"/>
      <c r="E34" s="230"/>
      <c r="F34" s="230"/>
      <c r="G34" s="230"/>
      <c r="H34" s="230"/>
      <c r="I34" s="230"/>
      <c r="J34" s="230"/>
      <c r="K34" s="230"/>
      <c r="L34" s="230"/>
      <c r="M34" s="230"/>
      <c r="N34" s="230"/>
      <c r="O34" s="230"/>
      <c r="P34" s="230"/>
      <c r="Q34" s="230"/>
      <c r="R34" s="230"/>
    </row>
    <row r="35" spans="1:18" s="145" customFormat="1" ht="17.25" customHeight="1">
      <c r="A35" s="230"/>
      <c r="B35" s="230"/>
      <c r="C35" s="230"/>
      <c r="D35" s="230"/>
      <c r="E35" s="230"/>
      <c r="F35" s="230"/>
      <c r="G35" s="230"/>
      <c r="H35" s="230"/>
      <c r="I35" s="230"/>
      <c r="J35" s="230"/>
      <c r="K35" s="230"/>
      <c r="L35" s="230"/>
      <c r="M35" s="230"/>
      <c r="N35" s="230"/>
      <c r="O35" s="230"/>
      <c r="P35" s="230"/>
      <c r="Q35" s="230"/>
      <c r="R35" s="230"/>
    </row>
    <row r="36" spans="1:18" s="145" customFormat="1" ht="17.25" customHeight="1">
      <c r="A36" s="230"/>
      <c r="B36" s="230"/>
      <c r="C36" s="230"/>
      <c r="D36" s="230"/>
      <c r="E36" s="230"/>
      <c r="F36" s="230"/>
      <c r="G36" s="230"/>
      <c r="H36" s="230"/>
      <c r="I36" s="230"/>
      <c r="J36" s="230"/>
      <c r="K36" s="230"/>
      <c r="L36" s="230"/>
      <c r="M36" s="230"/>
      <c r="N36" s="230"/>
      <c r="O36" s="230"/>
      <c r="P36" s="230"/>
      <c r="Q36" s="230"/>
      <c r="R36" s="230"/>
    </row>
    <row r="37" spans="1:18" s="145" customFormat="1" ht="17.25" customHeight="1">
      <c r="A37" s="230"/>
      <c r="B37" s="230"/>
      <c r="C37" s="230"/>
      <c r="D37" s="230"/>
      <c r="E37" s="230"/>
      <c r="F37" s="230"/>
      <c r="G37" s="230"/>
      <c r="H37" s="230"/>
      <c r="I37" s="230"/>
      <c r="J37" s="230"/>
      <c r="K37" s="230"/>
      <c r="L37" s="230"/>
      <c r="M37" s="230"/>
      <c r="N37" s="230"/>
      <c r="O37" s="230"/>
      <c r="P37" s="230"/>
      <c r="Q37" s="230"/>
      <c r="R37" s="230"/>
    </row>
    <row r="38" spans="1:18" s="145" customFormat="1" ht="17.25" customHeight="1">
      <c r="A38" s="230"/>
      <c r="B38" s="230"/>
      <c r="C38" s="230"/>
      <c r="D38" s="230"/>
      <c r="E38" s="230"/>
      <c r="F38" s="230"/>
      <c r="G38" s="230"/>
      <c r="H38" s="230"/>
      <c r="I38" s="230"/>
      <c r="J38" s="230"/>
      <c r="K38" s="230"/>
      <c r="L38" s="230"/>
      <c r="M38" s="230"/>
      <c r="N38" s="230"/>
      <c r="O38" s="230"/>
      <c r="P38" s="230"/>
      <c r="Q38" s="230"/>
      <c r="R38" s="230"/>
    </row>
    <row r="39" spans="1:18" s="145" customFormat="1" ht="17.25" customHeight="1">
      <c r="A39" s="230"/>
      <c r="B39" s="230"/>
      <c r="C39" s="230"/>
      <c r="D39" s="230"/>
      <c r="E39" s="230"/>
      <c r="F39" s="230"/>
      <c r="G39" s="230"/>
      <c r="H39" s="230"/>
      <c r="I39" s="230"/>
      <c r="J39" s="230"/>
      <c r="K39" s="230"/>
      <c r="L39" s="230"/>
      <c r="M39" s="230"/>
      <c r="N39" s="230"/>
      <c r="O39" s="230"/>
      <c r="P39" s="230"/>
      <c r="Q39" s="230"/>
      <c r="R39" s="230"/>
    </row>
    <row r="40" spans="1:18" s="145" customFormat="1" ht="17.25" customHeight="1">
      <c r="A40" s="230"/>
      <c r="B40" s="230"/>
      <c r="C40" s="230"/>
      <c r="D40" s="230"/>
      <c r="E40" s="230"/>
      <c r="F40" s="230"/>
      <c r="G40" s="230"/>
      <c r="H40" s="230"/>
      <c r="I40" s="230"/>
      <c r="J40" s="230"/>
      <c r="K40" s="230"/>
      <c r="L40" s="230"/>
      <c r="M40" s="230"/>
      <c r="N40" s="230"/>
      <c r="O40" s="230"/>
      <c r="P40" s="230"/>
      <c r="Q40" s="230"/>
      <c r="R40" s="230"/>
    </row>
    <row r="41" spans="1:18" s="145" customFormat="1" ht="17.25" customHeight="1">
      <c r="A41" s="230"/>
      <c r="B41" s="230"/>
      <c r="C41" s="230"/>
      <c r="D41" s="230"/>
      <c r="E41" s="230"/>
      <c r="F41" s="230"/>
      <c r="G41" s="230"/>
      <c r="H41" s="230"/>
      <c r="I41" s="230"/>
      <c r="J41" s="230"/>
      <c r="K41" s="230"/>
      <c r="L41" s="230"/>
      <c r="M41" s="230"/>
      <c r="N41" s="230"/>
      <c r="O41" s="230"/>
      <c r="P41" s="230"/>
      <c r="Q41" s="230"/>
      <c r="R41" s="230"/>
    </row>
    <row r="42" spans="1:18" s="145" customFormat="1" ht="17.25" customHeight="1">
      <c r="A42" s="230"/>
      <c r="B42" s="230"/>
      <c r="C42" s="230"/>
      <c r="D42" s="230"/>
      <c r="E42" s="230"/>
      <c r="F42" s="230"/>
      <c r="G42" s="230"/>
      <c r="H42" s="230"/>
      <c r="I42" s="230"/>
      <c r="J42" s="230"/>
      <c r="K42" s="230"/>
      <c r="L42" s="230"/>
      <c r="M42" s="230"/>
      <c r="N42" s="230"/>
      <c r="O42" s="230"/>
      <c r="P42" s="230"/>
      <c r="Q42" s="230"/>
      <c r="R42" s="230"/>
    </row>
    <row r="43" spans="1:18" s="145" customFormat="1" ht="17.25" customHeight="1">
      <c r="A43" s="230"/>
      <c r="B43" s="230"/>
      <c r="C43" s="230"/>
      <c r="D43" s="230"/>
      <c r="E43" s="230"/>
      <c r="F43" s="230"/>
      <c r="G43" s="230"/>
      <c r="H43" s="230"/>
      <c r="I43" s="230"/>
      <c r="J43" s="230"/>
      <c r="K43" s="230"/>
      <c r="L43" s="230"/>
      <c r="M43" s="230"/>
      <c r="N43" s="230"/>
      <c r="O43" s="230"/>
      <c r="P43" s="230"/>
      <c r="Q43" s="230"/>
      <c r="R43" s="230"/>
    </row>
    <row r="44" spans="1:18" s="145" customFormat="1" ht="15.5">
      <c r="A44" s="1129" t="s">
        <v>122</v>
      </c>
      <c r="B44" s="1129"/>
      <c r="C44" s="231"/>
      <c r="D44" s="1129" t="s">
        <v>622</v>
      </c>
      <c r="E44" s="1129"/>
      <c r="F44" s="1129" t="s">
        <v>623</v>
      </c>
      <c r="G44" s="1129"/>
      <c r="H44" s="230"/>
      <c r="I44" s="230"/>
      <c r="J44" s="230"/>
      <c r="K44" s="230"/>
      <c r="L44" s="230"/>
      <c r="M44" s="230"/>
      <c r="N44" s="230"/>
      <c r="O44" s="230"/>
      <c r="P44" s="230"/>
      <c r="Q44" s="230"/>
      <c r="R44" s="230"/>
    </row>
    <row r="45" spans="1:18" s="145" customFormat="1" ht="15.5">
      <c r="A45" s="29" t="s">
        <v>0</v>
      </c>
      <c r="B45" s="29">
        <f>+COUNTIF($P$5:$P$28,"ABIERTA")</f>
        <v>0</v>
      </c>
      <c r="C45" s="231"/>
      <c r="D45" s="29" t="s">
        <v>0</v>
      </c>
      <c r="E45" s="29">
        <f>+COUNTIF($P$6:$P$17,"ABIERTA")</f>
        <v>0</v>
      </c>
      <c r="F45" s="29" t="s">
        <v>0</v>
      </c>
      <c r="G45" s="29">
        <f>+COUNTIF($P$18:$P$29,"ABIERTA")</f>
        <v>0</v>
      </c>
    </row>
    <row r="46" spans="1:18" s="145" customFormat="1" ht="15.5">
      <c r="A46" s="29" t="s">
        <v>2</v>
      </c>
      <c r="B46" s="29">
        <f>+COUNTIF($P$5:$P$28,"CUMPLIDA - EFECTIVA")</f>
        <v>9</v>
      </c>
      <c r="C46" s="231"/>
      <c r="D46" s="29" t="s">
        <v>2</v>
      </c>
      <c r="E46" s="29">
        <f>+COUNTIF($P$6:$P$17,"CUMPLIDA - EFECTIVA")</f>
        <v>7</v>
      </c>
      <c r="F46" s="29" t="s">
        <v>2</v>
      </c>
      <c r="G46" s="29">
        <f>+COUNTIF($P$18:$P$29,"CUMPLIDA - EFECTIVA")</f>
        <v>2</v>
      </c>
    </row>
    <row r="47" spans="1:18" ht="15.5">
      <c r="A47" s="29" t="s">
        <v>124</v>
      </c>
      <c r="B47" s="29">
        <f>+COUNTIF($P$5:$P$28,"CUMPLIDA - PENDIENTE EFECTIVIDAD")</f>
        <v>2</v>
      </c>
      <c r="C47" s="231"/>
      <c r="D47" s="29" t="s">
        <v>124</v>
      </c>
      <c r="E47" s="29">
        <f>+COUNTIF($P$6:$P$17,"CUMPLIDA - PENDIENTE EFECTIVIDAD")</f>
        <v>1</v>
      </c>
      <c r="F47" s="29" t="s">
        <v>124</v>
      </c>
      <c r="G47" s="29">
        <f>+COUNTIF($P$18:$P$29,"CUMPLIDA - PENDIENTE EFECTIVIDAD")</f>
        <v>1</v>
      </c>
    </row>
    <row r="48" spans="1:18" ht="15.5">
      <c r="A48" s="29" t="s">
        <v>125</v>
      </c>
      <c r="B48" s="29">
        <f>+COUNTIF($P$5:$P$28,"CUMPLIDA - INEFECTIVA")</f>
        <v>0</v>
      </c>
      <c r="C48" s="231"/>
      <c r="D48" s="29" t="s">
        <v>125</v>
      </c>
      <c r="E48" s="29">
        <f>+COUNTIF($P$6:$P$17,"CUMPLIDA - INEFECTIVA")</f>
        <v>0</v>
      </c>
      <c r="F48" s="29" t="s">
        <v>125</v>
      </c>
      <c r="G48" s="29">
        <f>+COUNTIF($P$18:$P$29,"CUMPLIDA - INEFECTIVA")</f>
        <v>0</v>
      </c>
    </row>
    <row r="49" spans="1:18" ht="15.5">
      <c r="A49" s="29" t="s">
        <v>4</v>
      </c>
      <c r="B49" s="29">
        <f>+COUNTIF($P$5:$P$28,"INCUMPLIDA - VENCIDA")</f>
        <v>1</v>
      </c>
      <c r="C49" s="231"/>
      <c r="D49" s="29" t="s">
        <v>4</v>
      </c>
      <c r="E49" s="29">
        <f>+COUNTIF($P$6:$P$17,"INCUMPLIDA - VENCIDA")</f>
        <v>0</v>
      </c>
      <c r="F49" s="29" t="s">
        <v>4</v>
      </c>
      <c r="G49" s="29">
        <f>+COUNTIF($P$18:$P$29,"INCUMPLIDA - VENCIDA")</f>
        <v>1</v>
      </c>
    </row>
    <row r="50" spans="1:18" ht="15.5">
      <c r="A50" s="29" t="s">
        <v>7</v>
      </c>
      <c r="B50" s="29">
        <f>+COUNTIF($P$5:$P$28,"INCALIFICABLE")</f>
        <v>0</v>
      </c>
      <c r="C50" s="231"/>
      <c r="D50" s="29" t="s">
        <v>7</v>
      </c>
      <c r="E50" s="29">
        <f>+COUNTIF($P$6:$P$17,"INCALIFICABLE")</f>
        <v>0</v>
      </c>
      <c r="F50" s="29" t="s">
        <v>7</v>
      </c>
      <c r="G50" s="29">
        <f>+COUNTIF($P$18:$P$29,"INCALIFICABLE")</f>
        <v>0</v>
      </c>
    </row>
    <row r="51" spans="1:18" s="139" customFormat="1" ht="15.5">
      <c r="A51" s="204" t="s">
        <v>126</v>
      </c>
      <c r="B51" s="204">
        <f>SUM(B45:B50)</f>
        <v>12</v>
      </c>
      <c r="C51" s="231"/>
      <c r="D51" s="204" t="s">
        <v>126</v>
      </c>
      <c r="E51" s="204">
        <f>SUM(E45:E50)</f>
        <v>8</v>
      </c>
      <c r="F51" s="204" t="s">
        <v>126</v>
      </c>
      <c r="G51" s="204">
        <f>SUM(G45:G50)</f>
        <v>4</v>
      </c>
      <c r="O51" s="145"/>
      <c r="P51" s="145"/>
      <c r="R51" s="145"/>
    </row>
    <row r="52" spans="1:18" ht="59.25" customHeight="1">
      <c r="A52" s="201"/>
      <c r="B52" s="201"/>
      <c r="C52" s="201"/>
      <c r="D52" s="38"/>
      <c r="E52" s="38"/>
      <c r="F52" s="38"/>
      <c r="G52" s="19"/>
    </row>
    <row r="53" spans="1:18" ht="15.5">
      <c r="A53" s="938" t="s">
        <v>127</v>
      </c>
      <c r="B53" s="938"/>
      <c r="C53" s="201"/>
      <c r="D53" s="938" t="s">
        <v>128</v>
      </c>
      <c r="E53" s="938"/>
      <c r="F53" s="938" t="s">
        <v>128</v>
      </c>
      <c r="G53" s="938"/>
    </row>
    <row r="54" spans="1:18" ht="15.5">
      <c r="A54" s="39" t="s">
        <v>624</v>
      </c>
      <c r="B54" s="39">
        <f>+COUNTIF($R$5:$R$27,"ABIERTO")</f>
        <v>3</v>
      </c>
      <c r="C54" s="201"/>
      <c r="D54" s="39" t="s">
        <v>1</v>
      </c>
      <c r="E54" s="39">
        <f>+COUNTIF($R$6:$R$17,"ABIERTO")</f>
        <v>1</v>
      </c>
      <c r="F54" s="39" t="s">
        <v>1</v>
      </c>
      <c r="G54" s="39">
        <f>+COUNTIF($R$18:$R$29,"ABIERTO")</f>
        <v>2</v>
      </c>
    </row>
    <row r="55" spans="1:18" ht="15.5">
      <c r="A55" s="39" t="s">
        <v>625</v>
      </c>
      <c r="B55" s="39">
        <f>+COUNTIF($R$5:$R$27,"CERRADO")</f>
        <v>6</v>
      </c>
      <c r="C55" s="201"/>
      <c r="D55" s="39" t="s">
        <v>3</v>
      </c>
      <c r="E55" s="39">
        <f>+COUNTIF($R$6:$R17,"CERRADO")</f>
        <v>4</v>
      </c>
      <c r="F55" s="39" t="s">
        <v>3</v>
      </c>
      <c r="G55" s="39">
        <f>+COUNTIF($R$18:$R29,"CERRADO")</f>
        <v>2</v>
      </c>
    </row>
    <row r="56" spans="1:18" ht="15.5">
      <c r="A56" s="203" t="s">
        <v>126</v>
      </c>
      <c r="B56" s="203">
        <f>B54+B55</f>
        <v>9</v>
      </c>
      <c r="C56" s="201"/>
      <c r="D56" s="204" t="s">
        <v>126</v>
      </c>
      <c r="E56" s="203">
        <f>SUM(E54:E55)</f>
        <v>5</v>
      </c>
      <c r="F56" s="204" t="s">
        <v>126</v>
      </c>
      <c r="G56" s="203">
        <f>SUM(G54:G55)</f>
        <v>4</v>
      </c>
    </row>
  </sheetData>
  <mergeCells count="51">
    <mergeCell ref="A1:D1"/>
    <mergeCell ref="E1:R1"/>
    <mergeCell ref="A2:B2"/>
    <mergeCell ref="C2:D2"/>
    <mergeCell ref="E2:I2"/>
    <mergeCell ref="J2:M2"/>
    <mergeCell ref="N2:O2"/>
    <mergeCell ref="P2:R2"/>
    <mergeCell ref="L3:R3"/>
    <mergeCell ref="A3:A4"/>
    <mergeCell ref="B3:B4"/>
    <mergeCell ref="C3:C4"/>
    <mergeCell ref="D3:D4"/>
    <mergeCell ref="E3:E4"/>
    <mergeCell ref="F3:F4"/>
    <mergeCell ref="G3:G4"/>
    <mergeCell ref="H3:H4"/>
    <mergeCell ref="I3:I4"/>
    <mergeCell ref="J3:J4"/>
    <mergeCell ref="K3:K4"/>
    <mergeCell ref="A5:R5"/>
    <mergeCell ref="A7:R7"/>
    <mergeCell ref="A9:R9"/>
    <mergeCell ref="A10:A11"/>
    <mergeCell ref="B10:B11"/>
    <mergeCell ref="C10:C11"/>
    <mergeCell ref="D10:D11"/>
    <mergeCell ref="E10:E11"/>
    <mergeCell ref="Q10:Q11"/>
    <mergeCell ref="R10:R11"/>
    <mergeCell ref="A25:R25"/>
    <mergeCell ref="A12:R12"/>
    <mergeCell ref="A13:A15"/>
    <mergeCell ref="B13:B15"/>
    <mergeCell ref="C13:C15"/>
    <mergeCell ref="D13:D15"/>
    <mergeCell ref="I13:I15"/>
    <mergeCell ref="Q13:Q15"/>
    <mergeCell ref="R13:R15"/>
    <mergeCell ref="A16:R16"/>
    <mergeCell ref="A18:R18"/>
    <mergeCell ref="A19:R19"/>
    <mergeCell ref="A21:R21"/>
    <mergeCell ref="A23:R23"/>
    <mergeCell ref="A27:R27"/>
    <mergeCell ref="A44:B44"/>
    <mergeCell ref="D44:E44"/>
    <mergeCell ref="F44:G44"/>
    <mergeCell ref="A53:B53"/>
    <mergeCell ref="D53:E53"/>
    <mergeCell ref="F53:G53"/>
  </mergeCells>
  <conditionalFormatting sqref="P6">
    <cfRule type="containsText" dxfId="316" priority="31" operator="containsText" text="CUMPLIDA - INEFECTIVA">
      <formula>NOT(ISERROR(SEARCH("CUMPLIDA - INEFECTIVA",P6)))</formula>
    </cfRule>
    <cfRule type="containsText" dxfId="315" priority="32" operator="containsText" text="ABIERTA">
      <formula>NOT(ISERROR(SEARCH("ABIERTA",P6)))</formula>
    </cfRule>
    <cfRule type="containsText" dxfId="314" priority="33" operator="containsText" text="CUMPLIDA - PENDIENTE EFECTIVIDAD">
      <formula>NOT(ISERROR(SEARCH("CUMPLIDA - PENDIENTE EFECTIVIDAD",P6)))</formula>
    </cfRule>
    <cfRule type="containsText" dxfId="313" priority="34" operator="containsText" text="INCUMPLIDA - VENCIDA">
      <formula>NOT(ISERROR(SEARCH("INCUMPLIDA - VENCIDA",P6)))</formula>
    </cfRule>
    <cfRule type="containsText" dxfId="312" priority="35" stopIfTrue="1" operator="containsText" text="CUMPLIDA - EFECTIVA">
      <formula>NOT(ISERROR(SEARCH("CUMPLIDA - EFECTIVA",P6)))</formula>
    </cfRule>
  </conditionalFormatting>
  <conditionalFormatting sqref="P8">
    <cfRule type="containsText" dxfId="311" priority="46" operator="containsText" text="CUMPLIDA - INEFECTIVA">
      <formula>NOT(ISERROR(SEARCH("CUMPLIDA - INEFECTIVA",P8)))</formula>
    </cfRule>
    <cfRule type="containsText" dxfId="310" priority="47" operator="containsText" text="ABIERTA">
      <formula>NOT(ISERROR(SEARCH("ABIERTA",P8)))</formula>
    </cfRule>
    <cfRule type="containsText" dxfId="309" priority="48" operator="containsText" text="CUMPLIDA - PENDIENTE EFECTIVIDAD">
      <formula>NOT(ISERROR(SEARCH("CUMPLIDA - PENDIENTE EFECTIVIDAD",P8)))</formula>
    </cfRule>
    <cfRule type="containsText" dxfId="308" priority="49" operator="containsText" text="INCUMPLIDA - VENCIDA">
      <formula>NOT(ISERROR(SEARCH("INCUMPLIDA - VENCIDA",P8)))</formula>
    </cfRule>
    <cfRule type="containsText" dxfId="307" priority="50" stopIfTrue="1" operator="containsText" text="CUMPLIDA - EFECTIVA">
      <formula>NOT(ISERROR(SEARCH("CUMPLIDA - EFECTIVA",P8)))</formula>
    </cfRule>
  </conditionalFormatting>
  <conditionalFormatting sqref="P10:P11">
    <cfRule type="containsText" dxfId="306" priority="36" operator="containsText" text="CUMPLIDA - INEFECTIVA">
      <formula>NOT(ISERROR(SEARCH("CUMPLIDA - INEFECTIVA",P10)))</formula>
    </cfRule>
    <cfRule type="containsText" dxfId="305" priority="37" operator="containsText" text="ABIERTA">
      <formula>NOT(ISERROR(SEARCH("ABIERTA",P10)))</formula>
    </cfRule>
    <cfRule type="containsText" dxfId="304" priority="38" operator="containsText" text="CUMPLIDA - PENDIENTE EFECTIVIDAD">
      <formula>NOT(ISERROR(SEARCH("CUMPLIDA - PENDIENTE EFECTIVIDAD",P10)))</formula>
    </cfRule>
    <cfRule type="containsText" dxfId="303" priority="39" operator="containsText" text="INCUMPLIDA - VENCIDA">
      <formula>NOT(ISERROR(SEARCH("INCUMPLIDA - VENCIDA",P10)))</formula>
    </cfRule>
    <cfRule type="containsText" dxfId="302" priority="40" stopIfTrue="1" operator="containsText" text="CUMPLIDA - EFECTIVA">
      <formula>NOT(ISERROR(SEARCH("CUMPLIDA - EFECTIVA",P10)))</formula>
    </cfRule>
  </conditionalFormatting>
  <conditionalFormatting sqref="P13:P15">
    <cfRule type="containsText" dxfId="301" priority="41" operator="containsText" text="CUMPLIDA - INEFECTIVA">
      <formula>NOT(ISERROR(SEARCH("CUMPLIDA - INEFECTIVA",P13)))</formula>
    </cfRule>
    <cfRule type="containsText" dxfId="300" priority="42" operator="containsText" text="ABIERTA">
      <formula>NOT(ISERROR(SEARCH("ABIERTA",P13)))</formula>
    </cfRule>
    <cfRule type="containsText" dxfId="299" priority="43" operator="containsText" text="CUMPLIDA - PENDIENTE EFECTIVIDAD">
      <formula>NOT(ISERROR(SEARCH("CUMPLIDA - PENDIENTE EFECTIVIDAD",P13)))</formula>
    </cfRule>
    <cfRule type="containsText" dxfId="298" priority="44" operator="containsText" text="INCUMPLIDA - VENCIDA">
      <formula>NOT(ISERROR(SEARCH("INCUMPLIDA - VENCIDA",P13)))</formula>
    </cfRule>
    <cfRule type="containsText" dxfId="297" priority="45" stopIfTrue="1" operator="containsText" text="CUMPLIDA - EFECTIVA">
      <formula>NOT(ISERROR(SEARCH("CUMPLIDA - EFECTIVA",P13)))</formula>
    </cfRule>
  </conditionalFormatting>
  <conditionalFormatting sqref="P17">
    <cfRule type="containsText" dxfId="296" priority="53" operator="containsText" text="CUMPLIDA - INEFECTIVA">
      <formula>NOT(ISERROR(SEARCH("CUMPLIDA - INEFECTIVA",P17)))</formula>
    </cfRule>
    <cfRule type="containsText" dxfId="295" priority="54" operator="containsText" text="ABIERTA">
      <formula>NOT(ISERROR(SEARCH("ABIERTA",P17)))</formula>
    </cfRule>
    <cfRule type="containsText" dxfId="294" priority="55" operator="containsText" text="CUMPLIDA - PENDIENTE EFECTIVIDAD">
      <formula>NOT(ISERROR(SEARCH("CUMPLIDA - PENDIENTE EFECTIVIDAD",P17)))</formula>
    </cfRule>
    <cfRule type="containsText" dxfId="293" priority="56" operator="containsText" text="INCUMPLIDA - VENCIDA">
      <formula>NOT(ISERROR(SEARCH("INCUMPLIDA - VENCIDA",P17)))</formula>
    </cfRule>
    <cfRule type="containsText" dxfId="292" priority="57" stopIfTrue="1" operator="containsText" text="CUMPLIDA - EFECTIVA">
      <formula>NOT(ISERROR(SEARCH("CUMPLIDA - EFECTIVA",P17)))</formula>
    </cfRule>
  </conditionalFormatting>
  <conditionalFormatting sqref="P20">
    <cfRule type="containsText" dxfId="291" priority="24" operator="containsText" text="CUMPLIDA - INEFECTIVA">
      <formula>NOT(ISERROR(SEARCH("CUMPLIDA - INEFECTIVA",P20)))</formula>
    </cfRule>
    <cfRule type="containsText" dxfId="290" priority="25" operator="containsText" text="ABIERTA">
      <formula>NOT(ISERROR(SEARCH("ABIERTA",P20)))</formula>
    </cfRule>
    <cfRule type="containsText" dxfId="289" priority="26" operator="containsText" text="CUMPLIDA - PENDIENTE EFECTIVIDAD">
      <formula>NOT(ISERROR(SEARCH("CUMPLIDA - PENDIENTE EFECTIVIDAD",P20)))</formula>
    </cfRule>
    <cfRule type="containsText" dxfId="288" priority="27" operator="containsText" text="INCUMPLIDA - VENCIDA">
      <formula>NOT(ISERROR(SEARCH("INCUMPLIDA - VENCIDA",P20)))</formula>
    </cfRule>
    <cfRule type="containsText" dxfId="287" priority="28" stopIfTrue="1" operator="containsText" text="CUMPLIDA - EFECTIVA">
      <formula>NOT(ISERROR(SEARCH("CUMPLIDA - EFECTIVA",P20)))</formula>
    </cfRule>
  </conditionalFormatting>
  <conditionalFormatting sqref="P22">
    <cfRule type="containsText" dxfId="286" priority="11" operator="containsText" text="CUMPLIDA - INEFECTIVA">
      <formula>NOT(ISERROR(SEARCH("CUMPLIDA - INEFECTIVA",P22)))</formula>
    </cfRule>
    <cfRule type="containsText" dxfId="285" priority="12" operator="containsText" text="ABIERTA">
      <formula>NOT(ISERROR(SEARCH("ABIERTA",P22)))</formula>
    </cfRule>
    <cfRule type="containsText" dxfId="284" priority="13" operator="containsText" text="CUMPLIDA - PENDIENTE EFECTIVIDAD">
      <formula>NOT(ISERROR(SEARCH("CUMPLIDA - PENDIENTE EFECTIVIDAD",P22)))</formula>
    </cfRule>
    <cfRule type="containsText" dxfId="283" priority="14" operator="containsText" text="INCUMPLIDA - VENCIDA">
      <formula>NOT(ISERROR(SEARCH("INCUMPLIDA - VENCIDA",P22)))</formula>
    </cfRule>
    <cfRule type="containsText" dxfId="282" priority="15" stopIfTrue="1" operator="containsText" text="CUMPLIDA - EFECTIVA">
      <formula>NOT(ISERROR(SEARCH("CUMPLIDA - EFECTIVA",P22)))</formula>
    </cfRule>
  </conditionalFormatting>
  <conditionalFormatting sqref="P24">
    <cfRule type="containsText" dxfId="281" priority="6" operator="containsText" text="CUMPLIDA - INEFECTIVA">
      <formula>NOT(ISERROR(SEARCH("CUMPLIDA - INEFECTIVA",P24)))</formula>
    </cfRule>
    <cfRule type="containsText" dxfId="280" priority="7" operator="containsText" text="ABIERTA">
      <formula>NOT(ISERROR(SEARCH("ABIERTA",P24)))</formula>
    </cfRule>
    <cfRule type="containsText" dxfId="279" priority="8" operator="containsText" text="CUMPLIDA - PENDIENTE EFECTIVIDAD">
      <formula>NOT(ISERROR(SEARCH("CUMPLIDA - PENDIENTE EFECTIVIDAD",P24)))</formula>
    </cfRule>
    <cfRule type="containsText" dxfId="278" priority="9" operator="containsText" text="INCUMPLIDA - VENCIDA">
      <formula>NOT(ISERROR(SEARCH("INCUMPLIDA - VENCIDA",P24)))</formula>
    </cfRule>
    <cfRule type="containsText" dxfId="277" priority="10" stopIfTrue="1" operator="containsText" text="CUMPLIDA - EFECTIVA">
      <formula>NOT(ISERROR(SEARCH("CUMPLIDA - EFECTIVA",P24)))</formula>
    </cfRule>
  </conditionalFormatting>
  <conditionalFormatting sqref="P26">
    <cfRule type="containsText" dxfId="276" priority="1" operator="containsText" text="CUMPLIDA - INEFECTIVA">
      <formula>NOT(ISERROR(SEARCH("CUMPLIDA - INEFECTIVA",P26)))</formula>
    </cfRule>
    <cfRule type="containsText" dxfId="275" priority="2" operator="containsText" text="ABIERTA">
      <formula>NOT(ISERROR(SEARCH("ABIERTA",P26)))</formula>
    </cfRule>
    <cfRule type="containsText" dxfId="274" priority="3" operator="containsText" text="CUMPLIDA - PENDIENTE EFECTIVIDAD">
      <formula>NOT(ISERROR(SEARCH("CUMPLIDA - PENDIENTE EFECTIVIDAD",P26)))</formula>
    </cfRule>
    <cfRule type="containsText" dxfId="273" priority="4" operator="containsText" text="INCUMPLIDA - VENCIDA">
      <formula>NOT(ISERROR(SEARCH("INCUMPLIDA - VENCIDA",P26)))</formula>
    </cfRule>
    <cfRule type="containsText" dxfId="272" priority="5" stopIfTrue="1" operator="containsText" text="CUMPLIDA - EFECTIVA">
      <formula>NOT(ISERROR(SEARCH("CUMPLIDA - EFECTIVA",P26)))</formula>
    </cfRule>
  </conditionalFormatting>
  <conditionalFormatting sqref="R6">
    <cfRule type="containsText" dxfId="271" priority="29" operator="containsText" text="CERRADO">
      <formula>NOT(ISERROR(SEARCH("CERRADO",R6)))</formula>
    </cfRule>
    <cfRule type="containsText" dxfId="270" priority="30" operator="containsText" text="ABIERTO">
      <formula>NOT(ISERROR(SEARCH("ABIERTO",R6)))</formula>
    </cfRule>
  </conditionalFormatting>
  <conditionalFormatting sqref="R8">
    <cfRule type="containsText" dxfId="269" priority="62" operator="containsText" text="CERRADO">
      <formula>NOT(ISERROR(SEARCH("CERRADO",R8)))</formula>
    </cfRule>
    <cfRule type="containsText" dxfId="268" priority="63" operator="containsText" text="ABIERTO">
      <formula>NOT(ISERROR(SEARCH("ABIERTO",R8)))</formula>
    </cfRule>
  </conditionalFormatting>
  <conditionalFormatting sqref="R10">
    <cfRule type="containsText" dxfId="267" priority="60" operator="containsText" text="CERRADO">
      <formula>NOT(ISERROR(SEARCH("CERRADO",R10)))</formula>
    </cfRule>
    <cfRule type="containsText" dxfId="266" priority="61" operator="containsText" text="ABIERTO">
      <formula>NOT(ISERROR(SEARCH("ABIERTO",R10)))</formula>
    </cfRule>
  </conditionalFormatting>
  <conditionalFormatting sqref="R13">
    <cfRule type="containsText" dxfId="265" priority="58" operator="containsText" text="CERRADO">
      <formula>NOT(ISERROR(SEARCH("CERRADO",R13)))</formula>
    </cfRule>
    <cfRule type="containsText" dxfId="264" priority="59" operator="containsText" text="ABIERTO">
      <formula>NOT(ISERROR(SEARCH("ABIERTO",R13)))</formula>
    </cfRule>
  </conditionalFormatting>
  <conditionalFormatting sqref="R17">
    <cfRule type="containsText" dxfId="263" priority="51" operator="containsText" text="CERRADO">
      <formula>NOT(ISERROR(SEARCH("CERRADO",R17)))</formula>
    </cfRule>
    <cfRule type="containsText" dxfId="262" priority="52" operator="containsText" text="ABIERTO">
      <formula>NOT(ISERROR(SEARCH("ABIERTO",R17)))</formula>
    </cfRule>
  </conditionalFormatting>
  <conditionalFormatting sqref="R20">
    <cfRule type="containsText" dxfId="261" priority="22" operator="containsText" text="CERRADO">
      <formula>NOT(ISERROR(SEARCH("CERRADO",R20)))</formula>
    </cfRule>
    <cfRule type="containsText" dxfId="260" priority="23" operator="containsText" text="ABIERTO">
      <formula>NOT(ISERROR(SEARCH("ABIERTO",R20)))</formula>
    </cfRule>
  </conditionalFormatting>
  <conditionalFormatting sqref="R22">
    <cfRule type="containsText" dxfId="259" priority="20" operator="containsText" text="CERRADO">
      <formula>NOT(ISERROR(SEARCH("CERRADO",R22)))</formula>
    </cfRule>
    <cfRule type="containsText" dxfId="258" priority="21" operator="containsText" text="ABIERTO">
      <formula>NOT(ISERROR(SEARCH("ABIERTO",R22)))</formula>
    </cfRule>
  </conditionalFormatting>
  <conditionalFormatting sqref="R24">
    <cfRule type="containsText" dxfId="257" priority="18" operator="containsText" text="CERRADO">
      <formula>NOT(ISERROR(SEARCH("CERRADO",R24)))</formula>
    </cfRule>
    <cfRule type="containsText" dxfId="256" priority="19" operator="containsText" text="ABIERTO">
      <formula>NOT(ISERROR(SEARCH("ABIERTO",R24)))</formula>
    </cfRule>
  </conditionalFormatting>
  <conditionalFormatting sqref="R26">
    <cfRule type="containsText" dxfId="255" priority="16" operator="containsText" text="CERRADO">
      <formula>NOT(ISERROR(SEARCH("CERRADO",R26)))</formula>
    </cfRule>
    <cfRule type="containsText" dxfId="254" priority="17" operator="containsText" text="ABIERTO">
      <formula>NOT(ISERROR(SEARCH("ABIERTO",R26)))</formula>
    </cfRule>
  </conditionalFormatting>
  <dataValidations count="3">
    <dataValidation type="list" allowBlank="1" showInputMessage="1" showErrorMessage="1" sqref="R2:R1048576" xr:uid="{00000000-0002-0000-0300-000000000000}">
      <formula1>$D$54:$D$55</formula1>
    </dataValidation>
    <dataValidation type="list" allowBlank="1" showInputMessage="1" showErrorMessage="1" sqref="P2:P1048576" xr:uid="{00000000-0002-0000-0300-000001000000}">
      <formula1>$A$45:$A$50</formula1>
    </dataValidation>
    <dataValidation type="list" allowBlank="1" showInputMessage="1" showErrorMessage="1" sqref="H28:H1048576" xr:uid="{00000000-0002-0000-0300-000002000000}">
      <formula1>#REF!</formula1>
    </dataValidation>
  </dataValidations>
  <printOptions horizontalCentered="1"/>
  <pageMargins left="0.39370078740157483" right="0.39370078740157483" top="0.39370078740157483" bottom="0.39370078740157483" header="0" footer="0"/>
  <pageSetup paperSize="125" scale="39" fitToHeight="0" orientation="landscape" r:id="rId1"/>
  <headerFooter>
    <oddHeader>&amp;CPreparado por Iván Arturo Márquez Rincón &amp;D&amp;RPágina &amp;P</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'https://adrgov-my.sharepoint.com/Users/maicol.zipamocha/Downloads/[120236000067523_00002 (2).xlsx]Hoja1'!#REF!</xm:f>
          </x14:formula1>
          <xm:sqref>H20 H22 H24 H26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XFD157"/>
  <sheetViews>
    <sheetView topLeftCell="A4" zoomScale="60" zoomScaleNormal="95" workbookViewId="0">
      <selection sqref="A1:R4"/>
    </sheetView>
  </sheetViews>
  <sheetFormatPr baseColWidth="10" defaultColWidth="11.453125" defaultRowHeight="15.5" outlineLevelRow="1"/>
  <cols>
    <col min="1" max="1" width="32" style="17" bestFit="1" customWidth="1"/>
    <col min="2" max="2" width="25.7265625" style="17" customWidth="1"/>
    <col min="3" max="3" width="17.453125" style="17" customWidth="1"/>
    <col min="4" max="4" width="76.26953125" style="17" bestFit="1" customWidth="1"/>
    <col min="5" max="5" width="45.453125" style="17" customWidth="1"/>
    <col min="6" max="6" width="94.26953125" style="17" customWidth="1"/>
    <col min="7" max="7" width="44" style="234" customWidth="1"/>
    <col min="8" max="8" width="37.453125" style="17" customWidth="1"/>
    <col min="9" max="9" width="28.453125" style="17" customWidth="1"/>
    <col min="10" max="11" width="17.7265625" style="17" customWidth="1"/>
    <col min="12" max="12" width="23.26953125" style="17" customWidth="1"/>
    <col min="13" max="13" width="28.7265625" style="17" customWidth="1"/>
    <col min="14" max="14" width="125.26953125" style="17" customWidth="1"/>
    <col min="15" max="15" width="28.7265625" style="17" customWidth="1"/>
    <col min="16" max="16" width="27.7265625" style="17" customWidth="1"/>
    <col min="17" max="17" width="125.26953125" style="232" customWidth="1"/>
    <col min="18" max="18" width="36.26953125" style="17" customWidth="1"/>
    <col min="19" max="19" width="43.453125" style="233" customWidth="1"/>
    <col min="20" max="20" width="16.26953125" style="233" customWidth="1"/>
    <col min="21" max="22" width="11.453125" style="233" customWidth="1"/>
    <col min="23" max="32" width="11.453125" style="233"/>
    <col min="33" max="16384" width="11.453125" style="17"/>
  </cols>
  <sheetData>
    <row r="1" spans="1:32" ht="24.75" hidden="1" customHeight="1">
      <c r="A1" s="1182"/>
      <c r="B1" s="1183"/>
      <c r="C1" s="1183"/>
      <c r="D1" s="1183"/>
      <c r="E1" s="1183"/>
      <c r="F1" s="1183"/>
      <c r="G1" s="1183"/>
      <c r="H1" s="1184"/>
      <c r="Q1" s="232" t="s">
        <v>0</v>
      </c>
      <c r="R1" s="17" t="s">
        <v>1</v>
      </c>
    </row>
    <row r="2" spans="1:32" ht="27" hidden="1" customHeight="1">
      <c r="A2" s="1185"/>
      <c r="B2" s="1186"/>
      <c r="C2" s="1186"/>
      <c r="D2" s="1186"/>
      <c r="E2" s="1186"/>
      <c r="F2" s="1186"/>
      <c r="G2" s="1186"/>
      <c r="H2" s="1187"/>
      <c r="Q2" s="232" t="s">
        <v>626</v>
      </c>
      <c r="R2" s="17" t="s">
        <v>3</v>
      </c>
    </row>
    <row r="3" spans="1:32" ht="32.25" hidden="1" customHeight="1">
      <c r="A3" s="1185"/>
      <c r="B3" s="1186"/>
      <c r="C3" s="1186"/>
      <c r="D3" s="1186"/>
      <c r="E3" s="1186"/>
      <c r="F3" s="1186"/>
      <c r="G3" s="1186"/>
      <c r="H3" s="1187"/>
      <c r="Q3" s="232" t="s">
        <v>627</v>
      </c>
    </row>
    <row r="4" spans="1:32" s="69" customFormat="1" ht="57" customHeight="1">
      <c r="A4" s="886"/>
      <c r="B4" s="886"/>
      <c r="C4" s="886"/>
      <c r="D4" s="886"/>
      <c r="E4" s="943" t="s">
        <v>8</v>
      </c>
      <c r="F4" s="944"/>
      <c r="G4" s="944"/>
      <c r="H4" s="944"/>
      <c r="I4" s="944"/>
      <c r="J4" s="944"/>
      <c r="K4" s="944"/>
      <c r="L4" s="944"/>
      <c r="M4" s="944"/>
      <c r="N4" s="944"/>
      <c r="O4" s="944"/>
      <c r="P4" s="944"/>
      <c r="Q4" s="944"/>
      <c r="R4" s="945"/>
    </row>
    <row r="5" spans="1:32" s="69" customFormat="1" ht="27.75" customHeight="1">
      <c r="A5" s="887" t="s">
        <v>338</v>
      </c>
      <c r="B5" s="888"/>
      <c r="C5" s="889" t="s">
        <v>172</v>
      </c>
      <c r="D5" s="890"/>
      <c r="E5" s="887" t="s">
        <v>173</v>
      </c>
      <c r="F5" s="891"/>
      <c r="G5" s="891"/>
      <c r="H5" s="891"/>
      <c r="I5" s="888"/>
      <c r="J5" s="892">
        <v>6</v>
      </c>
      <c r="K5" s="892"/>
      <c r="L5" s="892"/>
      <c r="M5" s="892"/>
      <c r="N5" s="887" t="s">
        <v>339</v>
      </c>
      <c r="O5" s="888"/>
      <c r="P5" s="893" t="s">
        <v>340</v>
      </c>
      <c r="Q5" s="894"/>
      <c r="R5" s="895"/>
    </row>
    <row r="6" spans="1:32" ht="30" customHeight="1">
      <c r="A6" s="825" t="s">
        <v>9</v>
      </c>
      <c r="B6" s="825" t="s">
        <v>10</v>
      </c>
      <c r="C6" s="825" t="s">
        <v>11</v>
      </c>
      <c r="D6" s="825" t="s">
        <v>12</v>
      </c>
      <c r="E6" s="825" t="s">
        <v>13</v>
      </c>
      <c r="F6" s="825" t="s">
        <v>14</v>
      </c>
      <c r="G6" s="825" t="s">
        <v>15</v>
      </c>
      <c r="H6" s="825" t="s">
        <v>16</v>
      </c>
      <c r="I6" s="825" t="s">
        <v>17</v>
      </c>
      <c r="J6" s="825" t="s">
        <v>18</v>
      </c>
      <c r="K6" s="825" t="s">
        <v>19</v>
      </c>
      <c r="L6" s="826" t="s">
        <v>628</v>
      </c>
      <c r="M6" s="826"/>
      <c r="N6" s="826"/>
      <c r="O6" s="826"/>
      <c r="P6" s="826"/>
      <c r="Q6" s="826"/>
      <c r="R6" s="235"/>
    </row>
    <row r="7" spans="1:32" ht="53.25" customHeight="1" thickBot="1">
      <c r="A7" s="1188"/>
      <c r="B7" s="1188"/>
      <c r="C7" s="1188"/>
      <c r="D7" s="1188"/>
      <c r="E7" s="1188"/>
      <c r="F7" s="1188"/>
      <c r="G7" s="1188"/>
      <c r="H7" s="1188"/>
      <c r="I7" s="1188"/>
      <c r="J7" s="1188"/>
      <c r="K7" s="1188"/>
      <c r="L7" s="23" t="s">
        <v>21</v>
      </c>
      <c r="M7" s="23" t="s">
        <v>22</v>
      </c>
      <c r="N7" s="23" t="s">
        <v>23</v>
      </c>
      <c r="O7" s="23" t="s">
        <v>116</v>
      </c>
      <c r="P7" s="23" t="s">
        <v>24</v>
      </c>
      <c r="Q7" s="23" t="s">
        <v>25</v>
      </c>
      <c r="R7" s="236" t="s">
        <v>26</v>
      </c>
    </row>
    <row r="8" spans="1:32" s="238" customFormat="1" ht="39" customHeight="1" outlineLevel="1" thickBot="1">
      <c r="A8" s="841" t="s">
        <v>629</v>
      </c>
      <c r="B8" s="842"/>
      <c r="C8" s="842"/>
      <c r="D8" s="842"/>
      <c r="E8" s="842"/>
      <c r="F8" s="842"/>
      <c r="G8" s="842"/>
      <c r="H8" s="842"/>
      <c r="I8" s="842"/>
      <c r="J8" s="842"/>
      <c r="K8" s="842"/>
      <c r="L8" s="842"/>
      <c r="M8" s="842"/>
      <c r="N8" s="842"/>
      <c r="O8" s="842"/>
      <c r="P8" s="842"/>
      <c r="Q8" s="998"/>
      <c r="R8" s="843"/>
      <c r="S8" s="237"/>
      <c r="T8" s="237"/>
      <c r="U8" s="237"/>
      <c r="V8" s="237"/>
      <c r="W8" s="237"/>
      <c r="X8" s="237"/>
      <c r="Y8" s="237"/>
      <c r="Z8" s="237"/>
      <c r="AA8" s="237"/>
      <c r="AB8" s="237"/>
      <c r="AC8" s="237"/>
      <c r="AD8" s="237"/>
      <c r="AE8" s="237"/>
      <c r="AF8" s="237"/>
    </row>
    <row r="9" spans="1:32" s="238" customFormat="1" ht="94.5" customHeight="1" outlineLevel="1">
      <c r="A9" s="847" t="s">
        <v>331</v>
      </c>
      <c r="B9" s="1148" t="s">
        <v>630</v>
      </c>
      <c r="C9" s="1148">
        <v>1</v>
      </c>
      <c r="D9" s="1149" t="s">
        <v>631</v>
      </c>
      <c r="E9" s="867" t="s">
        <v>632</v>
      </c>
      <c r="F9" s="155" t="s">
        <v>633</v>
      </c>
      <c r="G9" s="194" t="s">
        <v>634</v>
      </c>
      <c r="H9" s="195" t="s">
        <v>59</v>
      </c>
      <c r="I9" s="194" t="s">
        <v>635</v>
      </c>
      <c r="J9" s="196">
        <v>45261</v>
      </c>
      <c r="K9" s="196">
        <v>45473</v>
      </c>
      <c r="L9" s="157">
        <v>45642</v>
      </c>
      <c r="M9" s="241" t="s">
        <v>636</v>
      </c>
      <c r="N9" s="242" t="s">
        <v>637</v>
      </c>
      <c r="O9" s="243">
        <v>0</v>
      </c>
      <c r="P9" s="244" t="s">
        <v>4</v>
      </c>
      <c r="Q9" s="1177" t="s">
        <v>638</v>
      </c>
      <c r="R9" s="835" t="s">
        <v>1</v>
      </c>
      <c r="S9" s="237"/>
      <c r="T9" s="237"/>
      <c r="U9" s="237"/>
      <c r="V9" s="237"/>
      <c r="W9" s="237"/>
      <c r="X9" s="237"/>
      <c r="Y9" s="237"/>
      <c r="Z9" s="237"/>
      <c r="AA9" s="237"/>
      <c r="AB9" s="237"/>
      <c r="AC9" s="237"/>
      <c r="AD9" s="237"/>
      <c r="AE9" s="237"/>
      <c r="AF9" s="237"/>
    </row>
    <row r="10" spans="1:32" s="238" customFormat="1" ht="99.4" customHeight="1" outlineLevel="1">
      <c r="A10" s="958"/>
      <c r="B10" s="1171"/>
      <c r="C10" s="1171"/>
      <c r="D10" s="1150"/>
      <c r="E10" s="867"/>
      <c r="F10" s="155" t="s">
        <v>639</v>
      </c>
      <c r="G10" s="194" t="s">
        <v>640</v>
      </c>
      <c r="H10" s="195" t="s">
        <v>59</v>
      </c>
      <c r="I10" s="194" t="s">
        <v>635</v>
      </c>
      <c r="J10" s="196">
        <v>45474</v>
      </c>
      <c r="K10" s="196">
        <v>45626</v>
      </c>
      <c r="L10" s="157">
        <v>45642</v>
      </c>
      <c r="M10" s="241" t="s">
        <v>636</v>
      </c>
      <c r="N10" s="242" t="s">
        <v>637</v>
      </c>
      <c r="O10" s="243">
        <v>0</v>
      </c>
      <c r="P10" s="244" t="s">
        <v>4</v>
      </c>
      <c r="Q10" s="1178"/>
      <c r="R10" s="835"/>
      <c r="T10" s="237"/>
      <c r="U10" s="237"/>
      <c r="V10" s="237"/>
      <c r="W10" s="237"/>
      <c r="X10" s="237"/>
      <c r="Y10" s="237"/>
      <c r="Z10" s="237"/>
      <c r="AA10" s="237"/>
      <c r="AB10" s="237"/>
      <c r="AC10" s="237"/>
      <c r="AD10" s="237"/>
      <c r="AE10" s="237"/>
      <c r="AF10" s="237"/>
    </row>
    <row r="11" spans="1:32" s="238" customFormat="1" ht="69.75" customHeight="1" outlineLevel="1">
      <c r="A11" s="958"/>
      <c r="B11" s="1171"/>
      <c r="C11" s="1171"/>
      <c r="D11" s="1150"/>
      <c r="E11" s="155" t="s">
        <v>641</v>
      </c>
      <c r="F11" s="867" t="s">
        <v>642</v>
      </c>
      <c r="G11" s="833" t="s">
        <v>643</v>
      </c>
      <c r="H11" s="1140" t="s">
        <v>39</v>
      </c>
      <c r="I11" s="833" t="s">
        <v>635</v>
      </c>
      <c r="J11" s="1143">
        <v>45292</v>
      </c>
      <c r="K11" s="1143">
        <v>45473</v>
      </c>
      <c r="L11" s="1102">
        <v>45642</v>
      </c>
      <c r="M11" s="909" t="s">
        <v>636</v>
      </c>
      <c r="N11" s="1149" t="s">
        <v>644</v>
      </c>
      <c r="O11" s="1175">
        <v>0</v>
      </c>
      <c r="P11" s="1160" t="s">
        <v>4</v>
      </c>
      <c r="Q11" s="1177" t="s">
        <v>645</v>
      </c>
      <c r="R11" s="835"/>
      <c r="T11" s="237"/>
      <c r="U11" s="237"/>
      <c r="V11" s="237"/>
      <c r="W11" s="237"/>
      <c r="X11" s="237"/>
      <c r="Y11" s="237"/>
      <c r="Z11" s="237"/>
      <c r="AA11" s="237"/>
      <c r="AB11" s="237"/>
      <c r="AC11" s="237"/>
      <c r="AD11" s="237"/>
      <c r="AE11" s="237"/>
      <c r="AF11" s="237"/>
    </row>
    <row r="12" spans="1:32" s="238" customFormat="1" ht="114.75" customHeight="1" outlineLevel="1">
      <c r="A12" s="958"/>
      <c r="B12" s="1171"/>
      <c r="C12" s="1171"/>
      <c r="D12" s="1150"/>
      <c r="E12" s="155" t="s">
        <v>646</v>
      </c>
      <c r="F12" s="867"/>
      <c r="G12" s="833"/>
      <c r="H12" s="1140"/>
      <c r="I12" s="833"/>
      <c r="J12" s="1143"/>
      <c r="K12" s="1143"/>
      <c r="L12" s="920"/>
      <c r="M12" s="970"/>
      <c r="N12" s="1155"/>
      <c r="O12" s="1176"/>
      <c r="P12" s="1161"/>
      <c r="Q12" s="1178"/>
      <c r="R12" s="835"/>
      <c r="T12" s="237"/>
      <c r="U12" s="237"/>
      <c r="V12" s="237"/>
      <c r="W12" s="237"/>
      <c r="X12" s="237"/>
      <c r="Y12" s="237"/>
      <c r="Z12" s="237"/>
      <c r="AA12" s="237"/>
      <c r="AB12" s="237"/>
      <c r="AC12" s="237"/>
      <c r="AD12" s="237"/>
      <c r="AE12" s="237"/>
      <c r="AF12" s="237"/>
    </row>
    <row r="13" spans="1:32" s="251" customFormat="1" ht="119.25" customHeight="1" outlineLevel="1">
      <c r="A13" s="958"/>
      <c r="B13" s="1171"/>
      <c r="C13" s="1171"/>
      <c r="D13" s="1150"/>
      <c r="E13" s="155" t="s">
        <v>647</v>
      </c>
      <c r="F13" s="155" t="s">
        <v>648</v>
      </c>
      <c r="G13" s="194" t="s">
        <v>649</v>
      </c>
      <c r="H13" s="195" t="s">
        <v>59</v>
      </c>
      <c r="I13" s="194" t="s">
        <v>650</v>
      </c>
      <c r="J13" s="196">
        <v>45292</v>
      </c>
      <c r="K13" s="196">
        <v>45638</v>
      </c>
      <c r="L13" s="167">
        <v>45642</v>
      </c>
      <c r="M13" s="246" t="s">
        <v>636</v>
      </c>
      <c r="N13" s="242" t="s">
        <v>651</v>
      </c>
      <c r="O13" s="250">
        <v>1</v>
      </c>
      <c r="P13" s="244" t="s">
        <v>124</v>
      </c>
      <c r="Q13" s="1177" t="s">
        <v>652</v>
      </c>
      <c r="R13" s="835"/>
      <c r="S13" s="237"/>
      <c r="T13" s="237"/>
      <c r="U13" s="237"/>
      <c r="V13" s="237"/>
      <c r="W13" s="237"/>
      <c r="X13" s="237"/>
      <c r="Y13" s="237"/>
      <c r="Z13" s="237"/>
      <c r="AA13" s="237"/>
      <c r="AB13" s="237"/>
      <c r="AC13" s="237"/>
      <c r="AD13" s="237"/>
      <c r="AE13" s="237"/>
      <c r="AF13" s="237"/>
    </row>
    <row r="14" spans="1:32" s="252" customFormat="1" ht="162.4" customHeight="1" thickBot="1">
      <c r="A14" s="958"/>
      <c r="B14" s="1171"/>
      <c r="C14" s="1171"/>
      <c r="D14" s="1150"/>
      <c r="E14" s="155" t="s">
        <v>653</v>
      </c>
      <c r="F14" s="155" t="s">
        <v>654</v>
      </c>
      <c r="G14" s="194" t="s">
        <v>655</v>
      </c>
      <c r="H14" s="195" t="s">
        <v>59</v>
      </c>
      <c r="I14" s="194" t="s">
        <v>635</v>
      </c>
      <c r="J14" s="196">
        <v>45261</v>
      </c>
      <c r="K14" s="196">
        <v>45626</v>
      </c>
      <c r="L14" s="167">
        <v>45642</v>
      </c>
      <c r="M14" s="246" t="s">
        <v>636</v>
      </c>
      <c r="N14" s="242" t="s">
        <v>656</v>
      </c>
      <c r="O14" s="247">
        <v>1</v>
      </c>
      <c r="P14" s="244" t="s">
        <v>124</v>
      </c>
      <c r="Q14" s="1179"/>
      <c r="R14" s="847"/>
      <c r="S14" s="237"/>
      <c r="T14" s="237"/>
      <c r="U14" s="237"/>
      <c r="V14" s="237"/>
      <c r="W14" s="237"/>
      <c r="X14" s="237"/>
      <c r="Y14" s="237"/>
      <c r="Z14" s="237"/>
      <c r="AA14" s="237"/>
      <c r="AB14" s="237"/>
      <c r="AC14" s="237"/>
      <c r="AD14" s="237"/>
      <c r="AE14" s="237"/>
      <c r="AF14" s="237"/>
    </row>
    <row r="15" spans="1:32" s="238" customFormat="1" ht="16" outlineLevel="1" thickBot="1">
      <c r="A15" s="253"/>
      <c r="B15" s="254"/>
      <c r="C15" s="254"/>
      <c r="D15" s="254"/>
      <c r="E15" s="254"/>
      <c r="F15" s="254"/>
      <c r="G15" s="254"/>
      <c r="H15" s="254"/>
      <c r="I15" s="254"/>
      <c r="J15" s="254"/>
      <c r="K15" s="254"/>
      <c r="L15" s="254"/>
      <c r="M15" s="254"/>
      <c r="N15" s="254"/>
      <c r="O15" s="254"/>
      <c r="P15" s="254"/>
      <c r="Q15" s="255"/>
      <c r="R15" s="256"/>
      <c r="S15" s="237"/>
      <c r="T15" s="237"/>
      <c r="U15" s="237"/>
      <c r="V15" s="237"/>
      <c r="W15" s="237"/>
      <c r="X15" s="237"/>
      <c r="Y15" s="237"/>
      <c r="Z15" s="237"/>
      <c r="AA15" s="237"/>
      <c r="AB15" s="237"/>
      <c r="AC15" s="237"/>
      <c r="AD15" s="237"/>
      <c r="AE15" s="237"/>
      <c r="AF15" s="237"/>
    </row>
    <row r="16" spans="1:32" s="260" customFormat="1" ht="409.15" customHeight="1" outlineLevel="1">
      <c r="A16" s="834" t="s">
        <v>331</v>
      </c>
      <c r="B16" s="834" t="s">
        <v>630</v>
      </c>
      <c r="C16" s="834">
        <v>2</v>
      </c>
      <c r="D16" s="1180" t="s">
        <v>657</v>
      </c>
      <c r="E16" s="257" t="s">
        <v>658</v>
      </c>
      <c r="F16" s="257" t="s">
        <v>659</v>
      </c>
      <c r="G16" s="171" t="s">
        <v>660</v>
      </c>
      <c r="H16" s="171" t="s">
        <v>59</v>
      </c>
      <c r="I16" s="170" t="s">
        <v>661</v>
      </c>
      <c r="J16" s="184">
        <v>43605</v>
      </c>
      <c r="K16" s="184">
        <v>43644</v>
      </c>
      <c r="L16" s="173" t="s">
        <v>662</v>
      </c>
      <c r="M16" s="170" t="s">
        <v>663</v>
      </c>
      <c r="N16" s="248" t="s">
        <v>664</v>
      </c>
      <c r="O16" s="258">
        <v>1</v>
      </c>
      <c r="P16" s="259" t="s">
        <v>2</v>
      </c>
      <c r="Q16" s="1181" t="s">
        <v>665</v>
      </c>
      <c r="R16" s="958" t="s">
        <v>1</v>
      </c>
      <c r="S16" s="237"/>
      <c r="T16" s="237"/>
      <c r="U16" s="237"/>
      <c r="V16" s="237"/>
      <c r="W16" s="237"/>
      <c r="X16" s="237"/>
      <c r="Y16" s="237"/>
      <c r="Z16" s="237"/>
      <c r="AA16" s="237"/>
      <c r="AB16" s="237"/>
      <c r="AC16" s="237"/>
      <c r="AD16" s="237"/>
      <c r="AE16" s="237"/>
      <c r="AF16" s="237"/>
    </row>
    <row r="17" spans="1:32" s="238" customFormat="1" ht="325.5" outlineLevel="1">
      <c r="A17" s="835"/>
      <c r="B17" s="835"/>
      <c r="C17" s="835"/>
      <c r="D17" s="879"/>
      <c r="E17" s="165" t="s">
        <v>666</v>
      </c>
      <c r="F17" s="165" t="s">
        <v>667</v>
      </c>
      <c r="G17" s="169" t="s">
        <v>668</v>
      </c>
      <c r="H17" s="169" t="s">
        <v>85</v>
      </c>
      <c r="I17" s="169" t="s">
        <v>669</v>
      </c>
      <c r="J17" s="261">
        <v>44562</v>
      </c>
      <c r="K17" s="261">
        <v>44742</v>
      </c>
      <c r="L17" s="262" t="s">
        <v>670</v>
      </c>
      <c r="M17" s="194" t="s">
        <v>671</v>
      </c>
      <c r="N17" s="263" t="s">
        <v>672</v>
      </c>
      <c r="O17" s="250">
        <v>1</v>
      </c>
      <c r="P17" s="244" t="s">
        <v>2</v>
      </c>
      <c r="Q17" s="1150"/>
      <c r="R17" s="958"/>
      <c r="S17" s="237"/>
      <c r="T17" s="237"/>
      <c r="U17" s="237"/>
      <c r="V17" s="237"/>
      <c r="W17" s="237"/>
      <c r="X17" s="237"/>
      <c r="Y17" s="237"/>
      <c r="Z17" s="237"/>
      <c r="AA17" s="237"/>
      <c r="AB17" s="237"/>
      <c r="AC17" s="237"/>
      <c r="AD17" s="237"/>
      <c r="AE17" s="237"/>
      <c r="AF17" s="237"/>
    </row>
    <row r="18" spans="1:32" s="260" customFormat="1" ht="232.5" customHeight="1" outlineLevel="1">
      <c r="A18" s="835"/>
      <c r="B18" s="835"/>
      <c r="C18" s="835"/>
      <c r="D18" s="879"/>
      <c r="E18" s="188" t="s">
        <v>673</v>
      </c>
      <c r="F18" s="188" t="s">
        <v>674</v>
      </c>
      <c r="G18" s="194" t="s">
        <v>675</v>
      </c>
      <c r="H18" s="161" t="s">
        <v>59</v>
      </c>
      <c r="I18" s="155" t="s">
        <v>676</v>
      </c>
      <c r="J18" s="158">
        <v>43612</v>
      </c>
      <c r="K18" s="158">
        <v>43644</v>
      </c>
      <c r="L18" s="190">
        <v>43676</v>
      </c>
      <c r="M18" s="192" t="s">
        <v>391</v>
      </c>
      <c r="N18" s="178" t="s">
        <v>677</v>
      </c>
      <c r="O18" s="264">
        <v>1</v>
      </c>
      <c r="P18" s="244" t="s">
        <v>2</v>
      </c>
      <c r="Q18" s="1150"/>
      <c r="R18" s="958"/>
      <c r="S18" s="237"/>
      <c r="T18" s="237"/>
      <c r="U18" s="237"/>
      <c r="V18" s="237"/>
      <c r="W18" s="237"/>
      <c r="X18" s="237"/>
      <c r="Y18" s="237"/>
      <c r="Z18" s="237"/>
      <c r="AA18" s="237"/>
      <c r="AB18" s="237"/>
      <c r="AC18" s="237"/>
      <c r="AD18" s="237"/>
      <c r="AE18" s="237"/>
      <c r="AF18" s="237"/>
    </row>
    <row r="19" spans="1:32" s="260" customFormat="1" ht="114.4" customHeight="1" outlineLevel="1">
      <c r="A19" s="835"/>
      <c r="B19" s="835"/>
      <c r="C19" s="835"/>
      <c r="D19" s="879"/>
      <c r="E19" s="155" t="s">
        <v>678</v>
      </c>
      <c r="F19" s="155" t="s">
        <v>679</v>
      </c>
      <c r="G19" s="194" t="s">
        <v>680</v>
      </c>
      <c r="H19" s="194" t="s">
        <v>85</v>
      </c>
      <c r="I19" s="194" t="s">
        <v>669</v>
      </c>
      <c r="J19" s="196">
        <v>45280</v>
      </c>
      <c r="K19" s="196">
        <v>45657</v>
      </c>
      <c r="L19" s="262">
        <v>45642</v>
      </c>
      <c r="M19" s="161" t="s">
        <v>681</v>
      </c>
      <c r="N19" s="263" t="s">
        <v>682</v>
      </c>
      <c r="O19" s="250">
        <v>1</v>
      </c>
      <c r="P19" s="244" t="s">
        <v>124</v>
      </c>
      <c r="Q19" s="1155"/>
      <c r="R19" s="958"/>
      <c r="S19" s="237"/>
      <c r="T19" s="237"/>
      <c r="U19" s="237"/>
      <c r="V19" s="237"/>
      <c r="W19" s="237"/>
      <c r="X19" s="237"/>
      <c r="Y19" s="237"/>
      <c r="Z19" s="237"/>
      <c r="AA19" s="237"/>
      <c r="AB19" s="237"/>
      <c r="AC19" s="237"/>
      <c r="AD19" s="237"/>
      <c r="AE19" s="237"/>
      <c r="AF19" s="237"/>
    </row>
    <row r="20" spans="1:32" s="238" customFormat="1" ht="294.5" outlineLevel="1">
      <c r="A20" s="835"/>
      <c r="B20" s="835"/>
      <c r="C20" s="835"/>
      <c r="D20" s="879"/>
      <c r="E20" s="879" t="s">
        <v>683</v>
      </c>
      <c r="F20" s="188" t="s">
        <v>684</v>
      </c>
      <c r="G20" s="161" t="s">
        <v>685</v>
      </c>
      <c r="H20" s="161" t="s">
        <v>59</v>
      </c>
      <c r="I20" s="155" t="s">
        <v>686</v>
      </c>
      <c r="J20" s="158">
        <v>43605</v>
      </c>
      <c r="K20" s="158">
        <v>43644</v>
      </c>
      <c r="L20" s="265" t="s">
        <v>687</v>
      </c>
      <c r="M20" s="192" t="s">
        <v>391</v>
      </c>
      <c r="N20" s="178" t="s">
        <v>688</v>
      </c>
      <c r="O20" s="264">
        <v>1</v>
      </c>
      <c r="P20" s="244" t="s">
        <v>2</v>
      </c>
      <c r="Q20" s="266" t="s">
        <v>689</v>
      </c>
      <c r="R20" s="958"/>
      <c r="S20" s="237"/>
      <c r="T20" s="237"/>
      <c r="U20" s="237"/>
      <c r="V20" s="237"/>
      <c r="W20" s="237"/>
      <c r="X20" s="237"/>
      <c r="Y20" s="237"/>
      <c r="Z20" s="237"/>
      <c r="AA20" s="237"/>
      <c r="AB20" s="237"/>
      <c r="AC20" s="237"/>
      <c r="AD20" s="237"/>
      <c r="AE20" s="237"/>
      <c r="AF20" s="237"/>
    </row>
    <row r="21" spans="1:32" s="238" customFormat="1" ht="139.5" outlineLevel="1">
      <c r="A21" s="835"/>
      <c r="B21" s="835"/>
      <c r="C21" s="835"/>
      <c r="D21" s="879"/>
      <c r="E21" s="879"/>
      <c r="F21" s="188" t="s">
        <v>690</v>
      </c>
      <c r="G21" s="161" t="s">
        <v>691</v>
      </c>
      <c r="H21" s="161" t="s">
        <v>59</v>
      </c>
      <c r="I21" s="155" t="s">
        <v>692</v>
      </c>
      <c r="J21" s="158">
        <v>43648</v>
      </c>
      <c r="K21" s="158">
        <v>43708</v>
      </c>
      <c r="L21" s="158">
        <v>43916</v>
      </c>
      <c r="M21" s="155" t="s">
        <v>693</v>
      </c>
      <c r="N21" s="187" t="s">
        <v>694</v>
      </c>
      <c r="O21" s="264">
        <v>1</v>
      </c>
      <c r="P21" s="244" t="s">
        <v>2</v>
      </c>
      <c r="Q21" s="266" t="s">
        <v>689</v>
      </c>
      <c r="R21" s="958"/>
      <c r="S21" s="237"/>
      <c r="T21" s="237"/>
      <c r="U21" s="237"/>
      <c r="V21" s="237"/>
      <c r="W21" s="237"/>
      <c r="X21" s="237"/>
      <c r="Y21" s="237"/>
      <c r="Z21" s="237"/>
      <c r="AA21" s="237"/>
      <c r="AB21" s="237"/>
      <c r="AC21" s="237"/>
      <c r="AD21" s="237"/>
      <c r="AE21" s="237"/>
      <c r="AF21" s="237"/>
    </row>
    <row r="22" spans="1:32" s="252" customFormat="1" ht="186.5" thickBot="1">
      <c r="A22" s="835"/>
      <c r="B22" s="835"/>
      <c r="C22" s="835"/>
      <c r="D22" s="879"/>
      <c r="E22" s="879"/>
      <c r="F22" s="188" t="s">
        <v>695</v>
      </c>
      <c r="G22" s="161" t="s">
        <v>696</v>
      </c>
      <c r="H22" s="161" t="s">
        <v>59</v>
      </c>
      <c r="I22" s="155" t="s">
        <v>697</v>
      </c>
      <c r="J22" s="158">
        <v>43710</v>
      </c>
      <c r="K22" s="158">
        <v>43830</v>
      </c>
      <c r="L22" s="158">
        <v>43916</v>
      </c>
      <c r="M22" s="155" t="s">
        <v>693</v>
      </c>
      <c r="N22" s="187" t="s">
        <v>698</v>
      </c>
      <c r="O22" s="264">
        <v>1</v>
      </c>
      <c r="P22" s="244" t="s">
        <v>2</v>
      </c>
      <c r="Q22" s="266" t="s">
        <v>689</v>
      </c>
      <c r="R22" s="834"/>
      <c r="S22" s="237"/>
      <c r="T22" s="237"/>
      <c r="U22" s="237"/>
      <c r="V22" s="237"/>
      <c r="W22" s="237"/>
      <c r="X22" s="237"/>
      <c r="Y22" s="237"/>
      <c r="Z22" s="237"/>
      <c r="AA22" s="237"/>
      <c r="AB22" s="237"/>
      <c r="AC22" s="237"/>
      <c r="AD22" s="237"/>
      <c r="AE22" s="237"/>
      <c r="AF22" s="237"/>
    </row>
    <row r="23" spans="1:32" s="253" customFormat="1" ht="16" outlineLevel="1" thickBot="1">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row>
    <row r="24" spans="1:32" s="260" customFormat="1" ht="120" hidden="1" customHeight="1" outlineLevel="1">
      <c r="A24" s="835" t="s">
        <v>331</v>
      </c>
      <c r="B24" s="835" t="s">
        <v>630</v>
      </c>
      <c r="C24" s="835">
        <v>3</v>
      </c>
      <c r="D24" s="879" t="s">
        <v>699</v>
      </c>
      <c r="E24" s="837" t="s">
        <v>700</v>
      </c>
      <c r="F24" s="155" t="s">
        <v>701</v>
      </c>
      <c r="G24" s="194" t="s">
        <v>702</v>
      </c>
      <c r="H24" s="194" t="s">
        <v>85</v>
      </c>
      <c r="I24" s="194" t="s">
        <v>703</v>
      </c>
      <c r="J24" s="196">
        <v>44593</v>
      </c>
      <c r="K24" s="196">
        <v>44681</v>
      </c>
      <c r="L24" s="262" t="s">
        <v>704</v>
      </c>
      <c r="M24" s="194" t="s">
        <v>550</v>
      </c>
      <c r="N24" s="263" t="s">
        <v>705</v>
      </c>
      <c r="O24" s="250">
        <v>1</v>
      </c>
      <c r="P24" s="244" t="s">
        <v>2</v>
      </c>
      <c r="Q24" s="1149" t="s">
        <v>706</v>
      </c>
      <c r="R24" s="1151" t="s">
        <v>3</v>
      </c>
      <c r="S24" s="269"/>
      <c r="T24" s="237"/>
      <c r="U24" s="237"/>
      <c r="V24" s="237"/>
      <c r="W24" s="237"/>
      <c r="X24" s="237"/>
      <c r="Y24" s="237"/>
      <c r="Z24" s="237"/>
      <c r="AA24" s="237"/>
      <c r="AB24" s="237"/>
      <c r="AC24" s="237"/>
      <c r="AD24" s="237"/>
      <c r="AE24" s="237"/>
      <c r="AF24" s="237"/>
    </row>
    <row r="25" spans="1:32" s="260" customFormat="1" ht="156" hidden="1" customHeight="1" outlineLevel="1">
      <c r="A25" s="835"/>
      <c r="B25" s="835"/>
      <c r="C25" s="835"/>
      <c r="D25" s="879"/>
      <c r="E25" s="837"/>
      <c r="F25" s="155" t="s">
        <v>707</v>
      </c>
      <c r="G25" s="194" t="s">
        <v>708</v>
      </c>
      <c r="H25" s="194" t="s">
        <v>709</v>
      </c>
      <c r="I25" s="194" t="s">
        <v>710</v>
      </c>
      <c r="J25" s="196">
        <v>44682</v>
      </c>
      <c r="K25" s="196">
        <v>44712</v>
      </c>
      <c r="L25" s="262" t="s">
        <v>704</v>
      </c>
      <c r="M25" s="194" t="s">
        <v>550</v>
      </c>
      <c r="N25" s="228" t="s">
        <v>711</v>
      </c>
      <c r="O25" s="250">
        <v>1</v>
      </c>
      <c r="P25" s="244" t="s">
        <v>2</v>
      </c>
      <c r="Q25" s="1150"/>
      <c r="R25" s="1152"/>
      <c r="S25" s="237"/>
      <c r="T25" s="237"/>
      <c r="U25" s="237"/>
      <c r="V25" s="237"/>
      <c r="W25" s="237"/>
      <c r="X25" s="237"/>
      <c r="Y25" s="237"/>
      <c r="Z25" s="237"/>
      <c r="AA25" s="237"/>
      <c r="AB25" s="237"/>
      <c r="AC25" s="237"/>
      <c r="AD25" s="237"/>
      <c r="AE25" s="237"/>
      <c r="AF25" s="237"/>
    </row>
    <row r="26" spans="1:32" s="252" customFormat="1" ht="78" hidden="1" thickBot="1">
      <c r="A26" s="835"/>
      <c r="B26" s="835"/>
      <c r="C26" s="835"/>
      <c r="D26" s="879"/>
      <c r="E26" s="165" t="s">
        <v>712</v>
      </c>
      <c r="F26" s="165" t="s">
        <v>713</v>
      </c>
      <c r="G26" s="169" t="s">
        <v>714</v>
      </c>
      <c r="H26" s="169" t="s">
        <v>85</v>
      </c>
      <c r="I26" s="169" t="s">
        <v>715</v>
      </c>
      <c r="J26" s="261">
        <v>44682</v>
      </c>
      <c r="K26" s="261">
        <v>44742</v>
      </c>
      <c r="L26" s="262" t="s">
        <v>704</v>
      </c>
      <c r="M26" s="194" t="s">
        <v>550</v>
      </c>
      <c r="N26" s="263" t="s">
        <v>716</v>
      </c>
      <c r="O26" s="250">
        <v>1</v>
      </c>
      <c r="P26" s="244" t="s">
        <v>2</v>
      </c>
      <c r="Q26" s="1155"/>
      <c r="R26" s="1152"/>
      <c r="S26" s="237"/>
      <c r="T26" s="237"/>
      <c r="U26" s="237"/>
      <c r="V26" s="237"/>
      <c r="W26" s="237"/>
      <c r="X26" s="237"/>
      <c r="Y26" s="237"/>
      <c r="Z26" s="237"/>
      <c r="AA26" s="237"/>
      <c r="AB26" s="237"/>
      <c r="AC26" s="237"/>
      <c r="AD26" s="237"/>
      <c r="AE26" s="237"/>
      <c r="AF26" s="237"/>
    </row>
    <row r="27" spans="1:32" s="238" customFormat="1" ht="20.25" customHeight="1" outlineLevel="1" thickBot="1">
      <c r="A27" s="925"/>
      <c r="B27" s="913"/>
      <c r="C27" s="913"/>
      <c r="D27" s="913"/>
      <c r="E27" s="913"/>
      <c r="F27" s="913"/>
      <c r="G27" s="913"/>
      <c r="H27" s="913"/>
      <c r="I27" s="913"/>
      <c r="J27" s="913"/>
      <c r="K27" s="913"/>
      <c r="L27" s="913"/>
      <c r="M27" s="913"/>
      <c r="N27" s="913"/>
      <c r="O27" s="913"/>
      <c r="P27" s="913"/>
      <c r="Q27" s="913"/>
      <c r="R27" s="914"/>
      <c r="S27" s="237"/>
      <c r="T27" s="237"/>
      <c r="U27" s="237"/>
      <c r="V27" s="237"/>
      <c r="W27" s="237"/>
      <c r="X27" s="237"/>
      <c r="Y27" s="237"/>
      <c r="Z27" s="237"/>
      <c r="AA27" s="237"/>
      <c r="AB27" s="237"/>
      <c r="AC27" s="237"/>
      <c r="AD27" s="237"/>
      <c r="AE27" s="237"/>
      <c r="AF27" s="237"/>
    </row>
    <row r="28" spans="1:32" s="238" customFormat="1" ht="164.25" customHeight="1" outlineLevel="1">
      <c r="A28" s="1140" t="s">
        <v>331</v>
      </c>
      <c r="B28" s="1140" t="s">
        <v>630</v>
      </c>
      <c r="C28" s="1140">
        <v>4</v>
      </c>
      <c r="D28" s="1166" t="s">
        <v>717</v>
      </c>
      <c r="E28" s="270" t="s">
        <v>718</v>
      </c>
      <c r="F28" s="270" t="s">
        <v>719</v>
      </c>
      <c r="G28" s="195" t="s">
        <v>720</v>
      </c>
      <c r="H28" s="195" t="s">
        <v>59</v>
      </c>
      <c r="I28" s="187" t="s">
        <v>721</v>
      </c>
      <c r="J28" s="157">
        <v>43648</v>
      </c>
      <c r="K28" s="157">
        <v>43830</v>
      </c>
      <c r="L28" s="157">
        <v>44005</v>
      </c>
      <c r="M28" s="186" t="s">
        <v>359</v>
      </c>
      <c r="N28" s="187" t="s">
        <v>722</v>
      </c>
      <c r="O28" s="264">
        <v>1</v>
      </c>
      <c r="P28" s="244" t="s">
        <v>2</v>
      </c>
      <c r="Q28" s="1172" t="s">
        <v>723</v>
      </c>
      <c r="R28" s="847" t="s">
        <v>3</v>
      </c>
      <c r="S28" s="237"/>
      <c r="T28" s="237"/>
      <c r="U28" s="237"/>
      <c r="V28" s="237"/>
      <c r="W28" s="237"/>
      <c r="X28" s="237"/>
      <c r="Y28" s="237"/>
      <c r="Z28" s="237"/>
      <c r="AA28" s="237"/>
      <c r="AB28" s="237"/>
      <c r="AC28" s="237"/>
      <c r="AD28" s="237"/>
      <c r="AE28" s="237"/>
      <c r="AF28" s="237"/>
    </row>
    <row r="29" spans="1:32" s="260" customFormat="1" ht="93" outlineLevel="1">
      <c r="A29" s="1140"/>
      <c r="B29" s="1140"/>
      <c r="C29" s="1140"/>
      <c r="D29" s="1166"/>
      <c r="E29" s="270" t="s">
        <v>724</v>
      </c>
      <c r="F29" s="270" t="s">
        <v>725</v>
      </c>
      <c r="G29" s="195" t="s">
        <v>726</v>
      </c>
      <c r="H29" s="195" t="s">
        <v>59</v>
      </c>
      <c r="I29" s="187" t="s">
        <v>727</v>
      </c>
      <c r="J29" s="157">
        <v>43620</v>
      </c>
      <c r="K29" s="157">
        <v>43677</v>
      </c>
      <c r="L29" s="157">
        <v>43916</v>
      </c>
      <c r="M29" s="186" t="s">
        <v>359</v>
      </c>
      <c r="N29" s="187" t="s">
        <v>728</v>
      </c>
      <c r="O29" s="264">
        <v>1</v>
      </c>
      <c r="P29" s="244" t="s">
        <v>2</v>
      </c>
      <c r="Q29" s="1173"/>
      <c r="R29" s="958"/>
      <c r="S29" s="237"/>
      <c r="T29" s="237"/>
      <c r="U29" s="237"/>
      <c r="V29" s="237"/>
      <c r="W29" s="237"/>
      <c r="X29" s="237"/>
      <c r="Y29" s="237"/>
      <c r="Z29" s="237"/>
      <c r="AA29" s="237"/>
      <c r="AB29" s="237"/>
      <c r="AC29" s="237"/>
      <c r="AD29" s="237"/>
      <c r="AE29" s="237"/>
      <c r="AF29" s="237"/>
    </row>
    <row r="30" spans="1:32" s="238" customFormat="1" ht="156" customHeight="1" outlineLevel="1">
      <c r="A30" s="1140"/>
      <c r="B30" s="1140"/>
      <c r="C30" s="1140"/>
      <c r="D30" s="1166"/>
      <c r="E30" s="837" t="s">
        <v>729</v>
      </c>
      <c r="F30" s="155" t="s">
        <v>730</v>
      </c>
      <c r="G30" s="194" t="s">
        <v>731</v>
      </c>
      <c r="H30" s="194" t="s">
        <v>85</v>
      </c>
      <c r="I30" s="194" t="s">
        <v>669</v>
      </c>
      <c r="J30" s="196">
        <v>44562</v>
      </c>
      <c r="K30" s="196">
        <v>44681</v>
      </c>
      <c r="L30" s="262" t="s">
        <v>704</v>
      </c>
      <c r="M30" s="194" t="s">
        <v>550</v>
      </c>
      <c r="N30" s="263" t="s">
        <v>732</v>
      </c>
      <c r="O30" s="250">
        <v>1</v>
      </c>
      <c r="P30" s="244" t="s">
        <v>2</v>
      </c>
      <c r="Q30" s="1173"/>
      <c r="R30" s="958"/>
      <c r="S30" s="237"/>
      <c r="T30" s="237"/>
      <c r="U30" s="237"/>
      <c r="V30" s="237"/>
      <c r="W30" s="237"/>
      <c r="X30" s="237"/>
      <c r="Y30" s="237"/>
      <c r="Z30" s="237"/>
      <c r="AA30" s="237"/>
      <c r="AB30" s="237"/>
      <c r="AC30" s="237"/>
      <c r="AD30" s="237"/>
      <c r="AE30" s="237"/>
      <c r="AF30" s="237"/>
    </row>
    <row r="31" spans="1:32" s="252" customFormat="1" ht="173.65" customHeight="1" thickBot="1">
      <c r="A31" s="1140"/>
      <c r="B31" s="1140"/>
      <c r="C31" s="1140"/>
      <c r="D31" s="1166"/>
      <c r="E31" s="837"/>
      <c r="F31" s="155" t="s">
        <v>733</v>
      </c>
      <c r="G31" s="194" t="s">
        <v>734</v>
      </c>
      <c r="H31" s="194" t="s">
        <v>85</v>
      </c>
      <c r="I31" s="194" t="s">
        <v>669</v>
      </c>
      <c r="J31" s="196">
        <v>44682</v>
      </c>
      <c r="K31" s="196">
        <v>44712</v>
      </c>
      <c r="L31" s="262" t="s">
        <v>704</v>
      </c>
      <c r="M31" s="241" t="s">
        <v>550</v>
      </c>
      <c r="N31" s="228" t="s">
        <v>735</v>
      </c>
      <c r="O31" s="250">
        <v>1</v>
      </c>
      <c r="P31" s="244" t="s">
        <v>2</v>
      </c>
      <c r="Q31" s="1174"/>
      <c r="R31" s="958"/>
      <c r="S31" s="237"/>
      <c r="T31" s="237"/>
      <c r="U31" s="237"/>
      <c r="V31" s="237"/>
      <c r="W31" s="237"/>
      <c r="X31" s="237"/>
      <c r="Y31" s="237"/>
      <c r="Z31" s="237"/>
      <c r="AA31" s="237"/>
      <c r="AB31" s="237"/>
      <c r="AC31" s="237"/>
      <c r="AD31" s="237"/>
      <c r="AE31" s="237"/>
      <c r="AF31" s="237"/>
    </row>
    <row r="32" spans="1:32" s="238" customFormat="1" ht="18" customHeight="1" outlineLevel="1" thickBot="1">
      <c r="A32" s="253"/>
      <c r="B32" s="254"/>
      <c r="C32" s="254"/>
      <c r="D32" s="254"/>
      <c r="E32" s="254"/>
      <c r="F32" s="254"/>
      <c r="G32" s="254"/>
      <c r="H32" s="254"/>
      <c r="I32" s="254"/>
      <c r="J32" s="254"/>
      <c r="K32" s="254"/>
      <c r="L32" s="254"/>
      <c r="M32" s="254"/>
      <c r="N32" s="254"/>
      <c r="O32" s="254"/>
      <c r="P32" s="254"/>
      <c r="Q32" s="254"/>
      <c r="R32" s="256"/>
      <c r="S32" s="237"/>
      <c r="T32" s="237"/>
      <c r="U32" s="237"/>
      <c r="V32" s="237"/>
      <c r="W32" s="237"/>
      <c r="X32" s="237"/>
      <c r="Y32" s="237"/>
      <c r="Z32" s="237"/>
      <c r="AA32" s="237"/>
      <c r="AB32" s="237"/>
      <c r="AC32" s="237"/>
      <c r="AD32" s="237"/>
      <c r="AE32" s="237"/>
      <c r="AF32" s="237"/>
    </row>
    <row r="33" spans="1:16384" s="238" customFormat="1" ht="204.75" customHeight="1" outlineLevel="1">
      <c r="A33" s="1140" t="s">
        <v>331</v>
      </c>
      <c r="B33" s="1140" t="s">
        <v>630</v>
      </c>
      <c r="C33" s="1148">
        <v>5</v>
      </c>
      <c r="D33" s="1166" t="s">
        <v>736</v>
      </c>
      <c r="E33" s="1170" t="s">
        <v>737</v>
      </c>
      <c r="F33" s="270" t="s">
        <v>738</v>
      </c>
      <c r="G33" s="195" t="s">
        <v>739</v>
      </c>
      <c r="H33" s="195" t="s">
        <v>59</v>
      </c>
      <c r="I33" s="270" t="s">
        <v>740</v>
      </c>
      <c r="J33" s="157">
        <v>43620</v>
      </c>
      <c r="K33" s="157">
        <v>43644</v>
      </c>
      <c r="L33" s="176">
        <v>43676</v>
      </c>
      <c r="M33" s="191" t="s">
        <v>391</v>
      </c>
      <c r="N33" s="178" t="s">
        <v>741</v>
      </c>
      <c r="O33" s="264">
        <v>1</v>
      </c>
      <c r="P33" s="244" t="s">
        <v>2</v>
      </c>
      <c r="Q33" s="271" t="s">
        <v>742</v>
      </c>
      <c r="R33" s="847" t="s">
        <v>3</v>
      </c>
      <c r="S33" s="237"/>
      <c r="T33" s="237"/>
      <c r="U33" s="237"/>
      <c r="V33" s="237"/>
      <c r="W33" s="237"/>
      <c r="X33" s="237"/>
      <c r="Y33" s="237"/>
      <c r="Z33" s="237"/>
      <c r="AA33" s="237"/>
      <c r="AB33" s="237"/>
      <c r="AC33" s="237"/>
      <c r="AD33" s="237"/>
      <c r="AE33" s="237"/>
      <c r="AF33" s="237"/>
    </row>
    <row r="34" spans="1:16384" s="260" customFormat="1" ht="145.15" customHeight="1" outlineLevel="1">
      <c r="A34" s="1140"/>
      <c r="B34" s="1140"/>
      <c r="C34" s="1171"/>
      <c r="D34" s="1166"/>
      <c r="E34" s="1170"/>
      <c r="F34" s="270" t="s">
        <v>743</v>
      </c>
      <c r="G34" s="241" t="s">
        <v>744</v>
      </c>
      <c r="H34" s="195" t="s">
        <v>59</v>
      </c>
      <c r="I34" s="270" t="s">
        <v>745</v>
      </c>
      <c r="J34" s="157">
        <v>43648</v>
      </c>
      <c r="K34" s="157">
        <v>43677</v>
      </c>
      <c r="L34" s="157">
        <v>44005</v>
      </c>
      <c r="M34" s="188" t="s">
        <v>359</v>
      </c>
      <c r="N34" s="187" t="s">
        <v>746</v>
      </c>
      <c r="O34" s="264">
        <v>1</v>
      </c>
      <c r="P34" s="244" t="s">
        <v>2</v>
      </c>
      <c r="Q34" s="271" t="s">
        <v>742</v>
      </c>
      <c r="R34" s="958"/>
      <c r="S34" s="237"/>
      <c r="T34" s="237"/>
      <c r="U34" s="237"/>
      <c r="V34" s="237"/>
      <c r="W34" s="237"/>
      <c r="X34" s="237"/>
      <c r="Y34" s="237"/>
      <c r="Z34" s="237"/>
      <c r="AA34" s="237"/>
      <c r="AB34" s="237"/>
      <c r="AC34" s="237"/>
      <c r="AD34" s="237"/>
      <c r="AE34" s="237"/>
      <c r="AF34" s="237"/>
    </row>
    <row r="35" spans="1:16384" s="251" customFormat="1" ht="184.9" customHeight="1" outlineLevel="1">
      <c r="A35" s="1140"/>
      <c r="B35" s="1140"/>
      <c r="C35" s="1171"/>
      <c r="D35" s="1166"/>
      <c r="E35" s="1170"/>
      <c r="F35" s="270" t="s">
        <v>747</v>
      </c>
      <c r="G35" s="241" t="s">
        <v>748</v>
      </c>
      <c r="H35" s="195" t="s">
        <v>39</v>
      </c>
      <c r="I35" s="187" t="s">
        <v>749</v>
      </c>
      <c r="J35" s="157">
        <v>44562</v>
      </c>
      <c r="K35" s="157">
        <v>44773</v>
      </c>
      <c r="L35" s="157">
        <v>44712</v>
      </c>
      <c r="M35" s="241" t="s">
        <v>550</v>
      </c>
      <c r="N35" s="272" t="s">
        <v>750</v>
      </c>
      <c r="O35" s="264">
        <v>1</v>
      </c>
      <c r="P35" s="244" t="s">
        <v>2</v>
      </c>
      <c r="Q35" s="266" t="s">
        <v>751</v>
      </c>
      <c r="R35" s="958"/>
      <c r="S35" s="237"/>
      <c r="T35" s="237"/>
      <c r="U35" s="237"/>
      <c r="V35" s="237"/>
      <c r="W35" s="237"/>
      <c r="X35" s="237"/>
      <c r="Y35" s="237"/>
      <c r="Z35" s="237"/>
      <c r="AA35" s="237"/>
      <c r="AB35" s="237"/>
      <c r="AC35" s="237"/>
      <c r="AD35" s="237"/>
      <c r="AE35" s="237"/>
      <c r="AF35" s="237"/>
    </row>
    <row r="36" spans="1:16384" s="238" customFormat="1" ht="184.15" customHeight="1" outlineLevel="1">
      <c r="A36" s="1140"/>
      <c r="B36" s="1140"/>
      <c r="C36" s="1171"/>
      <c r="D36" s="1166"/>
      <c r="E36" s="1170"/>
      <c r="F36" s="270" t="s">
        <v>752</v>
      </c>
      <c r="G36" s="241" t="s">
        <v>753</v>
      </c>
      <c r="H36" s="195" t="s">
        <v>59</v>
      </c>
      <c r="I36" s="270" t="s">
        <v>754</v>
      </c>
      <c r="J36" s="157">
        <v>44562</v>
      </c>
      <c r="K36" s="157">
        <v>44773</v>
      </c>
      <c r="L36" s="273" t="s">
        <v>755</v>
      </c>
      <c r="M36" s="241" t="s">
        <v>756</v>
      </c>
      <c r="N36" s="272" t="s">
        <v>757</v>
      </c>
      <c r="O36" s="274">
        <v>1</v>
      </c>
      <c r="P36" s="241" t="s">
        <v>2</v>
      </c>
      <c r="Q36" s="266" t="s">
        <v>758</v>
      </c>
      <c r="R36" s="958"/>
      <c r="S36" s="237"/>
      <c r="T36" s="237"/>
      <c r="U36" s="237"/>
      <c r="V36" s="237"/>
      <c r="W36" s="237"/>
      <c r="X36" s="237"/>
      <c r="Y36" s="237"/>
      <c r="Z36" s="237"/>
      <c r="AA36" s="237"/>
      <c r="AB36" s="237"/>
      <c r="AC36" s="237"/>
      <c r="AD36" s="237"/>
      <c r="AE36" s="237"/>
      <c r="AF36" s="237"/>
    </row>
    <row r="37" spans="1:16384" s="238" customFormat="1" ht="303" customHeight="1" outlineLevel="1">
      <c r="A37" s="1140"/>
      <c r="B37" s="1140"/>
      <c r="C37" s="1171"/>
      <c r="D37" s="1166"/>
      <c r="E37" s="270" t="s">
        <v>759</v>
      </c>
      <c r="F37" s="270" t="s">
        <v>760</v>
      </c>
      <c r="G37" s="241" t="s">
        <v>761</v>
      </c>
      <c r="H37" s="195" t="s">
        <v>59</v>
      </c>
      <c r="I37" s="270" t="s">
        <v>745</v>
      </c>
      <c r="J37" s="157">
        <v>43648</v>
      </c>
      <c r="K37" s="157">
        <v>43677</v>
      </c>
      <c r="L37" s="157">
        <v>44005</v>
      </c>
      <c r="M37" s="188" t="s">
        <v>359</v>
      </c>
      <c r="N37" s="270" t="s">
        <v>762</v>
      </c>
      <c r="O37" s="275">
        <v>1</v>
      </c>
      <c r="P37" s="244" t="s">
        <v>2</v>
      </c>
      <c r="Q37" s="271" t="s">
        <v>742</v>
      </c>
      <c r="R37" s="958"/>
      <c r="S37" s="237"/>
      <c r="T37" s="237"/>
      <c r="U37" s="237"/>
      <c r="V37" s="237"/>
      <c r="W37" s="237"/>
      <c r="X37" s="237"/>
      <c r="Y37" s="237"/>
      <c r="Z37" s="237"/>
      <c r="AA37" s="237"/>
      <c r="AB37" s="237"/>
      <c r="AC37" s="237"/>
      <c r="AD37" s="237"/>
      <c r="AE37" s="237"/>
      <c r="AF37" s="237"/>
    </row>
    <row r="38" spans="1:16384" s="238" customFormat="1" ht="372" outlineLevel="1">
      <c r="A38" s="1140"/>
      <c r="B38" s="1140"/>
      <c r="C38" s="1171"/>
      <c r="D38" s="1166"/>
      <c r="E38" s="1166" t="s">
        <v>763</v>
      </c>
      <c r="F38" s="270" t="s">
        <v>764</v>
      </c>
      <c r="G38" s="241" t="s">
        <v>765</v>
      </c>
      <c r="H38" s="195" t="s">
        <v>39</v>
      </c>
      <c r="I38" s="270" t="s">
        <v>766</v>
      </c>
      <c r="J38" s="157">
        <v>44562</v>
      </c>
      <c r="K38" s="157">
        <v>44773</v>
      </c>
      <c r="L38" s="157">
        <v>44712</v>
      </c>
      <c r="M38" s="241" t="s">
        <v>550</v>
      </c>
      <c r="N38" s="272" t="s">
        <v>767</v>
      </c>
      <c r="O38" s="264">
        <v>1</v>
      </c>
      <c r="P38" s="244" t="s">
        <v>2</v>
      </c>
      <c r="Q38" s="266" t="s">
        <v>768</v>
      </c>
      <c r="R38" s="958"/>
      <c r="S38" s="237"/>
      <c r="T38" s="237"/>
      <c r="U38" s="237"/>
      <c r="V38" s="237"/>
      <c r="W38" s="237"/>
      <c r="X38" s="237"/>
      <c r="Y38" s="237"/>
      <c r="Z38" s="237"/>
      <c r="AA38" s="237"/>
      <c r="AB38" s="237"/>
      <c r="AC38" s="237"/>
      <c r="AD38" s="237"/>
      <c r="AE38" s="237"/>
      <c r="AF38" s="237"/>
    </row>
    <row r="39" spans="1:16384" s="252" customFormat="1" ht="146.65" customHeight="1" thickBot="1">
      <c r="A39" s="1140"/>
      <c r="B39" s="1140"/>
      <c r="C39" s="1147"/>
      <c r="D39" s="1166"/>
      <c r="E39" s="1166"/>
      <c r="F39" s="270" t="s">
        <v>769</v>
      </c>
      <c r="G39" s="241" t="s">
        <v>770</v>
      </c>
      <c r="H39" s="195" t="s">
        <v>59</v>
      </c>
      <c r="I39" s="270" t="s">
        <v>745</v>
      </c>
      <c r="J39" s="157">
        <v>43648</v>
      </c>
      <c r="K39" s="157">
        <v>43677</v>
      </c>
      <c r="L39" s="157">
        <v>44005</v>
      </c>
      <c r="M39" s="188" t="s">
        <v>359</v>
      </c>
      <c r="N39" s="187" t="s">
        <v>771</v>
      </c>
      <c r="O39" s="275">
        <v>1</v>
      </c>
      <c r="P39" s="244" t="s">
        <v>2</v>
      </c>
      <c r="Q39" s="271" t="s">
        <v>742</v>
      </c>
      <c r="R39" s="834"/>
      <c r="S39" s="237"/>
      <c r="T39" s="237"/>
      <c r="U39" s="237"/>
      <c r="V39" s="237"/>
      <c r="W39" s="237"/>
      <c r="X39" s="237"/>
      <c r="Y39" s="237"/>
      <c r="Z39" s="237"/>
      <c r="AA39" s="237"/>
      <c r="AB39" s="237"/>
      <c r="AC39" s="237"/>
      <c r="AD39" s="237"/>
      <c r="AE39" s="237"/>
      <c r="AF39" s="237"/>
    </row>
    <row r="40" spans="1:16384" s="238" customFormat="1" ht="16.899999999999999" customHeight="1" outlineLevel="1" thickBot="1">
      <c r="A40" s="253"/>
      <c r="B40" s="254"/>
      <c r="C40" s="254"/>
      <c r="D40" s="254"/>
      <c r="E40" s="254"/>
      <c r="F40" s="254"/>
      <c r="G40" s="254"/>
      <c r="H40" s="254"/>
      <c r="I40" s="254"/>
      <c r="J40" s="254"/>
      <c r="K40" s="254"/>
      <c r="L40" s="254"/>
      <c r="M40" s="254"/>
      <c r="N40" s="254"/>
      <c r="O40" s="254"/>
      <c r="P40" s="254"/>
      <c r="Q40" s="254"/>
      <c r="R40" s="256"/>
      <c r="S40" s="237"/>
      <c r="T40" s="237"/>
      <c r="U40" s="237"/>
      <c r="V40" s="237"/>
      <c r="W40" s="237"/>
      <c r="X40" s="237"/>
      <c r="Y40" s="237"/>
      <c r="Z40" s="237"/>
      <c r="AA40" s="237"/>
      <c r="AB40" s="237"/>
      <c r="AC40" s="237"/>
      <c r="AD40" s="237"/>
      <c r="AE40" s="237"/>
      <c r="AF40" s="237"/>
    </row>
    <row r="41" spans="1:16384" s="238" customFormat="1" ht="350.25" hidden="1" customHeight="1" outlineLevel="1">
      <c r="A41" s="1140" t="s">
        <v>331</v>
      </c>
      <c r="B41" s="1140" t="s">
        <v>630</v>
      </c>
      <c r="C41" s="1140">
        <v>6</v>
      </c>
      <c r="D41" s="1170" t="s">
        <v>772</v>
      </c>
      <c r="E41" s="270" t="s">
        <v>773</v>
      </c>
      <c r="F41" s="270" t="s">
        <v>774</v>
      </c>
      <c r="G41" s="195" t="s">
        <v>775</v>
      </c>
      <c r="H41" s="195" t="s">
        <v>59</v>
      </c>
      <c r="I41" s="270" t="s">
        <v>776</v>
      </c>
      <c r="J41" s="157">
        <v>43620</v>
      </c>
      <c r="K41" s="157">
        <v>43644</v>
      </c>
      <c r="L41" s="176">
        <v>43677</v>
      </c>
      <c r="M41" s="191" t="s">
        <v>391</v>
      </c>
      <c r="N41" s="178" t="s">
        <v>777</v>
      </c>
      <c r="O41" s="275">
        <v>1</v>
      </c>
      <c r="P41" s="276" t="s">
        <v>2</v>
      </c>
      <c r="Q41" s="266" t="s">
        <v>778</v>
      </c>
      <c r="R41" s="1151" t="s">
        <v>3</v>
      </c>
      <c r="S41" s="237"/>
      <c r="T41" s="237"/>
      <c r="U41" s="237"/>
      <c r="V41" s="237"/>
      <c r="W41" s="237"/>
      <c r="X41" s="237"/>
      <c r="Y41" s="237"/>
      <c r="Z41" s="237"/>
      <c r="AA41" s="237"/>
      <c r="AB41" s="237"/>
      <c r="AC41" s="237"/>
      <c r="AD41" s="237"/>
      <c r="AE41" s="237"/>
      <c r="AF41" s="237"/>
    </row>
    <row r="42" spans="1:16384" s="238" customFormat="1" ht="310" hidden="1" outlineLevel="1">
      <c r="A42" s="1140"/>
      <c r="B42" s="1140"/>
      <c r="C42" s="1140"/>
      <c r="D42" s="1170"/>
      <c r="E42" s="270" t="s">
        <v>773</v>
      </c>
      <c r="F42" s="270" t="s">
        <v>779</v>
      </c>
      <c r="G42" s="195" t="s">
        <v>780</v>
      </c>
      <c r="H42" s="195" t="s">
        <v>59</v>
      </c>
      <c r="I42" s="270" t="s">
        <v>776</v>
      </c>
      <c r="J42" s="157">
        <v>43678</v>
      </c>
      <c r="K42" s="157">
        <v>43769</v>
      </c>
      <c r="L42" s="157">
        <v>44005</v>
      </c>
      <c r="M42" s="188" t="s">
        <v>359</v>
      </c>
      <c r="N42" s="187" t="s">
        <v>781</v>
      </c>
      <c r="O42" s="275">
        <v>1</v>
      </c>
      <c r="P42" s="276" t="s">
        <v>2</v>
      </c>
      <c r="Q42" s="266" t="s">
        <v>778</v>
      </c>
      <c r="R42" s="1152"/>
      <c r="S42" s="237"/>
      <c r="T42" s="237"/>
      <c r="U42" s="237"/>
      <c r="V42" s="237"/>
      <c r="W42" s="237"/>
      <c r="X42" s="237"/>
      <c r="Y42" s="237"/>
      <c r="Z42" s="237"/>
      <c r="AA42" s="237"/>
      <c r="AB42" s="237"/>
      <c r="AC42" s="237"/>
      <c r="AD42" s="237"/>
      <c r="AE42" s="237"/>
      <c r="AF42" s="237"/>
    </row>
    <row r="43" spans="1:16384" s="252" customFormat="1" ht="155" hidden="1">
      <c r="A43" s="1140"/>
      <c r="B43" s="1140"/>
      <c r="C43" s="1140"/>
      <c r="D43" s="1170"/>
      <c r="E43" s="270" t="s">
        <v>782</v>
      </c>
      <c r="F43" s="270" t="s">
        <v>783</v>
      </c>
      <c r="G43" s="195" t="s">
        <v>784</v>
      </c>
      <c r="H43" s="195" t="s">
        <v>39</v>
      </c>
      <c r="I43" s="187" t="s">
        <v>785</v>
      </c>
      <c r="J43" s="157">
        <v>43620</v>
      </c>
      <c r="K43" s="157">
        <v>43830</v>
      </c>
      <c r="L43" s="157">
        <v>43916</v>
      </c>
      <c r="M43" s="188" t="s">
        <v>359</v>
      </c>
      <c r="N43" s="187" t="s">
        <v>786</v>
      </c>
      <c r="O43" s="275">
        <v>1</v>
      </c>
      <c r="P43" s="276" t="s">
        <v>2</v>
      </c>
      <c r="Q43" s="266" t="s">
        <v>778</v>
      </c>
      <c r="R43" s="1156"/>
      <c r="S43" s="237"/>
      <c r="T43" s="237"/>
      <c r="U43" s="237"/>
      <c r="V43" s="237"/>
      <c r="W43" s="237"/>
      <c r="X43" s="237"/>
      <c r="Y43" s="237"/>
      <c r="Z43" s="237"/>
      <c r="AA43" s="237"/>
      <c r="AB43" s="237"/>
      <c r="AC43" s="237"/>
      <c r="AD43" s="237"/>
      <c r="AE43" s="237"/>
      <c r="AF43" s="237"/>
    </row>
    <row r="44" spans="1:16384" s="238" customFormat="1" ht="15.75" hidden="1" customHeight="1" outlineLevel="1" thickBot="1">
      <c r="A44" s="925"/>
      <c r="B44" s="913"/>
      <c r="C44" s="913"/>
      <c r="D44" s="913"/>
      <c r="E44" s="913"/>
      <c r="F44" s="913"/>
      <c r="G44" s="913"/>
      <c r="H44" s="913"/>
      <c r="I44" s="913"/>
      <c r="J44" s="913"/>
      <c r="K44" s="913"/>
      <c r="L44" s="913"/>
      <c r="M44" s="913"/>
      <c r="N44" s="913"/>
      <c r="O44" s="913"/>
      <c r="P44" s="913"/>
      <c r="Q44" s="913"/>
      <c r="R44" s="914"/>
      <c r="S44" s="925"/>
      <c r="T44" s="913"/>
      <c r="U44" s="913"/>
      <c r="V44" s="913"/>
      <c r="W44" s="913"/>
      <c r="X44" s="913"/>
      <c r="Y44" s="913"/>
      <c r="Z44" s="913"/>
      <c r="AA44" s="913"/>
      <c r="AB44" s="913"/>
      <c r="AC44" s="913"/>
      <c r="AD44" s="913"/>
      <c r="AE44" s="913"/>
      <c r="AF44" s="913"/>
      <c r="AG44" s="913"/>
      <c r="AH44" s="913"/>
      <c r="AI44" s="913"/>
      <c r="AJ44" s="914"/>
      <c r="AK44" s="925"/>
      <c r="AL44" s="913"/>
      <c r="AM44" s="913"/>
      <c r="AN44" s="913"/>
      <c r="AO44" s="913"/>
      <c r="AP44" s="913"/>
      <c r="AQ44" s="913"/>
      <c r="AR44" s="913"/>
      <c r="AS44" s="913"/>
      <c r="AT44" s="913"/>
      <c r="AU44" s="913"/>
      <c r="AV44" s="913"/>
      <c r="AW44" s="913"/>
      <c r="AX44" s="913"/>
      <c r="AY44" s="913"/>
      <c r="AZ44" s="913"/>
      <c r="BA44" s="913"/>
      <c r="BB44" s="914"/>
      <c r="BC44" s="925"/>
      <c r="BD44" s="913"/>
      <c r="BE44" s="913"/>
      <c r="BF44" s="913"/>
      <c r="BG44" s="913"/>
      <c r="BH44" s="913"/>
      <c r="BI44" s="913"/>
      <c r="BJ44" s="913"/>
      <c r="BK44" s="913"/>
      <c r="BL44" s="913"/>
      <c r="BM44" s="913"/>
      <c r="BN44" s="913"/>
      <c r="BO44" s="913"/>
      <c r="BP44" s="913"/>
      <c r="BQ44" s="913"/>
      <c r="BR44" s="913"/>
      <c r="BS44" s="913"/>
      <c r="BT44" s="914"/>
      <c r="BU44" s="925"/>
      <c r="BV44" s="913"/>
      <c r="BW44" s="913"/>
      <c r="BX44" s="913"/>
      <c r="BY44" s="913"/>
      <c r="BZ44" s="913"/>
      <c r="CA44" s="913"/>
      <c r="CB44" s="913"/>
      <c r="CC44" s="913"/>
      <c r="CD44" s="913"/>
      <c r="CE44" s="913"/>
      <c r="CF44" s="913"/>
      <c r="CG44" s="913"/>
      <c r="CH44" s="913"/>
      <c r="CI44" s="913"/>
      <c r="CJ44" s="913"/>
      <c r="CK44" s="913"/>
      <c r="CL44" s="914"/>
      <c r="CM44" s="925"/>
      <c r="CN44" s="913"/>
      <c r="CO44" s="913"/>
      <c r="CP44" s="913"/>
      <c r="CQ44" s="913"/>
      <c r="CR44" s="913"/>
      <c r="CS44" s="913"/>
      <c r="CT44" s="913"/>
      <c r="CU44" s="913"/>
      <c r="CV44" s="913"/>
      <c r="CW44" s="913"/>
      <c r="CX44" s="913"/>
      <c r="CY44" s="913"/>
      <c r="CZ44" s="913"/>
      <c r="DA44" s="913"/>
      <c r="DB44" s="913"/>
      <c r="DC44" s="913"/>
      <c r="DD44" s="914"/>
      <c r="DE44" s="925"/>
      <c r="DF44" s="913"/>
      <c r="DG44" s="913"/>
      <c r="DH44" s="913"/>
      <c r="DI44" s="913"/>
      <c r="DJ44" s="913"/>
      <c r="DK44" s="913"/>
      <c r="DL44" s="913"/>
      <c r="DM44" s="913"/>
      <c r="DN44" s="913"/>
      <c r="DO44" s="913"/>
      <c r="DP44" s="913"/>
      <c r="DQ44" s="913"/>
      <c r="DR44" s="913"/>
      <c r="DS44" s="913"/>
      <c r="DT44" s="913"/>
      <c r="DU44" s="913"/>
      <c r="DV44" s="914"/>
      <c r="DW44" s="925"/>
      <c r="DX44" s="913"/>
      <c r="DY44" s="913"/>
      <c r="DZ44" s="913"/>
      <c r="EA44" s="913"/>
      <c r="EB44" s="913"/>
      <c r="EC44" s="913"/>
      <c r="ED44" s="913"/>
      <c r="EE44" s="913"/>
      <c r="EF44" s="913"/>
      <c r="EG44" s="913"/>
      <c r="EH44" s="913"/>
      <c r="EI44" s="913"/>
      <c r="EJ44" s="913"/>
      <c r="EK44" s="913"/>
      <c r="EL44" s="913"/>
      <c r="EM44" s="913"/>
      <c r="EN44" s="914"/>
      <c r="EO44" s="925"/>
      <c r="EP44" s="913"/>
      <c r="EQ44" s="913"/>
      <c r="ER44" s="913"/>
      <c r="ES44" s="913"/>
      <c r="ET44" s="913"/>
      <c r="EU44" s="913"/>
      <c r="EV44" s="913"/>
      <c r="EW44" s="913"/>
      <c r="EX44" s="913"/>
      <c r="EY44" s="913"/>
      <c r="EZ44" s="913"/>
      <c r="FA44" s="913"/>
      <c r="FB44" s="913"/>
      <c r="FC44" s="913"/>
      <c r="FD44" s="913"/>
      <c r="FE44" s="913"/>
      <c r="FF44" s="914"/>
      <c r="FG44" s="925"/>
      <c r="FH44" s="913"/>
      <c r="FI44" s="913"/>
      <c r="FJ44" s="913"/>
      <c r="FK44" s="913"/>
      <c r="FL44" s="913"/>
      <c r="FM44" s="913"/>
      <c r="FN44" s="913"/>
      <c r="FO44" s="913"/>
      <c r="FP44" s="913"/>
      <c r="FQ44" s="913"/>
      <c r="FR44" s="913"/>
      <c r="FS44" s="913"/>
      <c r="FT44" s="913"/>
      <c r="FU44" s="913"/>
      <c r="FV44" s="913"/>
      <c r="FW44" s="913"/>
      <c r="FX44" s="914"/>
      <c r="FY44" s="925"/>
      <c r="FZ44" s="913"/>
      <c r="GA44" s="913"/>
      <c r="GB44" s="913"/>
      <c r="GC44" s="913"/>
      <c r="GD44" s="913"/>
      <c r="GE44" s="913"/>
      <c r="GF44" s="913"/>
      <c r="GG44" s="913"/>
      <c r="GH44" s="913"/>
      <c r="GI44" s="913"/>
      <c r="GJ44" s="913"/>
      <c r="GK44" s="913"/>
      <c r="GL44" s="913"/>
      <c r="GM44" s="913"/>
      <c r="GN44" s="913"/>
      <c r="GO44" s="913"/>
      <c r="GP44" s="914"/>
      <c r="GQ44" s="925"/>
      <c r="GR44" s="913"/>
      <c r="GS44" s="913"/>
      <c r="GT44" s="913"/>
      <c r="GU44" s="913"/>
      <c r="GV44" s="913"/>
      <c r="GW44" s="913"/>
      <c r="GX44" s="913"/>
      <c r="GY44" s="913"/>
      <c r="GZ44" s="913"/>
      <c r="HA44" s="913"/>
      <c r="HB44" s="913"/>
      <c r="HC44" s="913"/>
      <c r="HD44" s="913"/>
      <c r="HE44" s="913"/>
      <c r="HF44" s="913"/>
      <c r="HG44" s="913"/>
      <c r="HH44" s="914"/>
      <c r="HI44" s="925"/>
      <c r="HJ44" s="913"/>
      <c r="HK44" s="913"/>
      <c r="HL44" s="913"/>
      <c r="HM44" s="913"/>
      <c r="HN44" s="913"/>
      <c r="HO44" s="913"/>
      <c r="HP44" s="913"/>
      <c r="HQ44" s="913"/>
      <c r="HR44" s="913"/>
      <c r="HS44" s="913"/>
      <c r="HT44" s="913"/>
      <c r="HU44" s="913"/>
      <c r="HV44" s="913"/>
      <c r="HW44" s="913"/>
      <c r="HX44" s="913"/>
      <c r="HY44" s="913"/>
      <c r="HZ44" s="914"/>
      <c r="IA44" s="925"/>
      <c r="IB44" s="913"/>
      <c r="IC44" s="913"/>
      <c r="ID44" s="913"/>
      <c r="IE44" s="913"/>
      <c r="IF44" s="913"/>
      <c r="IG44" s="913"/>
      <c r="IH44" s="913"/>
      <c r="II44" s="913"/>
      <c r="IJ44" s="913"/>
      <c r="IK44" s="913"/>
      <c r="IL44" s="913"/>
      <c r="IM44" s="913"/>
      <c r="IN44" s="913"/>
      <c r="IO44" s="913"/>
      <c r="IP44" s="913"/>
      <c r="IQ44" s="913"/>
      <c r="IR44" s="914"/>
      <c r="IS44" s="925"/>
      <c r="IT44" s="913"/>
      <c r="IU44" s="913"/>
      <c r="IV44" s="913"/>
      <c r="IW44" s="913"/>
      <c r="IX44" s="913"/>
      <c r="IY44" s="913"/>
      <c r="IZ44" s="913"/>
      <c r="JA44" s="913"/>
      <c r="JB44" s="913"/>
      <c r="JC44" s="913"/>
      <c r="JD44" s="913"/>
      <c r="JE44" s="913"/>
      <c r="JF44" s="913"/>
      <c r="JG44" s="913"/>
      <c r="JH44" s="913"/>
      <c r="JI44" s="913"/>
      <c r="JJ44" s="914"/>
      <c r="JK44" s="925"/>
      <c r="JL44" s="913"/>
      <c r="JM44" s="913"/>
      <c r="JN44" s="913"/>
      <c r="JO44" s="913"/>
      <c r="JP44" s="913"/>
      <c r="JQ44" s="913"/>
      <c r="JR44" s="913"/>
      <c r="JS44" s="913"/>
      <c r="JT44" s="913"/>
      <c r="JU44" s="913"/>
      <c r="JV44" s="913"/>
      <c r="JW44" s="913"/>
      <c r="JX44" s="913"/>
      <c r="JY44" s="913"/>
      <c r="JZ44" s="913"/>
      <c r="KA44" s="913"/>
      <c r="KB44" s="914"/>
      <c r="KC44" s="925"/>
      <c r="KD44" s="913"/>
      <c r="KE44" s="913"/>
      <c r="KF44" s="913"/>
      <c r="KG44" s="913"/>
      <c r="KH44" s="913"/>
      <c r="KI44" s="913"/>
      <c r="KJ44" s="913"/>
      <c r="KK44" s="913"/>
      <c r="KL44" s="913"/>
      <c r="KM44" s="913"/>
      <c r="KN44" s="913"/>
      <c r="KO44" s="913"/>
      <c r="KP44" s="913"/>
      <c r="KQ44" s="913"/>
      <c r="KR44" s="913"/>
      <c r="KS44" s="913"/>
      <c r="KT44" s="914"/>
      <c r="KU44" s="925"/>
      <c r="KV44" s="913"/>
      <c r="KW44" s="913"/>
      <c r="KX44" s="913"/>
      <c r="KY44" s="913"/>
      <c r="KZ44" s="913"/>
      <c r="LA44" s="913"/>
      <c r="LB44" s="913"/>
      <c r="LC44" s="913"/>
      <c r="LD44" s="913"/>
      <c r="LE44" s="913"/>
      <c r="LF44" s="913"/>
      <c r="LG44" s="913"/>
      <c r="LH44" s="913"/>
      <c r="LI44" s="913"/>
      <c r="LJ44" s="913"/>
      <c r="LK44" s="913"/>
      <c r="LL44" s="914"/>
      <c r="LM44" s="925"/>
      <c r="LN44" s="913"/>
      <c r="LO44" s="913"/>
      <c r="LP44" s="913"/>
      <c r="LQ44" s="913"/>
      <c r="LR44" s="913"/>
      <c r="LS44" s="913"/>
      <c r="LT44" s="913"/>
      <c r="LU44" s="913"/>
      <c r="LV44" s="913"/>
      <c r="LW44" s="913"/>
      <c r="LX44" s="913"/>
      <c r="LY44" s="913"/>
      <c r="LZ44" s="913"/>
      <c r="MA44" s="913"/>
      <c r="MB44" s="913"/>
      <c r="MC44" s="913"/>
      <c r="MD44" s="914"/>
      <c r="ME44" s="925"/>
      <c r="MF44" s="913"/>
      <c r="MG44" s="913"/>
      <c r="MH44" s="913"/>
      <c r="MI44" s="913"/>
      <c r="MJ44" s="913"/>
      <c r="MK44" s="913"/>
      <c r="ML44" s="913"/>
      <c r="MM44" s="913"/>
      <c r="MN44" s="913"/>
      <c r="MO44" s="913"/>
      <c r="MP44" s="913"/>
      <c r="MQ44" s="913"/>
      <c r="MR44" s="913"/>
      <c r="MS44" s="913"/>
      <c r="MT44" s="913"/>
      <c r="MU44" s="913"/>
      <c r="MV44" s="914"/>
      <c r="MW44" s="925"/>
      <c r="MX44" s="913"/>
      <c r="MY44" s="913"/>
      <c r="MZ44" s="913"/>
      <c r="NA44" s="913"/>
      <c r="NB44" s="913"/>
      <c r="NC44" s="913"/>
      <c r="ND44" s="913"/>
      <c r="NE44" s="913"/>
      <c r="NF44" s="913"/>
      <c r="NG44" s="913"/>
      <c r="NH44" s="913"/>
      <c r="NI44" s="913"/>
      <c r="NJ44" s="913"/>
      <c r="NK44" s="913"/>
      <c r="NL44" s="913"/>
      <c r="NM44" s="913"/>
      <c r="NN44" s="914"/>
      <c r="NO44" s="925"/>
      <c r="NP44" s="913"/>
      <c r="NQ44" s="913"/>
      <c r="NR44" s="913"/>
      <c r="NS44" s="913"/>
      <c r="NT44" s="913"/>
      <c r="NU44" s="913"/>
      <c r="NV44" s="913"/>
      <c r="NW44" s="913"/>
      <c r="NX44" s="913"/>
      <c r="NY44" s="913"/>
      <c r="NZ44" s="913"/>
      <c r="OA44" s="913"/>
      <c r="OB44" s="913"/>
      <c r="OC44" s="913"/>
      <c r="OD44" s="913"/>
      <c r="OE44" s="913"/>
      <c r="OF44" s="914"/>
      <c r="OG44" s="925"/>
      <c r="OH44" s="913"/>
      <c r="OI44" s="913"/>
      <c r="OJ44" s="913"/>
      <c r="OK44" s="913"/>
      <c r="OL44" s="913"/>
      <c r="OM44" s="913"/>
      <c r="ON44" s="913"/>
      <c r="OO44" s="913"/>
      <c r="OP44" s="913"/>
      <c r="OQ44" s="913"/>
      <c r="OR44" s="913"/>
      <c r="OS44" s="913"/>
      <c r="OT44" s="913"/>
      <c r="OU44" s="913"/>
      <c r="OV44" s="913"/>
      <c r="OW44" s="913"/>
      <c r="OX44" s="914"/>
      <c r="OY44" s="925"/>
      <c r="OZ44" s="913"/>
      <c r="PA44" s="913"/>
      <c r="PB44" s="913"/>
      <c r="PC44" s="913"/>
      <c r="PD44" s="913"/>
      <c r="PE44" s="913"/>
      <c r="PF44" s="913"/>
      <c r="PG44" s="913"/>
      <c r="PH44" s="913"/>
      <c r="PI44" s="913"/>
      <c r="PJ44" s="913"/>
      <c r="PK44" s="913"/>
      <c r="PL44" s="913"/>
      <c r="PM44" s="913"/>
      <c r="PN44" s="913"/>
      <c r="PO44" s="913"/>
      <c r="PP44" s="914"/>
      <c r="PQ44" s="925"/>
      <c r="PR44" s="913"/>
      <c r="PS44" s="913"/>
      <c r="PT44" s="913"/>
      <c r="PU44" s="913"/>
      <c r="PV44" s="913"/>
      <c r="PW44" s="913"/>
      <c r="PX44" s="913"/>
      <c r="PY44" s="913"/>
      <c r="PZ44" s="913"/>
      <c r="QA44" s="913"/>
      <c r="QB44" s="913"/>
      <c r="QC44" s="913"/>
      <c r="QD44" s="913"/>
      <c r="QE44" s="913"/>
      <c r="QF44" s="913"/>
      <c r="QG44" s="913"/>
      <c r="QH44" s="914"/>
      <c r="QI44" s="925"/>
      <c r="QJ44" s="913"/>
      <c r="QK44" s="913"/>
      <c r="QL44" s="913"/>
      <c r="QM44" s="913"/>
      <c r="QN44" s="913"/>
      <c r="QO44" s="913"/>
      <c r="QP44" s="913"/>
      <c r="QQ44" s="913"/>
      <c r="QR44" s="913"/>
      <c r="QS44" s="913"/>
      <c r="QT44" s="913"/>
      <c r="QU44" s="913"/>
      <c r="QV44" s="913"/>
      <c r="QW44" s="913"/>
      <c r="QX44" s="913"/>
      <c r="QY44" s="913"/>
      <c r="QZ44" s="914"/>
      <c r="RA44" s="925"/>
      <c r="RB44" s="913"/>
      <c r="RC44" s="913"/>
      <c r="RD44" s="913"/>
      <c r="RE44" s="913"/>
      <c r="RF44" s="913"/>
      <c r="RG44" s="913"/>
      <c r="RH44" s="913"/>
      <c r="RI44" s="913"/>
      <c r="RJ44" s="913"/>
      <c r="RK44" s="913"/>
      <c r="RL44" s="913"/>
      <c r="RM44" s="913"/>
      <c r="RN44" s="913"/>
      <c r="RO44" s="913"/>
      <c r="RP44" s="913"/>
      <c r="RQ44" s="913"/>
      <c r="RR44" s="914"/>
      <c r="RS44" s="925"/>
      <c r="RT44" s="913"/>
      <c r="RU44" s="913"/>
      <c r="RV44" s="913"/>
      <c r="RW44" s="913"/>
      <c r="RX44" s="913"/>
      <c r="RY44" s="913"/>
      <c r="RZ44" s="913"/>
      <c r="SA44" s="913"/>
      <c r="SB44" s="913"/>
      <c r="SC44" s="913"/>
      <c r="SD44" s="913"/>
      <c r="SE44" s="913"/>
      <c r="SF44" s="913"/>
      <c r="SG44" s="913"/>
      <c r="SH44" s="913"/>
      <c r="SI44" s="913"/>
      <c r="SJ44" s="914"/>
      <c r="SK44" s="925"/>
      <c r="SL44" s="913"/>
      <c r="SM44" s="913"/>
      <c r="SN44" s="913"/>
      <c r="SO44" s="913"/>
      <c r="SP44" s="913"/>
      <c r="SQ44" s="913"/>
      <c r="SR44" s="913"/>
      <c r="SS44" s="913"/>
      <c r="ST44" s="913"/>
      <c r="SU44" s="913"/>
      <c r="SV44" s="913"/>
      <c r="SW44" s="913"/>
      <c r="SX44" s="913"/>
      <c r="SY44" s="913"/>
      <c r="SZ44" s="913"/>
      <c r="TA44" s="913"/>
      <c r="TB44" s="914"/>
      <c r="TC44" s="925"/>
      <c r="TD44" s="913"/>
      <c r="TE44" s="913"/>
      <c r="TF44" s="913"/>
      <c r="TG44" s="913"/>
      <c r="TH44" s="913"/>
      <c r="TI44" s="913"/>
      <c r="TJ44" s="913"/>
      <c r="TK44" s="913"/>
      <c r="TL44" s="913"/>
      <c r="TM44" s="913"/>
      <c r="TN44" s="913"/>
      <c r="TO44" s="913"/>
      <c r="TP44" s="913"/>
      <c r="TQ44" s="913"/>
      <c r="TR44" s="913"/>
      <c r="TS44" s="913"/>
      <c r="TT44" s="914"/>
      <c r="TU44" s="925"/>
      <c r="TV44" s="913"/>
      <c r="TW44" s="913"/>
      <c r="TX44" s="913"/>
      <c r="TY44" s="913"/>
      <c r="TZ44" s="913"/>
      <c r="UA44" s="913"/>
      <c r="UB44" s="913"/>
      <c r="UC44" s="913"/>
      <c r="UD44" s="913"/>
      <c r="UE44" s="913"/>
      <c r="UF44" s="913"/>
      <c r="UG44" s="913"/>
      <c r="UH44" s="913"/>
      <c r="UI44" s="913"/>
      <c r="UJ44" s="913"/>
      <c r="UK44" s="913"/>
      <c r="UL44" s="914"/>
      <c r="UM44" s="925"/>
      <c r="UN44" s="913"/>
      <c r="UO44" s="913"/>
      <c r="UP44" s="913"/>
      <c r="UQ44" s="913"/>
      <c r="UR44" s="913"/>
      <c r="US44" s="913"/>
      <c r="UT44" s="913"/>
      <c r="UU44" s="913"/>
      <c r="UV44" s="913"/>
      <c r="UW44" s="913"/>
      <c r="UX44" s="913"/>
      <c r="UY44" s="913"/>
      <c r="UZ44" s="913"/>
      <c r="VA44" s="913"/>
      <c r="VB44" s="913"/>
      <c r="VC44" s="913"/>
      <c r="VD44" s="914"/>
      <c r="VE44" s="925"/>
      <c r="VF44" s="913"/>
      <c r="VG44" s="913"/>
      <c r="VH44" s="913"/>
      <c r="VI44" s="913"/>
      <c r="VJ44" s="913"/>
      <c r="VK44" s="913"/>
      <c r="VL44" s="913"/>
      <c r="VM44" s="913"/>
      <c r="VN44" s="913"/>
      <c r="VO44" s="913"/>
      <c r="VP44" s="913"/>
      <c r="VQ44" s="913"/>
      <c r="VR44" s="913"/>
      <c r="VS44" s="913"/>
      <c r="VT44" s="913"/>
      <c r="VU44" s="913"/>
      <c r="VV44" s="914"/>
      <c r="VW44" s="925"/>
      <c r="VX44" s="913"/>
      <c r="VY44" s="913"/>
      <c r="VZ44" s="913"/>
      <c r="WA44" s="913"/>
      <c r="WB44" s="913"/>
      <c r="WC44" s="913"/>
      <c r="WD44" s="913"/>
      <c r="WE44" s="913"/>
      <c r="WF44" s="913"/>
      <c r="WG44" s="913"/>
      <c r="WH44" s="913"/>
      <c r="WI44" s="913"/>
      <c r="WJ44" s="913"/>
      <c r="WK44" s="913"/>
      <c r="WL44" s="913"/>
      <c r="WM44" s="913"/>
      <c r="WN44" s="914"/>
      <c r="WO44" s="925"/>
      <c r="WP44" s="913"/>
      <c r="WQ44" s="913"/>
      <c r="WR44" s="913"/>
      <c r="WS44" s="913"/>
      <c r="WT44" s="913"/>
      <c r="WU44" s="913"/>
      <c r="WV44" s="913"/>
      <c r="WW44" s="913"/>
      <c r="WX44" s="913"/>
      <c r="WY44" s="913"/>
      <c r="WZ44" s="913"/>
      <c r="XA44" s="913"/>
      <c r="XB44" s="913"/>
      <c r="XC44" s="913"/>
      <c r="XD44" s="913"/>
      <c r="XE44" s="913"/>
      <c r="XF44" s="914"/>
      <c r="XG44" s="925"/>
      <c r="XH44" s="913"/>
      <c r="XI44" s="913"/>
      <c r="XJ44" s="913"/>
      <c r="XK44" s="913"/>
      <c r="XL44" s="913"/>
      <c r="XM44" s="913"/>
      <c r="XN44" s="913"/>
      <c r="XO44" s="913"/>
      <c r="XP44" s="913"/>
      <c r="XQ44" s="913"/>
      <c r="XR44" s="913"/>
      <c r="XS44" s="913"/>
      <c r="XT44" s="913"/>
      <c r="XU44" s="913"/>
      <c r="XV44" s="913"/>
      <c r="XW44" s="913"/>
      <c r="XX44" s="914"/>
      <c r="XY44" s="925"/>
      <c r="XZ44" s="913"/>
      <c r="YA44" s="913"/>
      <c r="YB44" s="913"/>
      <c r="YC44" s="913"/>
      <c r="YD44" s="913"/>
      <c r="YE44" s="913"/>
      <c r="YF44" s="913"/>
      <c r="YG44" s="913"/>
      <c r="YH44" s="913"/>
      <c r="YI44" s="913"/>
      <c r="YJ44" s="913"/>
      <c r="YK44" s="913"/>
      <c r="YL44" s="913"/>
      <c r="YM44" s="913"/>
      <c r="YN44" s="913"/>
      <c r="YO44" s="913"/>
      <c r="YP44" s="914"/>
      <c r="YQ44" s="925"/>
      <c r="YR44" s="913"/>
      <c r="YS44" s="913"/>
      <c r="YT44" s="913"/>
      <c r="YU44" s="913"/>
      <c r="YV44" s="913"/>
      <c r="YW44" s="913"/>
      <c r="YX44" s="913"/>
      <c r="YY44" s="913"/>
      <c r="YZ44" s="913"/>
      <c r="ZA44" s="913"/>
      <c r="ZB44" s="913"/>
      <c r="ZC44" s="913"/>
      <c r="ZD44" s="913"/>
      <c r="ZE44" s="913"/>
      <c r="ZF44" s="913"/>
      <c r="ZG44" s="913"/>
      <c r="ZH44" s="914"/>
      <c r="ZI44" s="925"/>
      <c r="ZJ44" s="913"/>
      <c r="ZK44" s="913"/>
      <c r="ZL44" s="913"/>
      <c r="ZM44" s="913"/>
      <c r="ZN44" s="913"/>
      <c r="ZO44" s="913"/>
      <c r="ZP44" s="913"/>
      <c r="ZQ44" s="913"/>
      <c r="ZR44" s="913"/>
      <c r="ZS44" s="913"/>
      <c r="ZT44" s="913"/>
      <c r="ZU44" s="913"/>
      <c r="ZV44" s="913"/>
      <c r="ZW44" s="913"/>
      <c r="ZX44" s="913"/>
      <c r="ZY44" s="913"/>
      <c r="ZZ44" s="914"/>
      <c r="AAA44" s="925"/>
      <c r="AAB44" s="913"/>
      <c r="AAC44" s="913"/>
      <c r="AAD44" s="913"/>
      <c r="AAE44" s="913"/>
      <c r="AAF44" s="913"/>
      <c r="AAG44" s="913"/>
      <c r="AAH44" s="913"/>
      <c r="AAI44" s="913"/>
      <c r="AAJ44" s="913"/>
      <c r="AAK44" s="913"/>
      <c r="AAL44" s="913"/>
      <c r="AAM44" s="913"/>
      <c r="AAN44" s="913"/>
      <c r="AAO44" s="913"/>
      <c r="AAP44" s="913"/>
      <c r="AAQ44" s="913"/>
      <c r="AAR44" s="914"/>
      <c r="AAS44" s="925"/>
      <c r="AAT44" s="913"/>
      <c r="AAU44" s="913"/>
      <c r="AAV44" s="913"/>
      <c r="AAW44" s="913"/>
      <c r="AAX44" s="913"/>
      <c r="AAY44" s="913"/>
      <c r="AAZ44" s="913"/>
      <c r="ABA44" s="913"/>
      <c r="ABB44" s="913"/>
      <c r="ABC44" s="913"/>
      <c r="ABD44" s="913"/>
      <c r="ABE44" s="913"/>
      <c r="ABF44" s="913"/>
      <c r="ABG44" s="913"/>
      <c r="ABH44" s="913"/>
      <c r="ABI44" s="913"/>
      <c r="ABJ44" s="914"/>
      <c r="ABK44" s="925"/>
      <c r="ABL44" s="913"/>
      <c r="ABM44" s="913"/>
      <c r="ABN44" s="913"/>
      <c r="ABO44" s="913"/>
      <c r="ABP44" s="913"/>
      <c r="ABQ44" s="913"/>
      <c r="ABR44" s="913"/>
      <c r="ABS44" s="913"/>
      <c r="ABT44" s="913"/>
      <c r="ABU44" s="913"/>
      <c r="ABV44" s="913"/>
      <c r="ABW44" s="913"/>
      <c r="ABX44" s="913"/>
      <c r="ABY44" s="913"/>
      <c r="ABZ44" s="913"/>
      <c r="ACA44" s="913"/>
      <c r="ACB44" s="914"/>
      <c r="ACC44" s="925"/>
      <c r="ACD44" s="913"/>
      <c r="ACE44" s="913"/>
      <c r="ACF44" s="913"/>
      <c r="ACG44" s="913"/>
      <c r="ACH44" s="913"/>
      <c r="ACI44" s="913"/>
      <c r="ACJ44" s="913"/>
      <c r="ACK44" s="913"/>
      <c r="ACL44" s="913"/>
      <c r="ACM44" s="913"/>
      <c r="ACN44" s="913"/>
      <c r="ACO44" s="913"/>
      <c r="ACP44" s="913"/>
      <c r="ACQ44" s="913"/>
      <c r="ACR44" s="913"/>
      <c r="ACS44" s="913"/>
      <c r="ACT44" s="914"/>
      <c r="ACU44" s="925"/>
      <c r="ACV44" s="913"/>
      <c r="ACW44" s="913"/>
      <c r="ACX44" s="913"/>
      <c r="ACY44" s="913"/>
      <c r="ACZ44" s="913"/>
      <c r="ADA44" s="913"/>
      <c r="ADB44" s="913"/>
      <c r="ADC44" s="913"/>
      <c r="ADD44" s="913"/>
      <c r="ADE44" s="913"/>
      <c r="ADF44" s="913"/>
      <c r="ADG44" s="913"/>
      <c r="ADH44" s="913"/>
      <c r="ADI44" s="913"/>
      <c r="ADJ44" s="913"/>
      <c r="ADK44" s="913"/>
      <c r="ADL44" s="914"/>
      <c r="ADM44" s="925"/>
      <c r="ADN44" s="913"/>
      <c r="ADO44" s="913"/>
      <c r="ADP44" s="913"/>
      <c r="ADQ44" s="913"/>
      <c r="ADR44" s="913"/>
      <c r="ADS44" s="913"/>
      <c r="ADT44" s="913"/>
      <c r="ADU44" s="913"/>
      <c r="ADV44" s="913"/>
      <c r="ADW44" s="913"/>
      <c r="ADX44" s="913"/>
      <c r="ADY44" s="913"/>
      <c r="ADZ44" s="913"/>
      <c r="AEA44" s="913"/>
      <c r="AEB44" s="913"/>
      <c r="AEC44" s="913"/>
      <c r="AED44" s="914"/>
      <c r="AEE44" s="925"/>
      <c r="AEF44" s="913"/>
      <c r="AEG44" s="913"/>
      <c r="AEH44" s="913"/>
      <c r="AEI44" s="913"/>
      <c r="AEJ44" s="913"/>
      <c r="AEK44" s="913"/>
      <c r="AEL44" s="913"/>
      <c r="AEM44" s="913"/>
      <c r="AEN44" s="913"/>
      <c r="AEO44" s="913"/>
      <c r="AEP44" s="913"/>
      <c r="AEQ44" s="913"/>
      <c r="AER44" s="913"/>
      <c r="AES44" s="913"/>
      <c r="AET44" s="913"/>
      <c r="AEU44" s="913"/>
      <c r="AEV44" s="914"/>
      <c r="AEW44" s="925"/>
      <c r="AEX44" s="913"/>
      <c r="AEY44" s="913"/>
      <c r="AEZ44" s="913"/>
      <c r="AFA44" s="913"/>
      <c r="AFB44" s="913"/>
      <c r="AFC44" s="913"/>
      <c r="AFD44" s="913"/>
      <c r="AFE44" s="913"/>
      <c r="AFF44" s="913"/>
      <c r="AFG44" s="913"/>
      <c r="AFH44" s="913"/>
      <c r="AFI44" s="913"/>
      <c r="AFJ44" s="913"/>
      <c r="AFK44" s="913"/>
      <c r="AFL44" s="913"/>
      <c r="AFM44" s="913"/>
      <c r="AFN44" s="914"/>
      <c r="AFO44" s="925"/>
      <c r="AFP44" s="913"/>
      <c r="AFQ44" s="913"/>
      <c r="AFR44" s="913"/>
      <c r="AFS44" s="913"/>
      <c r="AFT44" s="913"/>
      <c r="AFU44" s="913"/>
      <c r="AFV44" s="913"/>
      <c r="AFW44" s="913"/>
      <c r="AFX44" s="913"/>
      <c r="AFY44" s="913"/>
      <c r="AFZ44" s="913"/>
      <c r="AGA44" s="913"/>
      <c r="AGB44" s="913"/>
      <c r="AGC44" s="913"/>
      <c r="AGD44" s="913"/>
      <c r="AGE44" s="913"/>
      <c r="AGF44" s="914"/>
      <c r="AGG44" s="925"/>
      <c r="AGH44" s="913"/>
      <c r="AGI44" s="913"/>
      <c r="AGJ44" s="913"/>
      <c r="AGK44" s="913"/>
      <c r="AGL44" s="913"/>
      <c r="AGM44" s="913"/>
      <c r="AGN44" s="913"/>
      <c r="AGO44" s="913"/>
      <c r="AGP44" s="913"/>
      <c r="AGQ44" s="913"/>
      <c r="AGR44" s="913"/>
      <c r="AGS44" s="913"/>
      <c r="AGT44" s="913"/>
      <c r="AGU44" s="913"/>
      <c r="AGV44" s="913"/>
      <c r="AGW44" s="913"/>
      <c r="AGX44" s="914"/>
      <c r="AGY44" s="925"/>
      <c r="AGZ44" s="913"/>
      <c r="AHA44" s="913"/>
      <c r="AHB44" s="913"/>
      <c r="AHC44" s="913"/>
      <c r="AHD44" s="913"/>
      <c r="AHE44" s="913"/>
      <c r="AHF44" s="913"/>
      <c r="AHG44" s="913"/>
      <c r="AHH44" s="913"/>
      <c r="AHI44" s="913"/>
      <c r="AHJ44" s="913"/>
      <c r="AHK44" s="913"/>
      <c r="AHL44" s="913"/>
      <c r="AHM44" s="913"/>
      <c r="AHN44" s="913"/>
      <c r="AHO44" s="913"/>
      <c r="AHP44" s="914"/>
      <c r="AHQ44" s="925"/>
      <c r="AHR44" s="913"/>
      <c r="AHS44" s="913"/>
      <c r="AHT44" s="913"/>
      <c r="AHU44" s="913"/>
      <c r="AHV44" s="913"/>
      <c r="AHW44" s="913"/>
      <c r="AHX44" s="913"/>
      <c r="AHY44" s="913"/>
      <c r="AHZ44" s="913"/>
      <c r="AIA44" s="913"/>
      <c r="AIB44" s="913"/>
      <c r="AIC44" s="913"/>
      <c r="AID44" s="913"/>
      <c r="AIE44" s="913"/>
      <c r="AIF44" s="913"/>
      <c r="AIG44" s="913"/>
      <c r="AIH44" s="914"/>
      <c r="AII44" s="925"/>
      <c r="AIJ44" s="913"/>
      <c r="AIK44" s="913"/>
      <c r="AIL44" s="913"/>
      <c r="AIM44" s="913"/>
      <c r="AIN44" s="913"/>
      <c r="AIO44" s="913"/>
      <c r="AIP44" s="913"/>
      <c r="AIQ44" s="913"/>
      <c r="AIR44" s="913"/>
      <c r="AIS44" s="913"/>
      <c r="AIT44" s="913"/>
      <c r="AIU44" s="913"/>
      <c r="AIV44" s="913"/>
      <c r="AIW44" s="913"/>
      <c r="AIX44" s="913"/>
      <c r="AIY44" s="913"/>
      <c r="AIZ44" s="914"/>
      <c r="AJA44" s="925"/>
      <c r="AJB44" s="913"/>
      <c r="AJC44" s="913"/>
      <c r="AJD44" s="913"/>
      <c r="AJE44" s="913"/>
      <c r="AJF44" s="913"/>
      <c r="AJG44" s="913"/>
      <c r="AJH44" s="913"/>
      <c r="AJI44" s="913"/>
      <c r="AJJ44" s="913"/>
      <c r="AJK44" s="913"/>
      <c r="AJL44" s="913"/>
      <c r="AJM44" s="913"/>
      <c r="AJN44" s="913"/>
      <c r="AJO44" s="913"/>
      <c r="AJP44" s="913"/>
      <c r="AJQ44" s="913"/>
      <c r="AJR44" s="914"/>
      <c r="AJS44" s="925"/>
      <c r="AJT44" s="913"/>
      <c r="AJU44" s="913"/>
      <c r="AJV44" s="913"/>
      <c r="AJW44" s="913"/>
      <c r="AJX44" s="913"/>
      <c r="AJY44" s="913"/>
      <c r="AJZ44" s="913"/>
      <c r="AKA44" s="913"/>
      <c r="AKB44" s="913"/>
      <c r="AKC44" s="913"/>
      <c r="AKD44" s="913"/>
      <c r="AKE44" s="913"/>
      <c r="AKF44" s="913"/>
      <c r="AKG44" s="913"/>
      <c r="AKH44" s="913"/>
      <c r="AKI44" s="913"/>
      <c r="AKJ44" s="914"/>
      <c r="AKK44" s="925"/>
      <c r="AKL44" s="913"/>
      <c r="AKM44" s="913"/>
      <c r="AKN44" s="913"/>
      <c r="AKO44" s="913"/>
      <c r="AKP44" s="913"/>
      <c r="AKQ44" s="913"/>
      <c r="AKR44" s="913"/>
      <c r="AKS44" s="913"/>
      <c r="AKT44" s="913"/>
      <c r="AKU44" s="913"/>
      <c r="AKV44" s="913"/>
      <c r="AKW44" s="913"/>
      <c r="AKX44" s="913"/>
      <c r="AKY44" s="913"/>
      <c r="AKZ44" s="913"/>
      <c r="ALA44" s="913"/>
      <c r="ALB44" s="914"/>
      <c r="ALC44" s="925"/>
      <c r="ALD44" s="913"/>
      <c r="ALE44" s="913"/>
      <c r="ALF44" s="913"/>
      <c r="ALG44" s="913"/>
      <c r="ALH44" s="913"/>
      <c r="ALI44" s="913"/>
      <c r="ALJ44" s="913"/>
      <c r="ALK44" s="913"/>
      <c r="ALL44" s="913"/>
      <c r="ALM44" s="913"/>
      <c r="ALN44" s="913"/>
      <c r="ALO44" s="913"/>
      <c r="ALP44" s="913"/>
      <c r="ALQ44" s="913"/>
      <c r="ALR44" s="913"/>
      <c r="ALS44" s="913"/>
      <c r="ALT44" s="914"/>
      <c r="ALU44" s="925"/>
      <c r="ALV44" s="913"/>
      <c r="ALW44" s="913"/>
      <c r="ALX44" s="913"/>
      <c r="ALY44" s="913"/>
      <c r="ALZ44" s="913"/>
      <c r="AMA44" s="913"/>
      <c r="AMB44" s="913"/>
      <c r="AMC44" s="913"/>
      <c r="AMD44" s="913"/>
      <c r="AME44" s="913"/>
      <c r="AMF44" s="913"/>
      <c r="AMG44" s="913"/>
      <c r="AMH44" s="913"/>
      <c r="AMI44" s="913"/>
      <c r="AMJ44" s="913"/>
      <c r="AMK44" s="913"/>
      <c r="AML44" s="914"/>
      <c r="AMM44" s="925"/>
      <c r="AMN44" s="913"/>
      <c r="AMO44" s="913"/>
      <c r="AMP44" s="913"/>
      <c r="AMQ44" s="913"/>
      <c r="AMR44" s="913"/>
      <c r="AMS44" s="913"/>
      <c r="AMT44" s="913"/>
      <c r="AMU44" s="913"/>
      <c r="AMV44" s="913"/>
      <c r="AMW44" s="913"/>
      <c r="AMX44" s="913"/>
      <c r="AMY44" s="913"/>
      <c r="AMZ44" s="913"/>
      <c r="ANA44" s="913"/>
      <c r="ANB44" s="913"/>
      <c r="ANC44" s="913"/>
      <c r="AND44" s="914"/>
      <c r="ANE44" s="925"/>
      <c r="ANF44" s="913"/>
      <c r="ANG44" s="913"/>
      <c r="ANH44" s="913"/>
      <c r="ANI44" s="913"/>
      <c r="ANJ44" s="913"/>
      <c r="ANK44" s="913"/>
      <c r="ANL44" s="913"/>
      <c r="ANM44" s="913"/>
      <c r="ANN44" s="913"/>
      <c r="ANO44" s="913"/>
      <c r="ANP44" s="913"/>
      <c r="ANQ44" s="913"/>
      <c r="ANR44" s="913"/>
      <c r="ANS44" s="913"/>
      <c r="ANT44" s="913"/>
      <c r="ANU44" s="913"/>
      <c r="ANV44" s="914"/>
      <c r="ANW44" s="925"/>
      <c r="ANX44" s="913"/>
      <c r="ANY44" s="913"/>
      <c r="ANZ44" s="913"/>
      <c r="AOA44" s="913"/>
      <c r="AOB44" s="913"/>
      <c r="AOC44" s="913"/>
      <c r="AOD44" s="913"/>
      <c r="AOE44" s="913"/>
      <c r="AOF44" s="913"/>
      <c r="AOG44" s="913"/>
      <c r="AOH44" s="913"/>
      <c r="AOI44" s="913"/>
      <c r="AOJ44" s="913"/>
      <c r="AOK44" s="913"/>
      <c r="AOL44" s="913"/>
      <c r="AOM44" s="913"/>
      <c r="AON44" s="914"/>
      <c r="AOO44" s="925"/>
      <c r="AOP44" s="913"/>
      <c r="AOQ44" s="913"/>
      <c r="AOR44" s="913"/>
      <c r="AOS44" s="913"/>
      <c r="AOT44" s="913"/>
      <c r="AOU44" s="913"/>
      <c r="AOV44" s="913"/>
      <c r="AOW44" s="913"/>
      <c r="AOX44" s="913"/>
      <c r="AOY44" s="913"/>
      <c r="AOZ44" s="913"/>
      <c r="APA44" s="913"/>
      <c r="APB44" s="913"/>
      <c r="APC44" s="913"/>
      <c r="APD44" s="913"/>
      <c r="APE44" s="913"/>
      <c r="APF44" s="914"/>
      <c r="APG44" s="925"/>
      <c r="APH44" s="913"/>
      <c r="API44" s="913"/>
      <c r="APJ44" s="913"/>
      <c r="APK44" s="913"/>
      <c r="APL44" s="913"/>
      <c r="APM44" s="913"/>
      <c r="APN44" s="913"/>
      <c r="APO44" s="913"/>
      <c r="APP44" s="913"/>
      <c r="APQ44" s="913"/>
      <c r="APR44" s="913"/>
      <c r="APS44" s="913"/>
      <c r="APT44" s="913"/>
      <c r="APU44" s="913"/>
      <c r="APV44" s="913"/>
      <c r="APW44" s="913"/>
      <c r="APX44" s="914"/>
      <c r="APY44" s="925"/>
      <c r="APZ44" s="913"/>
      <c r="AQA44" s="913"/>
      <c r="AQB44" s="913"/>
      <c r="AQC44" s="913"/>
      <c r="AQD44" s="913"/>
      <c r="AQE44" s="913"/>
      <c r="AQF44" s="913"/>
      <c r="AQG44" s="913"/>
      <c r="AQH44" s="913"/>
      <c r="AQI44" s="913"/>
      <c r="AQJ44" s="913"/>
      <c r="AQK44" s="913"/>
      <c r="AQL44" s="913"/>
      <c r="AQM44" s="913"/>
      <c r="AQN44" s="913"/>
      <c r="AQO44" s="913"/>
      <c r="AQP44" s="914"/>
      <c r="AQQ44" s="925"/>
      <c r="AQR44" s="913"/>
      <c r="AQS44" s="913"/>
      <c r="AQT44" s="913"/>
      <c r="AQU44" s="913"/>
      <c r="AQV44" s="913"/>
      <c r="AQW44" s="913"/>
      <c r="AQX44" s="913"/>
      <c r="AQY44" s="913"/>
      <c r="AQZ44" s="913"/>
      <c r="ARA44" s="913"/>
      <c r="ARB44" s="913"/>
      <c r="ARC44" s="913"/>
      <c r="ARD44" s="913"/>
      <c r="ARE44" s="913"/>
      <c r="ARF44" s="913"/>
      <c r="ARG44" s="913"/>
      <c r="ARH44" s="914"/>
      <c r="ARI44" s="925"/>
      <c r="ARJ44" s="913"/>
      <c r="ARK44" s="913"/>
      <c r="ARL44" s="913"/>
      <c r="ARM44" s="913"/>
      <c r="ARN44" s="913"/>
      <c r="ARO44" s="913"/>
      <c r="ARP44" s="913"/>
      <c r="ARQ44" s="913"/>
      <c r="ARR44" s="913"/>
      <c r="ARS44" s="913"/>
      <c r="ART44" s="913"/>
      <c r="ARU44" s="913"/>
      <c r="ARV44" s="913"/>
      <c r="ARW44" s="913"/>
      <c r="ARX44" s="913"/>
      <c r="ARY44" s="913"/>
      <c r="ARZ44" s="914"/>
      <c r="ASA44" s="925"/>
      <c r="ASB44" s="913"/>
      <c r="ASC44" s="913"/>
      <c r="ASD44" s="913"/>
      <c r="ASE44" s="913"/>
      <c r="ASF44" s="913"/>
      <c r="ASG44" s="913"/>
      <c r="ASH44" s="913"/>
      <c r="ASI44" s="913"/>
      <c r="ASJ44" s="913"/>
      <c r="ASK44" s="913"/>
      <c r="ASL44" s="913"/>
      <c r="ASM44" s="913"/>
      <c r="ASN44" s="913"/>
      <c r="ASO44" s="913"/>
      <c r="ASP44" s="913"/>
      <c r="ASQ44" s="913"/>
      <c r="ASR44" s="914"/>
      <c r="ASS44" s="925"/>
      <c r="AST44" s="913"/>
      <c r="ASU44" s="913"/>
      <c r="ASV44" s="913"/>
      <c r="ASW44" s="913"/>
      <c r="ASX44" s="913"/>
      <c r="ASY44" s="913"/>
      <c r="ASZ44" s="913"/>
      <c r="ATA44" s="913"/>
      <c r="ATB44" s="913"/>
      <c r="ATC44" s="913"/>
      <c r="ATD44" s="913"/>
      <c r="ATE44" s="913"/>
      <c r="ATF44" s="913"/>
      <c r="ATG44" s="913"/>
      <c r="ATH44" s="913"/>
      <c r="ATI44" s="913"/>
      <c r="ATJ44" s="914"/>
      <c r="ATK44" s="925"/>
      <c r="ATL44" s="913"/>
      <c r="ATM44" s="913"/>
      <c r="ATN44" s="913"/>
      <c r="ATO44" s="913"/>
      <c r="ATP44" s="913"/>
      <c r="ATQ44" s="913"/>
      <c r="ATR44" s="913"/>
      <c r="ATS44" s="913"/>
      <c r="ATT44" s="913"/>
      <c r="ATU44" s="913"/>
      <c r="ATV44" s="913"/>
      <c r="ATW44" s="913"/>
      <c r="ATX44" s="913"/>
      <c r="ATY44" s="913"/>
      <c r="ATZ44" s="913"/>
      <c r="AUA44" s="913"/>
      <c r="AUB44" s="914"/>
      <c r="AUC44" s="925"/>
      <c r="AUD44" s="913"/>
      <c r="AUE44" s="913"/>
      <c r="AUF44" s="913"/>
      <c r="AUG44" s="913"/>
      <c r="AUH44" s="913"/>
      <c r="AUI44" s="913"/>
      <c r="AUJ44" s="913"/>
      <c r="AUK44" s="913"/>
      <c r="AUL44" s="913"/>
      <c r="AUM44" s="913"/>
      <c r="AUN44" s="913"/>
      <c r="AUO44" s="913"/>
      <c r="AUP44" s="913"/>
      <c r="AUQ44" s="913"/>
      <c r="AUR44" s="913"/>
      <c r="AUS44" s="913"/>
      <c r="AUT44" s="914"/>
      <c r="AUU44" s="925"/>
      <c r="AUV44" s="913"/>
      <c r="AUW44" s="913"/>
      <c r="AUX44" s="913"/>
      <c r="AUY44" s="913"/>
      <c r="AUZ44" s="913"/>
      <c r="AVA44" s="913"/>
      <c r="AVB44" s="913"/>
      <c r="AVC44" s="913"/>
      <c r="AVD44" s="913"/>
      <c r="AVE44" s="913"/>
      <c r="AVF44" s="913"/>
      <c r="AVG44" s="913"/>
      <c r="AVH44" s="913"/>
      <c r="AVI44" s="913"/>
      <c r="AVJ44" s="913"/>
      <c r="AVK44" s="913"/>
      <c r="AVL44" s="914"/>
      <c r="AVM44" s="925"/>
      <c r="AVN44" s="913"/>
      <c r="AVO44" s="913"/>
      <c r="AVP44" s="913"/>
      <c r="AVQ44" s="913"/>
      <c r="AVR44" s="913"/>
      <c r="AVS44" s="913"/>
      <c r="AVT44" s="913"/>
      <c r="AVU44" s="913"/>
      <c r="AVV44" s="913"/>
      <c r="AVW44" s="913"/>
      <c r="AVX44" s="913"/>
      <c r="AVY44" s="913"/>
      <c r="AVZ44" s="913"/>
      <c r="AWA44" s="913"/>
      <c r="AWB44" s="913"/>
      <c r="AWC44" s="913"/>
      <c r="AWD44" s="914"/>
      <c r="AWE44" s="925"/>
      <c r="AWF44" s="913"/>
      <c r="AWG44" s="913"/>
      <c r="AWH44" s="913"/>
      <c r="AWI44" s="913"/>
      <c r="AWJ44" s="913"/>
      <c r="AWK44" s="913"/>
      <c r="AWL44" s="913"/>
      <c r="AWM44" s="913"/>
      <c r="AWN44" s="913"/>
      <c r="AWO44" s="913"/>
      <c r="AWP44" s="913"/>
      <c r="AWQ44" s="913"/>
      <c r="AWR44" s="913"/>
      <c r="AWS44" s="913"/>
      <c r="AWT44" s="913"/>
      <c r="AWU44" s="913"/>
      <c r="AWV44" s="914"/>
      <c r="AWW44" s="925"/>
      <c r="AWX44" s="913"/>
      <c r="AWY44" s="913"/>
      <c r="AWZ44" s="913"/>
      <c r="AXA44" s="913"/>
      <c r="AXB44" s="913"/>
      <c r="AXC44" s="913"/>
      <c r="AXD44" s="913"/>
      <c r="AXE44" s="913"/>
      <c r="AXF44" s="913"/>
      <c r="AXG44" s="913"/>
      <c r="AXH44" s="913"/>
      <c r="AXI44" s="913"/>
      <c r="AXJ44" s="913"/>
      <c r="AXK44" s="913"/>
      <c r="AXL44" s="913"/>
      <c r="AXM44" s="913"/>
      <c r="AXN44" s="914"/>
      <c r="AXO44" s="925"/>
      <c r="AXP44" s="913"/>
      <c r="AXQ44" s="913"/>
      <c r="AXR44" s="913"/>
      <c r="AXS44" s="913"/>
      <c r="AXT44" s="913"/>
      <c r="AXU44" s="913"/>
      <c r="AXV44" s="913"/>
      <c r="AXW44" s="913"/>
      <c r="AXX44" s="913"/>
      <c r="AXY44" s="913"/>
      <c r="AXZ44" s="913"/>
      <c r="AYA44" s="913"/>
      <c r="AYB44" s="913"/>
      <c r="AYC44" s="913"/>
      <c r="AYD44" s="913"/>
      <c r="AYE44" s="913"/>
      <c r="AYF44" s="914"/>
      <c r="AYG44" s="925"/>
      <c r="AYH44" s="913"/>
      <c r="AYI44" s="913"/>
      <c r="AYJ44" s="913"/>
      <c r="AYK44" s="913"/>
      <c r="AYL44" s="913"/>
      <c r="AYM44" s="913"/>
      <c r="AYN44" s="913"/>
      <c r="AYO44" s="913"/>
      <c r="AYP44" s="913"/>
      <c r="AYQ44" s="913"/>
      <c r="AYR44" s="913"/>
      <c r="AYS44" s="913"/>
      <c r="AYT44" s="913"/>
      <c r="AYU44" s="913"/>
      <c r="AYV44" s="913"/>
      <c r="AYW44" s="913"/>
      <c r="AYX44" s="914"/>
      <c r="AYY44" s="925"/>
      <c r="AYZ44" s="913"/>
      <c r="AZA44" s="913"/>
      <c r="AZB44" s="913"/>
      <c r="AZC44" s="913"/>
      <c r="AZD44" s="913"/>
      <c r="AZE44" s="913"/>
      <c r="AZF44" s="913"/>
      <c r="AZG44" s="913"/>
      <c r="AZH44" s="913"/>
      <c r="AZI44" s="913"/>
      <c r="AZJ44" s="913"/>
      <c r="AZK44" s="913"/>
      <c r="AZL44" s="913"/>
      <c r="AZM44" s="913"/>
      <c r="AZN44" s="913"/>
      <c r="AZO44" s="913"/>
      <c r="AZP44" s="914"/>
      <c r="AZQ44" s="925"/>
      <c r="AZR44" s="913"/>
      <c r="AZS44" s="913"/>
      <c r="AZT44" s="913"/>
      <c r="AZU44" s="913"/>
      <c r="AZV44" s="913"/>
      <c r="AZW44" s="913"/>
      <c r="AZX44" s="913"/>
      <c r="AZY44" s="913"/>
      <c r="AZZ44" s="913"/>
      <c r="BAA44" s="913"/>
      <c r="BAB44" s="913"/>
      <c r="BAC44" s="913"/>
      <c r="BAD44" s="913"/>
      <c r="BAE44" s="913"/>
      <c r="BAF44" s="913"/>
      <c r="BAG44" s="913"/>
      <c r="BAH44" s="914"/>
      <c r="BAI44" s="925"/>
      <c r="BAJ44" s="913"/>
      <c r="BAK44" s="913"/>
      <c r="BAL44" s="913"/>
      <c r="BAM44" s="913"/>
      <c r="BAN44" s="913"/>
      <c r="BAO44" s="913"/>
      <c r="BAP44" s="913"/>
      <c r="BAQ44" s="913"/>
      <c r="BAR44" s="913"/>
      <c r="BAS44" s="913"/>
      <c r="BAT44" s="913"/>
      <c r="BAU44" s="913"/>
      <c r="BAV44" s="913"/>
      <c r="BAW44" s="913"/>
      <c r="BAX44" s="913"/>
      <c r="BAY44" s="913"/>
      <c r="BAZ44" s="914"/>
      <c r="BBA44" s="925"/>
      <c r="BBB44" s="913"/>
      <c r="BBC44" s="913"/>
      <c r="BBD44" s="913"/>
      <c r="BBE44" s="913"/>
      <c r="BBF44" s="913"/>
      <c r="BBG44" s="913"/>
      <c r="BBH44" s="913"/>
      <c r="BBI44" s="913"/>
      <c r="BBJ44" s="913"/>
      <c r="BBK44" s="913"/>
      <c r="BBL44" s="913"/>
      <c r="BBM44" s="913"/>
      <c r="BBN44" s="913"/>
      <c r="BBO44" s="913"/>
      <c r="BBP44" s="913"/>
      <c r="BBQ44" s="913"/>
      <c r="BBR44" s="914"/>
      <c r="BBS44" s="925"/>
      <c r="BBT44" s="913"/>
      <c r="BBU44" s="913"/>
      <c r="BBV44" s="913"/>
      <c r="BBW44" s="913"/>
      <c r="BBX44" s="913"/>
      <c r="BBY44" s="913"/>
      <c r="BBZ44" s="913"/>
      <c r="BCA44" s="913"/>
      <c r="BCB44" s="913"/>
      <c r="BCC44" s="913"/>
      <c r="BCD44" s="913"/>
      <c r="BCE44" s="913"/>
      <c r="BCF44" s="913"/>
      <c r="BCG44" s="913"/>
      <c r="BCH44" s="913"/>
      <c r="BCI44" s="913"/>
      <c r="BCJ44" s="914"/>
      <c r="BCK44" s="925"/>
      <c r="BCL44" s="913"/>
      <c r="BCM44" s="913"/>
      <c r="BCN44" s="913"/>
      <c r="BCO44" s="913"/>
      <c r="BCP44" s="913"/>
      <c r="BCQ44" s="913"/>
      <c r="BCR44" s="913"/>
      <c r="BCS44" s="913"/>
      <c r="BCT44" s="913"/>
      <c r="BCU44" s="913"/>
      <c r="BCV44" s="913"/>
      <c r="BCW44" s="913"/>
      <c r="BCX44" s="913"/>
      <c r="BCY44" s="913"/>
      <c r="BCZ44" s="913"/>
      <c r="BDA44" s="913"/>
      <c r="BDB44" s="914"/>
      <c r="BDC44" s="925"/>
      <c r="BDD44" s="913"/>
      <c r="BDE44" s="913"/>
      <c r="BDF44" s="913"/>
      <c r="BDG44" s="913"/>
      <c r="BDH44" s="913"/>
      <c r="BDI44" s="913"/>
      <c r="BDJ44" s="913"/>
      <c r="BDK44" s="913"/>
      <c r="BDL44" s="913"/>
      <c r="BDM44" s="913"/>
      <c r="BDN44" s="913"/>
      <c r="BDO44" s="913"/>
      <c r="BDP44" s="913"/>
      <c r="BDQ44" s="913"/>
      <c r="BDR44" s="913"/>
      <c r="BDS44" s="913"/>
      <c r="BDT44" s="914"/>
      <c r="BDU44" s="925"/>
      <c r="BDV44" s="913"/>
      <c r="BDW44" s="913"/>
      <c r="BDX44" s="913"/>
      <c r="BDY44" s="913"/>
      <c r="BDZ44" s="913"/>
      <c r="BEA44" s="913"/>
      <c r="BEB44" s="913"/>
      <c r="BEC44" s="913"/>
      <c r="BED44" s="913"/>
      <c r="BEE44" s="913"/>
      <c r="BEF44" s="913"/>
      <c r="BEG44" s="913"/>
      <c r="BEH44" s="913"/>
      <c r="BEI44" s="913"/>
      <c r="BEJ44" s="913"/>
      <c r="BEK44" s="913"/>
      <c r="BEL44" s="914"/>
      <c r="BEM44" s="925"/>
      <c r="BEN44" s="913"/>
      <c r="BEO44" s="913"/>
      <c r="BEP44" s="913"/>
      <c r="BEQ44" s="913"/>
      <c r="BER44" s="913"/>
      <c r="BES44" s="913"/>
      <c r="BET44" s="913"/>
      <c r="BEU44" s="913"/>
      <c r="BEV44" s="913"/>
      <c r="BEW44" s="913"/>
      <c r="BEX44" s="913"/>
      <c r="BEY44" s="913"/>
      <c r="BEZ44" s="913"/>
      <c r="BFA44" s="913"/>
      <c r="BFB44" s="913"/>
      <c r="BFC44" s="913"/>
      <c r="BFD44" s="914"/>
      <c r="BFE44" s="925"/>
      <c r="BFF44" s="913"/>
      <c r="BFG44" s="913"/>
      <c r="BFH44" s="913"/>
      <c r="BFI44" s="913"/>
      <c r="BFJ44" s="913"/>
      <c r="BFK44" s="913"/>
      <c r="BFL44" s="913"/>
      <c r="BFM44" s="913"/>
      <c r="BFN44" s="913"/>
      <c r="BFO44" s="913"/>
      <c r="BFP44" s="913"/>
      <c r="BFQ44" s="913"/>
      <c r="BFR44" s="913"/>
      <c r="BFS44" s="913"/>
      <c r="BFT44" s="913"/>
      <c r="BFU44" s="913"/>
      <c r="BFV44" s="914"/>
      <c r="BFW44" s="925"/>
      <c r="BFX44" s="913"/>
      <c r="BFY44" s="913"/>
      <c r="BFZ44" s="913"/>
      <c r="BGA44" s="913"/>
      <c r="BGB44" s="913"/>
      <c r="BGC44" s="913"/>
      <c r="BGD44" s="913"/>
      <c r="BGE44" s="913"/>
      <c r="BGF44" s="913"/>
      <c r="BGG44" s="913"/>
      <c r="BGH44" s="913"/>
      <c r="BGI44" s="913"/>
      <c r="BGJ44" s="913"/>
      <c r="BGK44" s="913"/>
      <c r="BGL44" s="913"/>
      <c r="BGM44" s="913"/>
      <c r="BGN44" s="914"/>
      <c r="BGO44" s="925"/>
      <c r="BGP44" s="913"/>
      <c r="BGQ44" s="913"/>
      <c r="BGR44" s="913"/>
      <c r="BGS44" s="913"/>
      <c r="BGT44" s="913"/>
      <c r="BGU44" s="913"/>
      <c r="BGV44" s="913"/>
      <c r="BGW44" s="913"/>
      <c r="BGX44" s="913"/>
      <c r="BGY44" s="913"/>
      <c r="BGZ44" s="913"/>
      <c r="BHA44" s="913"/>
      <c r="BHB44" s="913"/>
      <c r="BHC44" s="913"/>
      <c r="BHD44" s="913"/>
      <c r="BHE44" s="913"/>
      <c r="BHF44" s="914"/>
      <c r="BHG44" s="925"/>
      <c r="BHH44" s="913"/>
      <c r="BHI44" s="913"/>
      <c r="BHJ44" s="913"/>
      <c r="BHK44" s="913"/>
      <c r="BHL44" s="913"/>
      <c r="BHM44" s="913"/>
      <c r="BHN44" s="913"/>
      <c r="BHO44" s="913"/>
      <c r="BHP44" s="913"/>
      <c r="BHQ44" s="913"/>
      <c r="BHR44" s="913"/>
      <c r="BHS44" s="913"/>
      <c r="BHT44" s="913"/>
      <c r="BHU44" s="913"/>
      <c r="BHV44" s="913"/>
      <c r="BHW44" s="913"/>
      <c r="BHX44" s="914"/>
      <c r="BHY44" s="925"/>
      <c r="BHZ44" s="913"/>
      <c r="BIA44" s="913"/>
      <c r="BIB44" s="913"/>
      <c r="BIC44" s="913"/>
      <c r="BID44" s="913"/>
      <c r="BIE44" s="913"/>
      <c r="BIF44" s="913"/>
      <c r="BIG44" s="913"/>
      <c r="BIH44" s="913"/>
      <c r="BII44" s="913"/>
      <c r="BIJ44" s="913"/>
      <c r="BIK44" s="913"/>
      <c r="BIL44" s="913"/>
      <c r="BIM44" s="913"/>
      <c r="BIN44" s="913"/>
      <c r="BIO44" s="913"/>
      <c r="BIP44" s="914"/>
      <c r="BIQ44" s="925"/>
      <c r="BIR44" s="913"/>
      <c r="BIS44" s="913"/>
      <c r="BIT44" s="913"/>
      <c r="BIU44" s="913"/>
      <c r="BIV44" s="913"/>
      <c r="BIW44" s="913"/>
      <c r="BIX44" s="913"/>
      <c r="BIY44" s="913"/>
      <c r="BIZ44" s="913"/>
      <c r="BJA44" s="913"/>
      <c r="BJB44" s="913"/>
      <c r="BJC44" s="913"/>
      <c r="BJD44" s="913"/>
      <c r="BJE44" s="913"/>
      <c r="BJF44" s="913"/>
      <c r="BJG44" s="913"/>
      <c r="BJH44" s="914"/>
      <c r="BJI44" s="925"/>
      <c r="BJJ44" s="913"/>
      <c r="BJK44" s="913"/>
      <c r="BJL44" s="913"/>
      <c r="BJM44" s="913"/>
      <c r="BJN44" s="913"/>
      <c r="BJO44" s="913"/>
      <c r="BJP44" s="913"/>
      <c r="BJQ44" s="913"/>
      <c r="BJR44" s="913"/>
      <c r="BJS44" s="913"/>
      <c r="BJT44" s="913"/>
      <c r="BJU44" s="913"/>
      <c r="BJV44" s="913"/>
      <c r="BJW44" s="913"/>
      <c r="BJX44" s="913"/>
      <c r="BJY44" s="913"/>
      <c r="BJZ44" s="914"/>
      <c r="BKA44" s="925"/>
      <c r="BKB44" s="913"/>
      <c r="BKC44" s="913"/>
      <c r="BKD44" s="913"/>
      <c r="BKE44" s="913"/>
      <c r="BKF44" s="913"/>
      <c r="BKG44" s="913"/>
      <c r="BKH44" s="913"/>
      <c r="BKI44" s="913"/>
      <c r="BKJ44" s="913"/>
      <c r="BKK44" s="913"/>
      <c r="BKL44" s="913"/>
      <c r="BKM44" s="913"/>
      <c r="BKN44" s="913"/>
      <c r="BKO44" s="913"/>
      <c r="BKP44" s="913"/>
      <c r="BKQ44" s="913"/>
      <c r="BKR44" s="914"/>
      <c r="BKS44" s="925"/>
      <c r="BKT44" s="913"/>
      <c r="BKU44" s="913"/>
      <c r="BKV44" s="913"/>
      <c r="BKW44" s="913"/>
      <c r="BKX44" s="913"/>
      <c r="BKY44" s="913"/>
      <c r="BKZ44" s="913"/>
      <c r="BLA44" s="913"/>
      <c r="BLB44" s="913"/>
      <c r="BLC44" s="913"/>
      <c r="BLD44" s="913"/>
      <c r="BLE44" s="913"/>
      <c r="BLF44" s="913"/>
      <c r="BLG44" s="913"/>
      <c r="BLH44" s="913"/>
      <c r="BLI44" s="913"/>
      <c r="BLJ44" s="914"/>
      <c r="BLK44" s="925"/>
      <c r="BLL44" s="913"/>
      <c r="BLM44" s="913"/>
      <c r="BLN44" s="913"/>
      <c r="BLO44" s="913"/>
      <c r="BLP44" s="913"/>
      <c r="BLQ44" s="913"/>
      <c r="BLR44" s="913"/>
      <c r="BLS44" s="913"/>
      <c r="BLT44" s="913"/>
      <c r="BLU44" s="913"/>
      <c r="BLV44" s="913"/>
      <c r="BLW44" s="913"/>
      <c r="BLX44" s="913"/>
      <c r="BLY44" s="913"/>
      <c r="BLZ44" s="913"/>
      <c r="BMA44" s="913"/>
      <c r="BMB44" s="914"/>
      <c r="BMC44" s="925"/>
      <c r="BMD44" s="913"/>
      <c r="BME44" s="913"/>
      <c r="BMF44" s="913"/>
      <c r="BMG44" s="913"/>
      <c r="BMH44" s="913"/>
      <c r="BMI44" s="913"/>
      <c r="BMJ44" s="913"/>
      <c r="BMK44" s="913"/>
      <c r="BML44" s="913"/>
      <c r="BMM44" s="913"/>
      <c r="BMN44" s="913"/>
      <c r="BMO44" s="913"/>
      <c r="BMP44" s="913"/>
      <c r="BMQ44" s="913"/>
      <c r="BMR44" s="913"/>
      <c r="BMS44" s="913"/>
      <c r="BMT44" s="914"/>
      <c r="BMU44" s="925"/>
      <c r="BMV44" s="913"/>
      <c r="BMW44" s="913"/>
      <c r="BMX44" s="913"/>
      <c r="BMY44" s="913"/>
      <c r="BMZ44" s="913"/>
      <c r="BNA44" s="913"/>
      <c r="BNB44" s="913"/>
      <c r="BNC44" s="913"/>
      <c r="BND44" s="913"/>
      <c r="BNE44" s="913"/>
      <c r="BNF44" s="913"/>
      <c r="BNG44" s="913"/>
      <c r="BNH44" s="913"/>
      <c r="BNI44" s="913"/>
      <c r="BNJ44" s="913"/>
      <c r="BNK44" s="913"/>
      <c r="BNL44" s="914"/>
      <c r="BNM44" s="925"/>
      <c r="BNN44" s="913"/>
      <c r="BNO44" s="913"/>
      <c r="BNP44" s="913"/>
      <c r="BNQ44" s="913"/>
      <c r="BNR44" s="913"/>
      <c r="BNS44" s="913"/>
      <c r="BNT44" s="913"/>
      <c r="BNU44" s="913"/>
      <c r="BNV44" s="913"/>
      <c r="BNW44" s="913"/>
      <c r="BNX44" s="913"/>
      <c r="BNY44" s="913"/>
      <c r="BNZ44" s="913"/>
      <c r="BOA44" s="913"/>
      <c r="BOB44" s="913"/>
      <c r="BOC44" s="913"/>
      <c r="BOD44" s="914"/>
      <c r="BOE44" s="925"/>
      <c r="BOF44" s="913"/>
      <c r="BOG44" s="913"/>
      <c r="BOH44" s="913"/>
      <c r="BOI44" s="913"/>
      <c r="BOJ44" s="913"/>
      <c r="BOK44" s="913"/>
      <c r="BOL44" s="913"/>
      <c r="BOM44" s="913"/>
      <c r="BON44" s="913"/>
      <c r="BOO44" s="913"/>
      <c r="BOP44" s="913"/>
      <c r="BOQ44" s="913"/>
      <c r="BOR44" s="913"/>
      <c r="BOS44" s="913"/>
      <c r="BOT44" s="913"/>
      <c r="BOU44" s="913"/>
      <c r="BOV44" s="914"/>
      <c r="BOW44" s="925"/>
      <c r="BOX44" s="913"/>
      <c r="BOY44" s="913"/>
      <c r="BOZ44" s="913"/>
      <c r="BPA44" s="913"/>
      <c r="BPB44" s="913"/>
      <c r="BPC44" s="913"/>
      <c r="BPD44" s="913"/>
      <c r="BPE44" s="913"/>
      <c r="BPF44" s="913"/>
      <c r="BPG44" s="913"/>
      <c r="BPH44" s="913"/>
      <c r="BPI44" s="913"/>
      <c r="BPJ44" s="913"/>
      <c r="BPK44" s="913"/>
      <c r="BPL44" s="913"/>
      <c r="BPM44" s="913"/>
      <c r="BPN44" s="914"/>
      <c r="BPO44" s="925"/>
      <c r="BPP44" s="913"/>
      <c r="BPQ44" s="913"/>
      <c r="BPR44" s="913"/>
      <c r="BPS44" s="913"/>
      <c r="BPT44" s="913"/>
      <c r="BPU44" s="913"/>
      <c r="BPV44" s="913"/>
      <c r="BPW44" s="913"/>
      <c r="BPX44" s="913"/>
      <c r="BPY44" s="913"/>
      <c r="BPZ44" s="913"/>
      <c r="BQA44" s="913"/>
      <c r="BQB44" s="913"/>
      <c r="BQC44" s="913"/>
      <c r="BQD44" s="913"/>
      <c r="BQE44" s="913"/>
      <c r="BQF44" s="914"/>
      <c r="BQG44" s="925"/>
      <c r="BQH44" s="913"/>
      <c r="BQI44" s="913"/>
      <c r="BQJ44" s="913"/>
      <c r="BQK44" s="913"/>
      <c r="BQL44" s="913"/>
      <c r="BQM44" s="913"/>
      <c r="BQN44" s="913"/>
      <c r="BQO44" s="913"/>
      <c r="BQP44" s="913"/>
      <c r="BQQ44" s="913"/>
      <c r="BQR44" s="913"/>
      <c r="BQS44" s="913"/>
      <c r="BQT44" s="913"/>
      <c r="BQU44" s="913"/>
      <c r="BQV44" s="913"/>
      <c r="BQW44" s="913"/>
      <c r="BQX44" s="914"/>
      <c r="BQY44" s="925"/>
      <c r="BQZ44" s="913"/>
      <c r="BRA44" s="913"/>
      <c r="BRB44" s="913"/>
      <c r="BRC44" s="913"/>
      <c r="BRD44" s="913"/>
      <c r="BRE44" s="913"/>
      <c r="BRF44" s="913"/>
      <c r="BRG44" s="913"/>
      <c r="BRH44" s="913"/>
      <c r="BRI44" s="913"/>
      <c r="BRJ44" s="913"/>
      <c r="BRK44" s="913"/>
      <c r="BRL44" s="913"/>
      <c r="BRM44" s="913"/>
      <c r="BRN44" s="913"/>
      <c r="BRO44" s="913"/>
      <c r="BRP44" s="914"/>
      <c r="BRQ44" s="925"/>
      <c r="BRR44" s="913"/>
      <c r="BRS44" s="913"/>
      <c r="BRT44" s="913"/>
      <c r="BRU44" s="913"/>
      <c r="BRV44" s="913"/>
      <c r="BRW44" s="913"/>
      <c r="BRX44" s="913"/>
      <c r="BRY44" s="913"/>
      <c r="BRZ44" s="913"/>
      <c r="BSA44" s="913"/>
      <c r="BSB44" s="913"/>
      <c r="BSC44" s="913"/>
      <c r="BSD44" s="913"/>
      <c r="BSE44" s="913"/>
      <c r="BSF44" s="913"/>
      <c r="BSG44" s="913"/>
      <c r="BSH44" s="914"/>
      <c r="BSI44" s="925"/>
      <c r="BSJ44" s="913"/>
      <c r="BSK44" s="913"/>
      <c r="BSL44" s="913"/>
      <c r="BSM44" s="913"/>
      <c r="BSN44" s="913"/>
      <c r="BSO44" s="913"/>
      <c r="BSP44" s="913"/>
      <c r="BSQ44" s="913"/>
      <c r="BSR44" s="913"/>
      <c r="BSS44" s="913"/>
      <c r="BST44" s="913"/>
      <c r="BSU44" s="913"/>
      <c r="BSV44" s="913"/>
      <c r="BSW44" s="913"/>
      <c r="BSX44" s="913"/>
      <c r="BSY44" s="913"/>
      <c r="BSZ44" s="914"/>
      <c r="BTA44" s="925"/>
      <c r="BTB44" s="913"/>
      <c r="BTC44" s="913"/>
      <c r="BTD44" s="913"/>
      <c r="BTE44" s="913"/>
      <c r="BTF44" s="913"/>
      <c r="BTG44" s="913"/>
      <c r="BTH44" s="913"/>
      <c r="BTI44" s="913"/>
      <c r="BTJ44" s="913"/>
      <c r="BTK44" s="913"/>
      <c r="BTL44" s="913"/>
      <c r="BTM44" s="913"/>
      <c r="BTN44" s="913"/>
      <c r="BTO44" s="913"/>
      <c r="BTP44" s="913"/>
      <c r="BTQ44" s="913"/>
      <c r="BTR44" s="914"/>
      <c r="BTS44" s="925"/>
      <c r="BTT44" s="913"/>
      <c r="BTU44" s="913"/>
      <c r="BTV44" s="913"/>
      <c r="BTW44" s="913"/>
      <c r="BTX44" s="913"/>
      <c r="BTY44" s="913"/>
      <c r="BTZ44" s="913"/>
      <c r="BUA44" s="913"/>
      <c r="BUB44" s="913"/>
      <c r="BUC44" s="913"/>
      <c r="BUD44" s="913"/>
      <c r="BUE44" s="913"/>
      <c r="BUF44" s="913"/>
      <c r="BUG44" s="913"/>
      <c r="BUH44" s="913"/>
      <c r="BUI44" s="913"/>
      <c r="BUJ44" s="914"/>
      <c r="BUK44" s="925"/>
      <c r="BUL44" s="913"/>
      <c r="BUM44" s="913"/>
      <c r="BUN44" s="913"/>
      <c r="BUO44" s="913"/>
      <c r="BUP44" s="913"/>
      <c r="BUQ44" s="913"/>
      <c r="BUR44" s="913"/>
      <c r="BUS44" s="913"/>
      <c r="BUT44" s="913"/>
      <c r="BUU44" s="913"/>
      <c r="BUV44" s="913"/>
      <c r="BUW44" s="913"/>
      <c r="BUX44" s="913"/>
      <c r="BUY44" s="913"/>
      <c r="BUZ44" s="913"/>
      <c r="BVA44" s="913"/>
      <c r="BVB44" s="914"/>
      <c r="BVC44" s="925"/>
      <c r="BVD44" s="913"/>
      <c r="BVE44" s="913"/>
      <c r="BVF44" s="913"/>
      <c r="BVG44" s="913"/>
      <c r="BVH44" s="913"/>
      <c r="BVI44" s="913"/>
      <c r="BVJ44" s="913"/>
      <c r="BVK44" s="913"/>
      <c r="BVL44" s="913"/>
      <c r="BVM44" s="913"/>
      <c r="BVN44" s="913"/>
      <c r="BVO44" s="913"/>
      <c r="BVP44" s="913"/>
      <c r="BVQ44" s="913"/>
      <c r="BVR44" s="913"/>
      <c r="BVS44" s="913"/>
      <c r="BVT44" s="914"/>
      <c r="BVU44" s="925"/>
      <c r="BVV44" s="913"/>
      <c r="BVW44" s="913"/>
      <c r="BVX44" s="913"/>
      <c r="BVY44" s="913"/>
      <c r="BVZ44" s="913"/>
      <c r="BWA44" s="913"/>
      <c r="BWB44" s="913"/>
      <c r="BWC44" s="913"/>
      <c r="BWD44" s="913"/>
      <c r="BWE44" s="913"/>
      <c r="BWF44" s="913"/>
      <c r="BWG44" s="913"/>
      <c r="BWH44" s="913"/>
      <c r="BWI44" s="913"/>
      <c r="BWJ44" s="913"/>
      <c r="BWK44" s="913"/>
      <c r="BWL44" s="914"/>
      <c r="BWM44" s="925"/>
      <c r="BWN44" s="913"/>
      <c r="BWO44" s="913"/>
      <c r="BWP44" s="913"/>
      <c r="BWQ44" s="913"/>
      <c r="BWR44" s="913"/>
      <c r="BWS44" s="913"/>
      <c r="BWT44" s="913"/>
      <c r="BWU44" s="913"/>
      <c r="BWV44" s="913"/>
      <c r="BWW44" s="913"/>
      <c r="BWX44" s="913"/>
      <c r="BWY44" s="913"/>
      <c r="BWZ44" s="913"/>
      <c r="BXA44" s="913"/>
      <c r="BXB44" s="913"/>
      <c r="BXC44" s="913"/>
      <c r="BXD44" s="914"/>
      <c r="BXE44" s="925"/>
      <c r="BXF44" s="913"/>
      <c r="BXG44" s="913"/>
      <c r="BXH44" s="913"/>
      <c r="BXI44" s="913"/>
      <c r="BXJ44" s="913"/>
      <c r="BXK44" s="913"/>
      <c r="BXL44" s="913"/>
      <c r="BXM44" s="913"/>
      <c r="BXN44" s="913"/>
      <c r="BXO44" s="913"/>
      <c r="BXP44" s="913"/>
      <c r="BXQ44" s="913"/>
      <c r="BXR44" s="913"/>
      <c r="BXS44" s="913"/>
      <c r="BXT44" s="913"/>
      <c r="BXU44" s="913"/>
      <c r="BXV44" s="914"/>
      <c r="BXW44" s="925"/>
      <c r="BXX44" s="913"/>
      <c r="BXY44" s="913"/>
      <c r="BXZ44" s="913"/>
      <c r="BYA44" s="913"/>
      <c r="BYB44" s="913"/>
      <c r="BYC44" s="913"/>
      <c r="BYD44" s="913"/>
      <c r="BYE44" s="913"/>
      <c r="BYF44" s="913"/>
      <c r="BYG44" s="913"/>
      <c r="BYH44" s="913"/>
      <c r="BYI44" s="913"/>
      <c r="BYJ44" s="913"/>
      <c r="BYK44" s="913"/>
      <c r="BYL44" s="913"/>
      <c r="BYM44" s="913"/>
      <c r="BYN44" s="914"/>
      <c r="BYO44" s="925"/>
      <c r="BYP44" s="913"/>
      <c r="BYQ44" s="913"/>
      <c r="BYR44" s="913"/>
      <c r="BYS44" s="913"/>
      <c r="BYT44" s="913"/>
      <c r="BYU44" s="913"/>
      <c r="BYV44" s="913"/>
      <c r="BYW44" s="913"/>
      <c r="BYX44" s="913"/>
      <c r="BYY44" s="913"/>
      <c r="BYZ44" s="913"/>
      <c r="BZA44" s="913"/>
      <c r="BZB44" s="913"/>
      <c r="BZC44" s="913"/>
      <c r="BZD44" s="913"/>
      <c r="BZE44" s="913"/>
      <c r="BZF44" s="914"/>
      <c r="BZG44" s="925"/>
      <c r="BZH44" s="913"/>
      <c r="BZI44" s="913"/>
      <c r="BZJ44" s="913"/>
      <c r="BZK44" s="913"/>
      <c r="BZL44" s="913"/>
      <c r="BZM44" s="913"/>
      <c r="BZN44" s="913"/>
      <c r="BZO44" s="913"/>
      <c r="BZP44" s="913"/>
      <c r="BZQ44" s="913"/>
      <c r="BZR44" s="913"/>
      <c r="BZS44" s="913"/>
      <c r="BZT44" s="913"/>
      <c r="BZU44" s="913"/>
      <c r="BZV44" s="913"/>
      <c r="BZW44" s="913"/>
      <c r="BZX44" s="914"/>
      <c r="BZY44" s="925"/>
      <c r="BZZ44" s="913"/>
      <c r="CAA44" s="913"/>
      <c r="CAB44" s="913"/>
      <c r="CAC44" s="913"/>
      <c r="CAD44" s="913"/>
      <c r="CAE44" s="913"/>
      <c r="CAF44" s="913"/>
      <c r="CAG44" s="913"/>
      <c r="CAH44" s="913"/>
      <c r="CAI44" s="913"/>
      <c r="CAJ44" s="913"/>
      <c r="CAK44" s="913"/>
      <c r="CAL44" s="913"/>
      <c r="CAM44" s="913"/>
      <c r="CAN44" s="913"/>
      <c r="CAO44" s="913"/>
      <c r="CAP44" s="914"/>
      <c r="CAQ44" s="925"/>
      <c r="CAR44" s="913"/>
      <c r="CAS44" s="913"/>
      <c r="CAT44" s="913"/>
      <c r="CAU44" s="913"/>
      <c r="CAV44" s="913"/>
      <c r="CAW44" s="913"/>
      <c r="CAX44" s="913"/>
      <c r="CAY44" s="913"/>
      <c r="CAZ44" s="913"/>
      <c r="CBA44" s="913"/>
      <c r="CBB44" s="913"/>
      <c r="CBC44" s="913"/>
      <c r="CBD44" s="913"/>
      <c r="CBE44" s="913"/>
      <c r="CBF44" s="913"/>
      <c r="CBG44" s="913"/>
      <c r="CBH44" s="914"/>
      <c r="CBI44" s="925"/>
      <c r="CBJ44" s="913"/>
      <c r="CBK44" s="913"/>
      <c r="CBL44" s="913"/>
      <c r="CBM44" s="913"/>
      <c r="CBN44" s="913"/>
      <c r="CBO44" s="913"/>
      <c r="CBP44" s="913"/>
      <c r="CBQ44" s="913"/>
      <c r="CBR44" s="913"/>
      <c r="CBS44" s="913"/>
      <c r="CBT44" s="913"/>
      <c r="CBU44" s="913"/>
      <c r="CBV44" s="913"/>
      <c r="CBW44" s="913"/>
      <c r="CBX44" s="913"/>
      <c r="CBY44" s="913"/>
      <c r="CBZ44" s="914"/>
      <c r="CCA44" s="925"/>
      <c r="CCB44" s="913"/>
      <c r="CCC44" s="913"/>
      <c r="CCD44" s="913"/>
      <c r="CCE44" s="913"/>
      <c r="CCF44" s="913"/>
      <c r="CCG44" s="913"/>
      <c r="CCH44" s="913"/>
      <c r="CCI44" s="913"/>
      <c r="CCJ44" s="913"/>
      <c r="CCK44" s="913"/>
      <c r="CCL44" s="913"/>
      <c r="CCM44" s="913"/>
      <c r="CCN44" s="913"/>
      <c r="CCO44" s="913"/>
      <c r="CCP44" s="913"/>
      <c r="CCQ44" s="913"/>
      <c r="CCR44" s="914"/>
      <c r="CCS44" s="925"/>
      <c r="CCT44" s="913"/>
      <c r="CCU44" s="913"/>
      <c r="CCV44" s="913"/>
      <c r="CCW44" s="913"/>
      <c r="CCX44" s="913"/>
      <c r="CCY44" s="913"/>
      <c r="CCZ44" s="913"/>
      <c r="CDA44" s="913"/>
      <c r="CDB44" s="913"/>
      <c r="CDC44" s="913"/>
      <c r="CDD44" s="913"/>
      <c r="CDE44" s="913"/>
      <c r="CDF44" s="913"/>
      <c r="CDG44" s="913"/>
      <c r="CDH44" s="913"/>
      <c r="CDI44" s="913"/>
      <c r="CDJ44" s="914"/>
      <c r="CDK44" s="925"/>
      <c r="CDL44" s="913"/>
      <c r="CDM44" s="913"/>
      <c r="CDN44" s="913"/>
      <c r="CDO44" s="913"/>
      <c r="CDP44" s="913"/>
      <c r="CDQ44" s="913"/>
      <c r="CDR44" s="913"/>
      <c r="CDS44" s="913"/>
      <c r="CDT44" s="913"/>
      <c r="CDU44" s="913"/>
      <c r="CDV44" s="913"/>
      <c r="CDW44" s="913"/>
      <c r="CDX44" s="913"/>
      <c r="CDY44" s="913"/>
      <c r="CDZ44" s="913"/>
      <c r="CEA44" s="913"/>
      <c r="CEB44" s="914"/>
      <c r="CEC44" s="925"/>
      <c r="CED44" s="913"/>
      <c r="CEE44" s="913"/>
      <c r="CEF44" s="913"/>
      <c r="CEG44" s="913"/>
      <c r="CEH44" s="913"/>
      <c r="CEI44" s="913"/>
      <c r="CEJ44" s="913"/>
      <c r="CEK44" s="913"/>
      <c r="CEL44" s="913"/>
      <c r="CEM44" s="913"/>
      <c r="CEN44" s="913"/>
      <c r="CEO44" s="913"/>
      <c r="CEP44" s="913"/>
      <c r="CEQ44" s="913"/>
      <c r="CER44" s="913"/>
      <c r="CES44" s="913"/>
      <c r="CET44" s="914"/>
      <c r="CEU44" s="925"/>
      <c r="CEV44" s="913"/>
      <c r="CEW44" s="913"/>
      <c r="CEX44" s="913"/>
      <c r="CEY44" s="913"/>
      <c r="CEZ44" s="913"/>
      <c r="CFA44" s="913"/>
      <c r="CFB44" s="913"/>
      <c r="CFC44" s="913"/>
      <c r="CFD44" s="913"/>
      <c r="CFE44" s="913"/>
      <c r="CFF44" s="913"/>
      <c r="CFG44" s="913"/>
      <c r="CFH44" s="913"/>
      <c r="CFI44" s="913"/>
      <c r="CFJ44" s="913"/>
      <c r="CFK44" s="913"/>
      <c r="CFL44" s="914"/>
      <c r="CFM44" s="925"/>
      <c r="CFN44" s="913"/>
      <c r="CFO44" s="913"/>
      <c r="CFP44" s="913"/>
      <c r="CFQ44" s="913"/>
      <c r="CFR44" s="913"/>
      <c r="CFS44" s="913"/>
      <c r="CFT44" s="913"/>
      <c r="CFU44" s="913"/>
      <c r="CFV44" s="913"/>
      <c r="CFW44" s="913"/>
      <c r="CFX44" s="913"/>
      <c r="CFY44" s="913"/>
      <c r="CFZ44" s="913"/>
      <c r="CGA44" s="913"/>
      <c r="CGB44" s="913"/>
      <c r="CGC44" s="913"/>
      <c r="CGD44" s="914"/>
      <c r="CGE44" s="925"/>
      <c r="CGF44" s="913"/>
      <c r="CGG44" s="913"/>
      <c r="CGH44" s="913"/>
      <c r="CGI44" s="913"/>
      <c r="CGJ44" s="913"/>
      <c r="CGK44" s="913"/>
      <c r="CGL44" s="913"/>
      <c r="CGM44" s="913"/>
      <c r="CGN44" s="913"/>
      <c r="CGO44" s="913"/>
      <c r="CGP44" s="913"/>
      <c r="CGQ44" s="913"/>
      <c r="CGR44" s="913"/>
      <c r="CGS44" s="913"/>
      <c r="CGT44" s="913"/>
      <c r="CGU44" s="913"/>
      <c r="CGV44" s="914"/>
      <c r="CGW44" s="925"/>
      <c r="CGX44" s="913"/>
      <c r="CGY44" s="913"/>
      <c r="CGZ44" s="913"/>
      <c r="CHA44" s="913"/>
      <c r="CHB44" s="913"/>
      <c r="CHC44" s="913"/>
      <c r="CHD44" s="913"/>
      <c r="CHE44" s="913"/>
      <c r="CHF44" s="913"/>
      <c r="CHG44" s="913"/>
      <c r="CHH44" s="913"/>
      <c r="CHI44" s="913"/>
      <c r="CHJ44" s="913"/>
      <c r="CHK44" s="913"/>
      <c r="CHL44" s="913"/>
      <c r="CHM44" s="913"/>
      <c r="CHN44" s="914"/>
      <c r="CHO44" s="925"/>
      <c r="CHP44" s="913"/>
      <c r="CHQ44" s="913"/>
      <c r="CHR44" s="913"/>
      <c r="CHS44" s="913"/>
      <c r="CHT44" s="913"/>
      <c r="CHU44" s="913"/>
      <c r="CHV44" s="913"/>
      <c r="CHW44" s="913"/>
      <c r="CHX44" s="913"/>
      <c r="CHY44" s="913"/>
      <c r="CHZ44" s="913"/>
      <c r="CIA44" s="913"/>
      <c r="CIB44" s="913"/>
      <c r="CIC44" s="913"/>
      <c r="CID44" s="913"/>
      <c r="CIE44" s="913"/>
      <c r="CIF44" s="914"/>
      <c r="CIG44" s="925"/>
      <c r="CIH44" s="913"/>
      <c r="CII44" s="913"/>
      <c r="CIJ44" s="913"/>
      <c r="CIK44" s="913"/>
      <c r="CIL44" s="913"/>
      <c r="CIM44" s="913"/>
      <c r="CIN44" s="913"/>
      <c r="CIO44" s="913"/>
      <c r="CIP44" s="913"/>
      <c r="CIQ44" s="913"/>
      <c r="CIR44" s="913"/>
      <c r="CIS44" s="913"/>
      <c r="CIT44" s="913"/>
      <c r="CIU44" s="913"/>
      <c r="CIV44" s="913"/>
      <c r="CIW44" s="913"/>
      <c r="CIX44" s="914"/>
      <c r="CIY44" s="925"/>
      <c r="CIZ44" s="913"/>
      <c r="CJA44" s="913"/>
      <c r="CJB44" s="913"/>
      <c r="CJC44" s="913"/>
      <c r="CJD44" s="913"/>
      <c r="CJE44" s="913"/>
      <c r="CJF44" s="913"/>
      <c r="CJG44" s="913"/>
      <c r="CJH44" s="913"/>
      <c r="CJI44" s="913"/>
      <c r="CJJ44" s="913"/>
      <c r="CJK44" s="913"/>
      <c r="CJL44" s="913"/>
      <c r="CJM44" s="913"/>
      <c r="CJN44" s="913"/>
      <c r="CJO44" s="913"/>
      <c r="CJP44" s="914"/>
      <c r="CJQ44" s="925"/>
      <c r="CJR44" s="913"/>
      <c r="CJS44" s="913"/>
      <c r="CJT44" s="913"/>
      <c r="CJU44" s="913"/>
      <c r="CJV44" s="913"/>
      <c r="CJW44" s="913"/>
      <c r="CJX44" s="913"/>
      <c r="CJY44" s="913"/>
      <c r="CJZ44" s="913"/>
      <c r="CKA44" s="913"/>
      <c r="CKB44" s="913"/>
      <c r="CKC44" s="913"/>
      <c r="CKD44" s="913"/>
      <c r="CKE44" s="913"/>
      <c r="CKF44" s="913"/>
      <c r="CKG44" s="913"/>
      <c r="CKH44" s="914"/>
      <c r="CKI44" s="925"/>
      <c r="CKJ44" s="913"/>
      <c r="CKK44" s="913"/>
      <c r="CKL44" s="913"/>
      <c r="CKM44" s="913"/>
      <c r="CKN44" s="913"/>
      <c r="CKO44" s="913"/>
      <c r="CKP44" s="913"/>
      <c r="CKQ44" s="913"/>
      <c r="CKR44" s="913"/>
      <c r="CKS44" s="913"/>
      <c r="CKT44" s="913"/>
      <c r="CKU44" s="913"/>
      <c r="CKV44" s="913"/>
      <c r="CKW44" s="913"/>
      <c r="CKX44" s="913"/>
      <c r="CKY44" s="913"/>
      <c r="CKZ44" s="914"/>
      <c r="CLA44" s="925"/>
      <c r="CLB44" s="913"/>
      <c r="CLC44" s="913"/>
      <c r="CLD44" s="913"/>
      <c r="CLE44" s="913"/>
      <c r="CLF44" s="913"/>
      <c r="CLG44" s="913"/>
      <c r="CLH44" s="913"/>
      <c r="CLI44" s="913"/>
      <c r="CLJ44" s="913"/>
      <c r="CLK44" s="913"/>
      <c r="CLL44" s="913"/>
      <c r="CLM44" s="913"/>
      <c r="CLN44" s="913"/>
      <c r="CLO44" s="913"/>
      <c r="CLP44" s="913"/>
      <c r="CLQ44" s="913"/>
      <c r="CLR44" s="914"/>
      <c r="CLS44" s="925"/>
      <c r="CLT44" s="913"/>
      <c r="CLU44" s="913"/>
      <c r="CLV44" s="913"/>
      <c r="CLW44" s="913"/>
      <c r="CLX44" s="913"/>
      <c r="CLY44" s="913"/>
      <c r="CLZ44" s="913"/>
      <c r="CMA44" s="913"/>
      <c r="CMB44" s="913"/>
      <c r="CMC44" s="913"/>
      <c r="CMD44" s="913"/>
      <c r="CME44" s="913"/>
      <c r="CMF44" s="913"/>
      <c r="CMG44" s="913"/>
      <c r="CMH44" s="913"/>
      <c r="CMI44" s="913"/>
      <c r="CMJ44" s="914"/>
      <c r="CMK44" s="925"/>
      <c r="CML44" s="913"/>
      <c r="CMM44" s="913"/>
      <c r="CMN44" s="913"/>
      <c r="CMO44" s="913"/>
      <c r="CMP44" s="913"/>
      <c r="CMQ44" s="913"/>
      <c r="CMR44" s="913"/>
      <c r="CMS44" s="913"/>
      <c r="CMT44" s="913"/>
      <c r="CMU44" s="913"/>
      <c r="CMV44" s="913"/>
      <c r="CMW44" s="913"/>
      <c r="CMX44" s="913"/>
      <c r="CMY44" s="913"/>
      <c r="CMZ44" s="913"/>
      <c r="CNA44" s="913"/>
      <c r="CNB44" s="914"/>
      <c r="CNC44" s="925"/>
      <c r="CND44" s="913"/>
      <c r="CNE44" s="913"/>
      <c r="CNF44" s="913"/>
      <c r="CNG44" s="913"/>
      <c r="CNH44" s="913"/>
      <c r="CNI44" s="913"/>
      <c r="CNJ44" s="913"/>
      <c r="CNK44" s="913"/>
      <c r="CNL44" s="913"/>
      <c r="CNM44" s="913"/>
      <c r="CNN44" s="913"/>
      <c r="CNO44" s="913"/>
      <c r="CNP44" s="913"/>
      <c r="CNQ44" s="913"/>
      <c r="CNR44" s="913"/>
      <c r="CNS44" s="913"/>
      <c r="CNT44" s="914"/>
      <c r="CNU44" s="925"/>
      <c r="CNV44" s="913"/>
      <c r="CNW44" s="913"/>
      <c r="CNX44" s="913"/>
      <c r="CNY44" s="913"/>
      <c r="CNZ44" s="913"/>
      <c r="COA44" s="913"/>
      <c r="COB44" s="913"/>
      <c r="COC44" s="913"/>
      <c r="COD44" s="913"/>
      <c r="COE44" s="913"/>
      <c r="COF44" s="913"/>
      <c r="COG44" s="913"/>
      <c r="COH44" s="913"/>
      <c r="COI44" s="913"/>
      <c r="COJ44" s="913"/>
      <c r="COK44" s="913"/>
      <c r="COL44" s="914"/>
      <c r="COM44" s="925"/>
      <c r="CON44" s="913"/>
      <c r="COO44" s="913"/>
      <c r="COP44" s="913"/>
      <c r="COQ44" s="913"/>
      <c r="COR44" s="913"/>
      <c r="COS44" s="913"/>
      <c r="COT44" s="913"/>
      <c r="COU44" s="913"/>
      <c r="COV44" s="913"/>
      <c r="COW44" s="913"/>
      <c r="COX44" s="913"/>
      <c r="COY44" s="913"/>
      <c r="COZ44" s="913"/>
      <c r="CPA44" s="913"/>
      <c r="CPB44" s="913"/>
      <c r="CPC44" s="913"/>
      <c r="CPD44" s="914"/>
      <c r="CPE44" s="925"/>
      <c r="CPF44" s="913"/>
      <c r="CPG44" s="913"/>
      <c r="CPH44" s="913"/>
      <c r="CPI44" s="913"/>
      <c r="CPJ44" s="913"/>
      <c r="CPK44" s="913"/>
      <c r="CPL44" s="913"/>
      <c r="CPM44" s="913"/>
      <c r="CPN44" s="913"/>
      <c r="CPO44" s="913"/>
      <c r="CPP44" s="913"/>
      <c r="CPQ44" s="913"/>
      <c r="CPR44" s="913"/>
      <c r="CPS44" s="913"/>
      <c r="CPT44" s="913"/>
      <c r="CPU44" s="913"/>
      <c r="CPV44" s="914"/>
      <c r="CPW44" s="925"/>
      <c r="CPX44" s="913"/>
      <c r="CPY44" s="913"/>
      <c r="CPZ44" s="913"/>
      <c r="CQA44" s="913"/>
      <c r="CQB44" s="913"/>
      <c r="CQC44" s="913"/>
      <c r="CQD44" s="913"/>
      <c r="CQE44" s="913"/>
      <c r="CQF44" s="913"/>
      <c r="CQG44" s="913"/>
      <c r="CQH44" s="913"/>
      <c r="CQI44" s="913"/>
      <c r="CQJ44" s="913"/>
      <c r="CQK44" s="913"/>
      <c r="CQL44" s="913"/>
      <c r="CQM44" s="913"/>
      <c r="CQN44" s="914"/>
      <c r="CQO44" s="925"/>
      <c r="CQP44" s="913"/>
      <c r="CQQ44" s="913"/>
      <c r="CQR44" s="913"/>
      <c r="CQS44" s="913"/>
      <c r="CQT44" s="913"/>
      <c r="CQU44" s="913"/>
      <c r="CQV44" s="913"/>
      <c r="CQW44" s="913"/>
      <c r="CQX44" s="913"/>
      <c r="CQY44" s="913"/>
      <c r="CQZ44" s="913"/>
      <c r="CRA44" s="913"/>
      <c r="CRB44" s="913"/>
      <c r="CRC44" s="913"/>
      <c r="CRD44" s="913"/>
      <c r="CRE44" s="913"/>
      <c r="CRF44" s="914"/>
      <c r="CRG44" s="925"/>
      <c r="CRH44" s="913"/>
      <c r="CRI44" s="913"/>
      <c r="CRJ44" s="913"/>
      <c r="CRK44" s="913"/>
      <c r="CRL44" s="913"/>
      <c r="CRM44" s="913"/>
      <c r="CRN44" s="913"/>
      <c r="CRO44" s="913"/>
      <c r="CRP44" s="913"/>
      <c r="CRQ44" s="913"/>
      <c r="CRR44" s="913"/>
      <c r="CRS44" s="913"/>
      <c r="CRT44" s="913"/>
      <c r="CRU44" s="913"/>
      <c r="CRV44" s="913"/>
      <c r="CRW44" s="913"/>
      <c r="CRX44" s="914"/>
      <c r="CRY44" s="925"/>
      <c r="CRZ44" s="913"/>
      <c r="CSA44" s="913"/>
      <c r="CSB44" s="913"/>
      <c r="CSC44" s="913"/>
      <c r="CSD44" s="913"/>
      <c r="CSE44" s="913"/>
      <c r="CSF44" s="913"/>
      <c r="CSG44" s="913"/>
      <c r="CSH44" s="913"/>
      <c r="CSI44" s="913"/>
      <c r="CSJ44" s="913"/>
      <c r="CSK44" s="913"/>
      <c r="CSL44" s="913"/>
      <c r="CSM44" s="913"/>
      <c r="CSN44" s="913"/>
      <c r="CSO44" s="913"/>
      <c r="CSP44" s="914"/>
      <c r="CSQ44" s="925"/>
      <c r="CSR44" s="913"/>
      <c r="CSS44" s="913"/>
      <c r="CST44" s="913"/>
      <c r="CSU44" s="913"/>
      <c r="CSV44" s="913"/>
      <c r="CSW44" s="913"/>
      <c r="CSX44" s="913"/>
      <c r="CSY44" s="913"/>
      <c r="CSZ44" s="913"/>
      <c r="CTA44" s="913"/>
      <c r="CTB44" s="913"/>
      <c r="CTC44" s="913"/>
      <c r="CTD44" s="913"/>
      <c r="CTE44" s="913"/>
      <c r="CTF44" s="913"/>
      <c r="CTG44" s="913"/>
      <c r="CTH44" s="914"/>
      <c r="CTI44" s="925"/>
      <c r="CTJ44" s="913"/>
      <c r="CTK44" s="913"/>
      <c r="CTL44" s="913"/>
      <c r="CTM44" s="913"/>
      <c r="CTN44" s="913"/>
      <c r="CTO44" s="913"/>
      <c r="CTP44" s="913"/>
      <c r="CTQ44" s="913"/>
      <c r="CTR44" s="913"/>
      <c r="CTS44" s="913"/>
      <c r="CTT44" s="913"/>
      <c r="CTU44" s="913"/>
      <c r="CTV44" s="913"/>
      <c r="CTW44" s="913"/>
      <c r="CTX44" s="913"/>
      <c r="CTY44" s="913"/>
      <c r="CTZ44" s="914"/>
      <c r="CUA44" s="925"/>
      <c r="CUB44" s="913"/>
      <c r="CUC44" s="913"/>
      <c r="CUD44" s="913"/>
      <c r="CUE44" s="913"/>
      <c r="CUF44" s="913"/>
      <c r="CUG44" s="913"/>
      <c r="CUH44" s="913"/>
      <c r="CUI44" s="913"/>
      <c r="CUJ44" s="913"/>
      <c r="CUK44" s="913"/>
      <c r="CUL44" s="913"/>
      <c r="CUM44" s="913"/>
      <c r="CUN44" s="913"/>
      <c r="CUO44" s="913"/>
      <c r="CUP44" s="913"/>
      <c r="CUQ44" s="913"/>
      <c r="CUR44" s="914"/>
      <c r="CUS44" s="925"/>
      <c r="CUT44" s="913"/>
      <c r="CUU44" s="913"/>
      <c r="CUV44" s="913"/>
      <c r="CUW44" s="913"/>
      <c r="CUX44" s="913"/>
      <c r="CUY44" s="913"/>
      <c r="CUZ44" s="913"/>
      <c r="CVA44" s="913"/>
      <c r="CVB44" s="913"/>
      <c r="CVC44" s="913"/>
      <c r="CVD44" s="913"/>
      <c r="CVE44" s="913"/>
      <c r="CVF44" s="913"/>
      <c r="CVG44" s="913"/>
      <c r="CVH44" s="913"/>
      <c r="CVI44" s="913"/>
      <c r="CVJ44" s="914"/>
      <c r="CVK44" s="925"/>
      <c r="CVL44" s="913"/>
      <c r="CVM44" s="913"/>
      <c r="CVN44" s="913"/>
      <c r="CVO44" s="913"/>
      <c r="CVP44" s="913"/>
      <c r="CVQ44" s="913"/>
      <c r="CVR44" s="913"/>
      <c r="CVS44" s="913"/>
      <c r="CVT44" s="913"/>
      <c r="CVU44" s="913"/>
      <c r="CVV44" s="913"/>
      <c r="CVW44" s="913"/>
      <c r="CVX44" s="913"/>
      <c r="CVY44" s="913"/>
      <c r="CVZ44" s="913"/>
      <c r="CWA44" s="913"/>
      <c r="CWB44" s="914"/>
      <c r="CWC44" s="925"/>
      <c r="CWD44" s="913"/>
      <c r="CWE44" s="913"/>
      <c r="CWF44" s="913"/>
      <c r="CWG44" s="913"/>
      <c r="CWH44" s="913"/>
      <c r="CWI44" s="913"/>
      <c r="CWJ44" s="913"/>
      <c r="CWK44" s="913"/>
      <c r="CWL44" s="913"/>
      <c r="CWM44" s="913"/>
      <c r="CWN44" s="913"/>
      <c r="CWO44" s="913"/>
      <c r="CWP44" s="913"/>
      <c r="CWQ44" s="913"/>
      <c r="CWR44" s="913"/>
      <c r="CWS44" s="913"/>
      <c r="CWT44" s="914"/>
      <c r="CWU44" s="925"/>
      <c r="CWV44" s="913"/>
      <c r="CWW44" s="913"/>
      <c r="CWX44" s="913"/>
      <c r="CWY44" s="913"/>
      <c r="CWZ44" s="913"/>
      <c r="CXA44" s="913"/>
      <c r="CXB44" s="913"/>
      <c r="CXC44" s="913"/>
      <c r="CXD44" s="913"/>
      <c r="CXE44" s="913"/>
      <c r="CXF44" s="913"/>
      <c r="CXG44" s="913"/>
      <c r="CXH44" s="913"/>
      <c r="CXI44" s="913"/>
      <c r="CXJ44" s="913"/>
      <c r="CXK44" s="913"/>
      <c r="CXL44" s="914"/>
      <c r="CXM44" s="925"/>
      <c r="CXN44" s="913"/>
      <c r="CXO44" s="913"/>
      <c r="CXP44" s="913"/>
      <c r="CXQ44" s="913"/>
      <c r="CXR44" s="913"/>
      <c r="CXS44" s="913"/>
      <c r="CXT44" s="913"/>
      <c r="CXU44" s="913"/>
      <c r="CXV44" s="913"/>
      <c r="CXW44" s="913"/>
      <c r="CXX44" s="913"/>
      <c r="CXY44" s="913"/>
      <c r="CXZ44" s="913"/>
      <c r="CYA44" s="913"/>
      <c r="CYB44" s="913"/>
      <c r="CYC44" s="913"/>
      <c r="CYD44" s="914"/>
      <c r="CYE44" s="925"/>
      <c r="CYF44" s="913"/>
      <c r="CYG44" s="913"/>
      <c r="CYH44" s="913"/>
      <c r="CYI44" s="913"/>
      <c r="CYJ44" s="913"/>
      <c r="CYK44" s="913"/>
      <c r="CYL44" s="913"/>
      <c r="CYM44" s="913"/>
      <c r="CYN44" s="913"/>
      <c r="CYO44" s="913"/>
      <c r="CYP44" s="913"/>
      <c r="CYQ44" s="913"/>
      <c r="CYR44" s="913"/>
      <c r="CYS44" s="913"/>
      <c r="CYT44" s="913"/>
      <c r="CYU44" s="913"/>
      <c r="CYV44" s="914"/>
      <c r="CYW44" s="925"/>
      <c r="CYX44" s="913"/>
      <c r="CYY44" s="913"/>
      <c r="CYZ44" s="913"/>
      <c r="CZA44" s="913"/>
      <c r="CZB44" s="913"/>
      <c r="CZC44" s="913"/>
      <c r="CZD44" s="913"/>
      <c r="CZE44" s="913"/>
      <c r="CZF44" s="913"/>
      <c r="CZG44" s="913"/>
      <c r="CZH44" s="913"/>
      <c r="CZI44" s="913"/>
      <c r="CZJ44" s="913"/>
      <c r="CZK44" s="913"/>
      <c r="CZL44" s="913"/>
      <c r="CZM44" s="913"/>
      <c r="CZN44" s="914"/>
      <c r="CZO44" s="925"/>
      <c r="CZP44" s="913"/>
      <c r="CZQ44" s="913"/>
      <c r="CZR44" s="913"/>
      <c r="CZS44" s="913"/>
      <c r="CZT44" s="913"/>
      <c r="CZU44" s="913"/>
      <c r="CZV44" s="913"/>
      <c r="CZW44" s="913"/>
      <c r="CZX44" s="913"/>
      <c r="CZY44" s="913"/>
      <c r="CZZ44" s="913"/>
      <c r="DAA44" s="913"/>
      <c r="DAB44" s="913"/>
      <c r="DAC44" s="913"/>
      <c r="DAD44" s="913"/>
      <c r="DAE44" s="913"/>
      <c r="DAF44" s="914"/>
      <c r="DAG44" s="925"/>
      <c r="DAH44" s="913"/>
      <c r="DAI44" s="913"/>
      <c r="DAJ44" s="913"/>
      <c r="DAK44" s="913"/>
      <c r="DAL44" s="913"/>
      <c r="DAM44" s="913"/>
      <c r="DAN44" s="913"/>
      <c r="DAO44" s="913"/>
      <c r="DAP44" s="913"/>
      <c r="DAQ44" s="913"/>
      <c r="DAR44" s="913"/>
      <c r="DAS44" s="913"/>
      <c r="DAT44" s="913"/>
      <c r="DAU44" s="913"/>
      <c r="DAV44" s="913"/>
      <c r="DAW44" s="913"/>
      <c r="DAX44" s="914"/>
      <c r="DAY44" s="925"/>
      <c r="DAZ44" s="913"/>
      <c r="DBA44" s="913"/>
      <c r="DBB44" s="913"/>
      <c r="DBC44" s="913"/>
      <c r="DBD44" s="913"/>
      <c r="DBE44" s="913"/>
      <c r="DBF44" s="913"/>
      <c r="DBG44" s="913"/>
      <c r="DBH44" s="913"/>
      <c r="DBI44" s="913"/>
      <c r="DBJ44" s="913"/>
      <c r="DBK44" s="913"/>
      <c r="DBL44" s="913"/>
      <c r="DBM44" s="913"/>
      <c r="DBN44" s="913"/>
      <c r="DBO44" s="913"/>
      <c r="DBP44" s="914"/>
      <c r="DBQ44" s="925"/>
      <c r="DBR44" s="913"/>
      <c r="DBS44" s="913"/>
      <c r="DBT44" s="913"/>
      <c r="DBU44" s="913"/>
      <c r="DBV44" s="913"/>
      <c r="DBW44" s="913"/>
      <c r="DBX44" s="913"/>
      <c r="DBY44" s="913"/>
      <c r="DBZ44" s="913"/>
      <c r="DCA44" s="913"/>
      <c r="DCB44" s="913"/>
      <c r="DCC44" s="913"/>
      <c r="DCD44" s="913"/>
      <c r="DCE44" s="913"/>
      <c r="DCF44" s="913"/>
      <c r="DCG44" s="913"/>
      <c r="DCH44" s="914"/>
      <c r="DCI44" s="925"/>
      <c r="DCJ44" s="913"/>
      <c r="DCK44" s="913"/>
      <c r="DCL44" s="913"/>
      <c r="DCM44" s="913"/>
      <c r="DCN44" s="913"/>
      <c r="DCO44" s="913"/>
      <c r="DCP44" s="913"/>
      <c r="DCQ44" s="913"/>
      <c r="DCR44" s="913"/>
      <c r="DCS44" s="913"/>
      <c r="DCT44" s="913"/>
      <c r="DCU44" s="913"/>
      <c r="DCV44" s="913"/>
      <c r="DCW44" s="913"/>
      <c r="DCX44" s="913"/>
      <c r="DCY44" s="913"/>
      <c r="DCZ44" s="914"/>
      <c r="DDA44" s="925"/>
      <c r="DDB44" s="913"/>
      <c r="DDC44" s="913"/>
      <c r="DDD44" s="913"/>
      <c r="DDE44" s="913"/>
      <c r="DDF44" s="913"/>
      <c r="DDG44" s="913"/>
      <c r="DDH44" s="913"/>
      <c r="DDI44" s="913"/>
      <c r="DDJ44" s="913"/>
      <c r="DDK44" s="913"/>
      <c r="DDL44" s="913"/>
      <c r="DDM44" s="913"/>
      <c r="DDN44" s="913"/>
      <c r="DDO44" s="913"/>
      <c r="DDP44" s="913"/>
      <c r="DDQ44" s="913"/>
      <c r="DDR44" s="914"/>
      <c r="DDS44" s="925"/>
      <c r="DDT44" s="913"/>
      <c r="DDU44" s="913"/>
      <c r="DDV44" s="913"/>
      <c r="DDW44" s="913"/>
      <c r="DDX44" s="913"/>
      <c r="DDY44" s="913"/>
      <c r="DDZ44" s="913"/>
      <c r="DEA44" s="913"/>
      <c r="DEB44" s="913"/>
      <c r="DEC44" s="913"/>
      <c r="DED44" s="913"/>
      <c r="DEE44" s="913"/>
      <c r="DEF44" s="913"/>
      <c r="DEG44" s="913"/>
      <c r="DEH44" s="913"/>
      <c r="DEI44" s="913"/>
      <c r="DEJ44" s="914"/>
      <c r="DEK44" s="925"/>
      <c r="DEL44" s="913"/>
      <c r="DEM44" s="913"/>
      <c r="DEN44" s="913"/>
      <c r="DEO44" s="913"/>
      <c r="DEP44" s="913"/>
      <c r="DEQ44" s="913"/>
      <c r="DER44" s="913"/>
      <c r="DES44" s="913"/>
      <c r="DET44" s="913"/>
      <c r="DEU44" s="913"/>
      <c r="DEV44" s="913"/>
      <c r="DEW44" s="913"/>
      <c r="DEX44" s="913"/>
      <c r="DEY44" s="913"/>
      <c r="DEZ44" s="913"/>
      <c r="DFA44" s="913"/>
      <c r="DFB44" s="914"/>
      <c r="DFC44" s="925"/>
      <c r="DFD44" s="913"/>
      <c r="DFE44" s="913"/>
      <c r="DFF44" s="913"/>
      <c r="DFG44" s="913"/>
      <c r="DFH44" s="913"/>
      <c r="DFI44" s="913"/>
      <c r="DFJ44" s="913"/>
      <c r="DFK44" s="913"/>
      <c r="DFL44" s="913"/>
      <c r="DFM44" s="913"/>
      <c r="DFN44" s="913"/>
      <c r="DFO44" s="913"/>
      <c r="DFP44" s="913"/>
      <c r="DFQ44" s="913"/>
      <c r="DFR44" s="913"/>
      <c r="DFS44" s="913"/>
      <c r="DFT44" s="914"/>
      <c r="DFU44" s="925"/>
      <c r="DFV44" s="913"/>
      <c r="DFW44" s="913"/>
      <c r="DFX44" s="913"/>
      <c r="DFY44" s="913"/>
      <c r="DFZ44" s="913"/>
      <c r="DGA44" s="913"/>
      <c r="DGB44" s="913"/>
      <c r="DGC44" s="913"/>
      <c r="DGD44" s="913"/>
      <c r="DGE44" s="913"/>
      <c r="DGF44" s="913"/>
      <c r="DGG44" s="913"/>
      <c r="DGH44" s="913"/>
      <c r="DGI44" s="913"/>
      <c r="DGJ44" s="913"/>
      <c r="DGK44" s="913"/>
      <c r="DGL44" s="914"/>
      <c r="DGM44" s="925"/>
      <c r="DGN44" s="913"/>
      <c r="DGO44" s="913"/>
      <c r="DGP44" s="913"/>
      <c r="DGQ44" s="913"/>
      <c r="DGR44" s="913"/>
      <c r="DGS44" s="913"/>
      <c r="DGT44" s="913"/>
      <c r="DGU44" s="913"/>
      <c r="DGV44" s="913"/>
      <c r="DGW44" s="913"/>
      <c r="DGX44" s="913"/>
      <c r="DGY44" s="913"/>
      <c r="DGZ44" s="913"/>
      <c r="DHA44" s="913"/>
      <c r="DHB44" s="913"/>
      <c r="DHC44" s="913"/>
      <c r="DHD44" s="914"/>
      <c r="DHE44" s="925"/>
      <c r="DHF44" s="913"/>
      <c r="DHG44" s="913"/>
      <c r="DHH44" s="913"/>
      <c r="DHI44" s="913"/>
      <c r="DHJ44" s="913"/>
      <c r="DHK44" s="913"/>
      <c r="DHL44" s="913"/>
      <c r="DHM44" s="913"/>
      <c r="DHN44" s="913"/>
      <c r="DHO44" s="913"/>
      <c r="DHP44" s="913"/>
      <c r="DHQ44" s="913"/>
      <c r="DHR44" s="913"/>
      <c r="DHS44" s="913"/>
      <c r="DHT44" s="913"/>
      <c r="DHU44" s="913"/>
      <c r="DHV44" s="914"/>
      <c r="DHW44" s="925"/>
      <c r="DHX44" s="913"/>
      <c r="DHY44" s="913"/>
      <c r="DHZ44" s="913"/>
      <c r="DIA44" s="913"/>
      <c r="DIB44" s="913"/>
      <c r="DIC44" s="913"/>
      <c r="DID44" s="913"/>
      <c r="DIE44" s="913"/>
      <c r="DIF44" s="913"/>
      <c r="DIG44" s="913"/>
      <c r="DIH44" s="913"/>
      <c r="DII44" s="913"/>
      <c r="DIJ44" s="913"/>
      <c r="DIK44" s="913"/>
      <c r="DIL44" s="913"/>
      <c r="DIM44" s="913"/>
      <c r="DIN44" s="914"/>
      <c r="DIO44" s="925"/>
      <c r="DIP44" s="913"/>
      <c r="DIQ44" s="913"/>
      <c r="DIR44" s="913"/>
      <c r="DIS44" s="913"/>
      <c r="DIT44" s="913"/>
      <c r="DIU44" s="913"/>
      <c r="DIV44" s="913"/>
      <c r="DIW44" s="913"/>
      <c r="DIX44" s="913"/>
      <c r="DIY44" s="913"/>
      <c r="DIZ44" s="913"/>
      <c r="DJA44" s="913"/>
      <c r="DJB44" s="913"/>
      <c r="DJC44" s="913"/>
      <c r="DJD44" s="913"/>
      <c r="DJE44" s="913"/>
      <c r="DJF44" s="914"/>
      <c r="DJG44" s="925"/>
      <c r="DJH44" s="913"/>
      <c r="DJI44" s="913"/>
      <c r="DJJ44" s="913"/>
      <c r="DJK44" s="913"/>
      <c r="DJL44" s="913"/>
      <c r="DJM44" s="913"/>
      <c r="DJN44" s="913"/>
      <c r="DJO44" s="913"/>
      <c r="DJP44" s="913"/>
      <c r="DJQ44" s="913"/>
      <c r="DJR44" s="913"/>
      <c r="DJS44" s="913"/>
      <c r="DJT44" s="913"/>
      <c r="DJU44" s="913"/>
      <c r="DJV44" s="913"/>
      <c r="DJW44" s="913"/>
      <c r="DJX44" s="914"/>
      <c r="DJY44" s="925"/>
      <c r="DJZ44" s="913"/>
      <c r="DKA44" s="913"/>
      <c r="DKB44" s="913"/>
      <c r="DKC44" s="913"/>
      <c r="DKD44" s="913"/>
      <c r="DKE44" s="913"/>
      <c r="DKF44" s="913"/>
      <c r="DKG44" s="913"/>
      <c r="DKH44" s="913"/>
      <c r="DKI44" s="913"/>
      <c r="DKJ44" s="913"/>
      <c r="DKK44" s="913"/>
      <c r="DKL44" s="913"/>
      <c r="DKM44" s="913"/>
      <c r="DKN44" s="913"/>
      <c r="DKO44" s="913"/>
      <c r="DKP44" s="914"/>
      <c r="DKQ44" s="925"/>
      <c r="DKR44" s="913"/>
      <c r="DKS44" s="913"/>
      <c r="DKT44" s="913"/>
      <c r="DKU44" s="913"/>
      <c r="DKV44" s="913"/>
      <c r="DKW44" s="913"/>
      <c r="DKX44" s="913"/>
      <c r="DKY44" s="913"/>
      <c r="DKZ44" s="913"/>
      <c r="DLA44" s="913"/>
      <c r="DLB44" s="913"/>
      <c r="DLC44" s="913"/>
      <c r="DLD44" s="913"/>
      <c r="DLE44" s="913"/>
      <c r="DLF44" s="913"/>
      <c r="DLG44" s="913"/>
      <c r="DLH44" s="914"/>
      <c r="DLI44" s="925"/>
      <c r="DLJ44" s="913"/>
      <c r="DLK44" s="913"/>
      <c r="DLL44" s="913"/>
      <c r="DLM44" s="913"/>
      <c r="DLN44" s="913"/>
      <c r="DLO44" s="913"/>
      <c r="DLP44" s="913"/>
      <c r="DLQ44" s="913"/>
      <c r="DLR44" s="913"/>
      <c r="DLS44" s="913"/>
      <c r="DLT44" s="913"/>
      <c r="DLU44" s="913"/>
      <c r="DLV44" s="913"/>
      <c r="DLW44" s="913"/>
      <c r="DLX44" s="913"/>
      <c r="DLY44" s="913"/>
      <c r="DLZ44" s="914"/>
      <c r="DMA44" s="925"/>
      <c r="DMB44" s="913"/>
      <c r="DMC44" s="913"/>
      <c r="DMD44" s="913"/>
      <c r="DME44" s="913"/>
      <c r="DMF44" s="913"/>
      <c r="DMG44" s="913"/>
      <c r="DMH44" s="913"/>
      <c r="DMI44" s="913"/>
      <c r="DMJ44" s="913"/>
      <c r="DMK44" s="913"/>
      <c r="DML44" s="913"/>
      <c r="DMM44" s="913"/>
      <c r="DMN44" s="913"/>
      <c r="DMO44" s="913"/>
      <c r="DMP44" s="913"/>
      <c r="DMQ44" s="913"/>
      <c r="DMR44" s="914"/>
      <c r="DMS44" s="925"/>
      <c r="DMT44" s="913"/>
      <c r="DMU44" s="913"/>
      <c r="DMV44" s="913"/>
      <c r="DMW44" s="913"/>
      <c r="DMX44" s="913"/>
      <c r="DMY44" s="913"/>
      <c r="DMZ44" s="913"/>
      <c r="DNA44" s="913"/>
      <c r="DNB44" s="913"/>
      <c r="DNC44" s="913"/>
      <c r="DND44" s="913"/>
      <c r="DNE44" s="913"/>
      <c r="DNF44" s="913"/>
      <c r="DNG44" s="913"/>
      <c r="DNH44" s="913"/>
      <c r="DNI44" s="913"/>
      <c r="DNJ44" s="914"/>
      <c r="DNK44" s="925"/>
      <c r="DNL44" s="913"/>
      <c r="DNM44" s="913"/>
      <c r="DNN44" s="913"/>
      <c r="DNO44" s="913"/>
      <c r="DNP44" s="913"/>
      <c r="DNQ44" s="913"/>
      <c r="DNR44" s="913"/>
      <c r="DNS44" s="913"/>
      <c r="DNT44" s="913"/>
      <c r="DNU44" s="913"/>
      <c r="DNV44" s="913"/>
      <c r="DNW44" s="913"/>
      <c r="DNX44" s="913"/>
      <c r="DNY44" s="913"/>
      <c r="DNZ44" s="913"/>
      <c r="DOA44" s="913"/>
      <c r="DOB44" s="914"/>
      <c r="DOC44" s="925"/>
      <c r="DOD44" s="913"/>
      <c r="DOE44" s="913"/>
      <c r="DOF44" s="913"/>
      <c r="DOG44" s="913"/>
      <c r="DOH44" s="913"/>
      <c r="DOI44" s="913"/>
      <c r="DOJ44" s="913"/>
      <c r="DOK44" s="913"/>
      <c r="DOL44" s="913"/>
      <c r="DOM44" s="913"/>
      <c r="DON44" s="913"/>
      <c r="DOO44" s="913"/>
      <c r="DOP44" s="913"/>
      <c r="DOQ44" s="913"/>
      <c r="DOR44" s="913"/>
      <c r="DOS44" s="913"/>
      <c r="DOT44" s="914"/>
      <c r="DOU44" s="925"/>
      <c r="DOV44" s="913"/>
      <c r="DOW44" s="913"/>
      <c r="DOX44" s="913"/>
      <c r="DOY44" s="913"/>
      <c r="DOZ44" s="913"/>
      <c r="DPA44" s="913"/>
      <c r="DPB44" s="913"/>
      <c r="DPC44" s="913"/>
      <c r="DPD44" s="913"/>
      <c r="DPE44" s="913"/>
      <c r="DPF44" s="913"/>
      <c r="DPG44" s="913"/>
      <c r="DPH44" s="913"/>
      <c r="DPI44" s="913"/>
      <c r="DPJ44" s="913"/>
      <c r="DPK44" s="913"/>
      <c r="DPL44" s="914"/>
      <c r="DPM44" s="925"/>
      <c r="DPN44" s="913"/>
      <c r="DPO44" s="913"/>
      <c r="DPP44" s="913"/>
      <c r="DPQ44" s="913"/>
      <c r="DPR44" s="913"/>
      <c r="DPS44" s="913"/>
      <c r="DPT44" s="913"/>
      <c r="DPU44" s="913"/>
      <c r="DPV44" s="913"/>
      <c r="DPW44" s="913"/>
      <c r="DPX44" s="913"/>
      <c r="DPY44" s="913"/>
      <c r="DPZ44" s="913"/>
      <c r="DQA44" s="913"/>
      <c r="DQB44" s="913"/>
      <c r="DQC44" s="913"/>
      <c r="DQD44" s="914"/>
      <c r="DQE44" s="925"/>
      <c r="DQF44" s="913"/>
      <c r="DQG44" s="913"/>
      <c r="DQH44" s="913"/>
      <c r="DQI44" s="913"/>
      <c r="DQJ44" s="913"/>
      <c r="DQK44" s="913"/>
      <c r="DQL44" s="913"/>
      <c r="DQM44" s="913"/>
      <c r="DQN44" s="913"/>
      <c r="DQO44" s="913"/>
      <c r="DQP44" s="913"/>
      <c r="DQQ44" s="913"/>
      <c r="DQR44" s="913"/>
      <c r="DQS44" s="913"/>
      <c r="DQT44" s="913"/>
      <c r="DQU44" s="913"/>
      <c r="DQV44" s="914"/>
      <c r="DQW44" s="925"/>
      <c r="DQX44" s="913"/>
      <c r="DQY44" s="913"/>
      <c r="DQZ44" s="913"/>
      <c r="DRA44" s="913"/>
      <c r="DRB44" s="913"/>
      <c r="DRC44" s="913"/>
      <c r="DRD44" s="913"/>
      <c r="DRE44" s="913"/>
      <c r="DRF44" s="913"/>
      <c r="DRG44" s="913"/>
      <c r="DRH44" s="913"/>
      <c r="DRI44" s="913"/>
      <c r="DRJ44" s="913"/>
      <c r="DRK44" s="913"/>
      <c r="DRL44" s="913"/>
      <c r="DRM44" s="913"/>
      <c r="DRN44" s="914"/>
      <c r="DRO44" s="925"/>
      <c r="DRP44" s="913"/>
      <c r="DRQ44" s="913"/>
      <c r="DRR44" s="913"/>
      <c r="DRS44" s="913"/>
      <c r="DRT44" s="913"/>
      <c r="DRU44" s="913"/>
      <c r="DRV44" s="913"/>
      <c r="DRW44" s="913"/>
      <c r="DRX44" s="913"/>
      <c r="DRY44" s="913"/>
      <c r="DRZ44" s="913"/>
      <c r="DSA44" s="913"/>
      <c r="DSB44" s="913"/>
      <c r="DSC44" s="913"/>
      <c r="DSD44" s="913"/>
      <c r="DSE44" s="913"/>
      <c r="DSF44" s="914"/>
      <c r="DSG44" s="925"/>
      <c r="DSH44" s="913"/>
      <c r="DSI44" s="913"/>
      <c r="DSJ44" s="913"/>
      <c r="DSK44" s="913"/>
      <c r="DSL44" s="913"/>
      <c r="DSM44" s="913"/>
      <c r="DSN44" s="913"/>
      <c r="DSO44" s="913"/>
      <c r="DSP44" s="913"/>
      <c r="DSQ44" s="913"/>
      <c r="DSR44" s="913"/>
      <c r="DSS44" s="913"/>
      <c r="DST44" s="913"/>
      <c r="DSU44" s="913"/>
      <c r="DSV44" s="913"/>
      <c r="DSW44" s="913"/>
      <c r="DSX44" s="914"/>
      <c r="DSY44" s="925"/>
      <c r="DSZ44" s="913"/>
      <c r="DTA44" s="913"/>
      <c r="DTB44" s="913"/>
      <c r="DTC44" s="913"/>
      <c r="DTD44" s="913"/>
      <c r="DTE44" s="913"/>
      <c r="DTF44" s="913"/>
      <c r="DTG44" s="913"/>
      <c r="DTH44" s="913"/>
      <c r="DTI44" s="913"/>
      <c r="DTJ44" s="913"/>
      <c r="DTK44" s="913"/>
      <c r="DTL44" s="913"/>
      <c r="DTM44" s="913"/>
      <c r="DTN44" s="913"/>
      <c r="DTO44" s="913"/>
      <c r="DTP44" s="914"/>
      <c r="DTQ44" s="925"/>
      <c r="DTR44" s="913"/>
      <c r="DTS44" s="913"/>
      <c r="DTT44" s="913"/>
      <c r="DTU44" s="913"/>
      <c r="DTV44" s="913"/>
      <c r="DTW44" s="913"/>
      <c r="DTX44" s="913"/>
      <c r="DTY44" s="913"/>
      <c r="DTZ44" s="913"/>
      <c r="DUA44" s="913"/>
      <c r="DUB44" s="913"/>
      <c r="DUC44" s="913"/>
      <c r="DUD44" s="913"/>
      <c r="DUE44" s="913"/>
      <c r="DUF44" s="913"/>
      <c r="DUG44" s="913"/>
      <c r="DUH44" s="914"/>
      <c r="DUI44" s="925"/>
      <c r="DUJ44" s="913"/>
      <c r="DUK44" s="913"/>
      <c r="DUL44" s="913"/>
      <c r="DUM44" s="913"/>
      <c r="DUN44" s="913"/>
      <c r="DUO44" s="913"/>
      <c r="DUP44" s="913"/>
      <c r="DUQ44" s="913"/>
      <c r="DUR44" s="913"/>
      <c r="DUS44" s="913"/>
      <c r="DUT44" s="913"/>
      <c r="DUU44" s="913"/>
      <c r="DUV44" s="913"/>
      <c r="DUW44" s="913"/>
      <c r="DUX44" s="913"/>
      <c r="DUY44" s="913"/>
      <c r="DUZ44" s="914"/>
      <c r="DVA44" s="925"/>
      <c r="DVB44" s="913"/>
      <c r="DVC44" s="913"/>
      <c r="DVD44" s="913"/>
      <c r="DVE44" s="913"/>
      <c r="DVF44" s="913"/>
      <c r="DVG44" s="913"/>
      <c r="DVH44" s="913"/>
      <c r="DVI44" s="913"/>
      <c r="DVJ44" s="913"/>
      <c r="DVK44" s="913"/>
      <c r="DVL44" s="913"/>
      <c r="DVM44" s="913"/>
      <c r="DVN44" s="913"/>
      <c r="DVO44" s="913"/>
      <c r="DVP44" s="913"/>
      <c r="DVQ44" s="913"/>
      <c r="DVR44" s="914"/>
      <c r="DVS44" s="925"/>
      <c r="DVT44" s="913"/>
      <c r="DVU44" s="913"/>
      <c r="DVV44" s="913"/>
      <c r="DVW44" s="913"/>
      <c r="DVX44" s="913"/>
      <c r="DVY44" s="913"/>
      <c r="DVZ44" s="913"/>
      <c r="DWA44" s="913"/>
      <c r="DWB44" s="913"/>
      <c r="DWC44" s="913"/>
      <c r="DWD44" s="913"/>
      <c r="DWE44" s="913"/>
      <c r="DWF44" s="913"/>
      <c r="DWG44" s="913"/>
      <c r="DWH44" s="913"/>
      <c r="DWI44" s="913"/>
      <c r="DWJ44" s="914"/>
      <c r="DWK44" s="925"/>
      <c r="DWL44" s="913"/>
      <c r="DWM44" s="913"/>
      <c r="DWN44" s="913"/>
      <c r="DWO44" s="913"/>
      <c r="DWP44" s="913"/>
      <c r="DWQ44" s="913"/>
      <c r="DWR44" s="913"/>
      <c r="DWS44" s="913"/>
      <c r="DWT44" s="913"/>
      <c r="DWU44" s="913"/>
      <c r="DWV44" s="913"/>
      <c r="DWW44" s="913"/>
      <c r="DWX44" s="913"/>
      <c r="DWY44" s="913"/>
      <c r="DWZ44" s="913"/>
      <c r="DXA44" s="913"/>
      <c r="DXB44" s="914"/>
      <c r="DXC44" s="925"/>
      <c r="DXD44" s="913"/>
      <c r="DXE44" s="913"/>
      <c r="DXF44" s="913"/>
      <c r="DXG44" s="913"/>
      <c r="DXH44" s="913"/>
      <c r="DXI44" s="913"/>
      <c r="DXJ44" s="913"/>
      <c r="DXK44" s="913"/>
      <c r="DXL44" s="913"/>
      <c r="DXM44" s="913"/>
      <c r="DXN44" s="913"/>
      <c r="DXO44" s="913"/>
      <c r="DXP44" s="913"/>
      <c r="DXQ44" s="913"/>
      <c r="DXR44" s="913"/>
      <c r="DXS44" s="913"/>
      <c r="DXT44" s="914"/>
      <c r="DXU44" s="925"/>
      <c r="DXV44" s="913"/>
      <c r="DXW44" s="913"/>
      <c r="DXX44" s="913"/>
      <c r="DXY44" s="913"/>
      <c r="DXZ44" s="913"/>
      <c r="DYA44" s="913"/>
      <c r="DYB44" s="913"/>
      <c r="DYC44" s="913"/>
      <c r="DYD44" s="913"/>
      <c r="DYE44" s="913"/>
      <c r="DYF44" s="913"/>
      <c r="DYG44" s="913"/>
      <c r="DYH44" s="913"/>
      <c r="DYI44" s="913"/>
      <c r="DYJ44" s="913"/>
      <c r="DYK44" s="913"/>
      <c r="DYL44" s="914"/>
      <c r="DYM44" s="925"/>
      <c r="DYN44" s="913"/>
      <c r="DYO44" s="913"/>
      <c r="DYP44" s="913"/>
      <c r="DYQ44" s="913"/>
      <c r="DYR44" s="913"/>
      <c r="DYS44" s="913"/>
      <c r="DYT44" s="913"/>
      <c r="DYU44" s="913"/>
      <c r="DYV44" s="913"/>
      <c r="DYW44" s="913"/>
      <c r="DYX44" s="913"/>
      <c r="DYY44" s="913"/>
      <c r="DYZ44" s="913"/>
      <c r="DZA44" s="913"/>
      <c r="DZB44" s="913"/>
      <c r="DZC44" s="913"/>
      <c r="DZD44" s="914"/>
      <c r="DZE44" s="925"/>
      <c r="DZF44" s="913"/>
      <c r="DZG44" s="913"/>
      <c r="DZH44" s="913"/>
      <c r="DZI44" s="913"/>
      <c r="DZJ44" s="913"/>
      <c r="DZK44" s="913"/>
      <c r="DZL44" s="913"/>
      <c r="DZM44" s="913"/>
      <c r="DZN44" s="913"/>
      <c r="DZO44" s="913"/>
      <c r="DZP44" s="913"/>
      <c r="DZQ44" s="913"/>
      <c r="DZR44" s="913"/>
      <c r="DZS44" s="913"/>
      <c r="DZT44" s="913"/>
      <c r="DZU44" s="913"/>
      <c r="DZV44" s="914"/>
      <c r="DZW44" s="925"/>
      <c r="DZX44" s="913"/>
      <c r="DZY44" s="913"/>
      <c r="DZZ44" s="913"/>
      <c r="EAA44" s="913"/>
      <c r="EAB44" s="913"/>
      <c r="EAC44" s="913"/>
      <c r="EAD44" s="913"/>
      <c r="EAE44" s="913"/>
      <c r="EAF44" s="913"/>
      <c r="EAG44" s="913"/>
      <c r="EAH44" s="913"/>
      <c r="EAI44" s="913"/>
      <c r="EAJ44" s="913"/>
      <c r="EAK44" s="913"/>
      <c r="EAL44" s="913"/>
      <c r="EAM44" s="913"/>
      <c r="EAN44" s="914"/>
      <c r="EAO44" s="925"/>
      <c r="EAP44" s="913"/>
      <c r="EAQ44" s="913"/>
      <c r="EAR44" s="913"/>
      <c r="EAS44" s="913"/>
      <c r="EAT44" s="913"/>
      <c r="EAU44" s="913"/>
      <c r="EAV44" s="913"/>
      <c r="EAW44" s="913"/>
      <c r="EAX44" s="913"/>
      <c r="EAY44" s="913"/>
      <c r="EAZ44" s="913"/>
      <c r="EBA44" s="913"/>
      <c r="EBB44" s="913"/>
      <c r="EBC44" s="913"/>
      <c r="EBD44" s="913"/>
      <c r="EBE44" s="913"/>
      <c r="EBF44" s="914"/>
      <c r="EBG44" s="925"/>
      <c r="EBH44" s="913"/>
      <c r="EBI44" s="913"/>
      <c r="EBJ44" s="913"/>
      <c r="EBK44" s="913"/>
      <c r="EBL44" s="913"/>
      <c r="EBM44" s="913"/>
      <c r="EBN44" s="913"/>
      <c r="EBO44" s="913"/>
      <c r="EBP44" s="913"/>
      <c r="EBQ44" s="913"/>
      <c r="EBR44" s="913"/>
      <c r="EBS44" s="913"/>
      <c r="EBT44" s="913"/>
      <c r="EBU44" s="913"/>
      <c r="EBV44" s="913"/>
      <c r="EBW44" s="913"/>
      <c r="EBX44" s="914"/>
      <c r="EBY44" s="925"/>
      <c r="EBZ44" s="913"/>
      <c r="ECA44" s="913"/>
      <c r="ECB44" s="913"/>
      <c r="ECC44" s="913"/>
      <c r="ECD44" s="913"/>
      <c r="ECE44" s="913"/>
      <c r="ECF44" s="913"/>
      <c r="ECG44" s="913"/>
      <c r="ECH44" s="913"/>
      <c r="ECI44" s="913"/>
      <c r="ECJ44" s="913"/>
      <c r="ECK44" s="913"/>
      <c r="ECL44" s="913"/>
      <c r="ECM44" s="913"/>
      <c r="ECN44" s="913"/>
      <c r="ECO44" s="913"/>
      <c r="ECP44" s="914"/>
      <c r="ECQ44" s="925"/>
      <c r="ECR44" s="913"/>
      <c r="ECS44" s="913"/>
      <c r="ECT44" s="913"/>
      <c r="ECU44" s="913"/>
      <c r="ECV44" s="913"/>
      <c r="ECW44" s="913"/>
      <c r="ECX44" s="913"/>
      <c r="ECY44" s="913"/>
      <c r="ECZ44" s="913"/>
      <c r="EDA44" s="913"/>
      <c r="EDB44" s="913"/>
      <c r="EDC44" s="913"/>
      <c r="EDD44" s="913"/>
      <c r="EDE44" s="913"/>
      <c r="EDF44" s="913"/>
      <c r="EDG44" s="913"/>
      <c r="EDH44" s="914"/>
      <c r="EDI44" s="925"/>
      <c r="EDJ44" s="913"/>
      <c r="EDK44" s="913"/>
      <c r="EDL44" s="913"/>
      <c r="EDM44" s="913"/>
      <c r="EDN44" s="913"/>
      <c r="EDO44" s="913"/>
      <c r="EDP44" s="913"/>
      <c r="EDQ44" s="913"/>
      <c r="EDR44" s="913"/>
      <c r="EDS44" s="913"/>
      <c r="EDT44" s="913"/>
      <c r="EDU44" s="913"/>
      <c r="EDV44" s="913"/>
      <c r="EDW44" s="913"/>
      <c r="EDX44" s="913"/>
      <c r="EDY44" s="913"/>
      <c r="EDZ44" s="914"/>
      <c r="EEA44" s="925"/>
      <c r="EEB44" s="913"/>
      <c r="EEC44" s="913"/>
      <c r="EED44" s="913"/>
      <c r="EEE44" s="913"/>
      <c r="EEF44" s="913"/>
      <c r="EEG44" s="913"/>
      <c r="EEH44" s="913"/>
      <c r="EEI44" s="913"/>
      <c r="EEJ44" s="913"/>
      <c r="EEK44" s="913"/>
      <c r="EEL44" s="913"/>
      <c r="EEM44" s="913"/>
      <c r="EEN44" s="913"/>
      <c r="EEO44" s="913"/>
      <c r="EEP44" s="913"/>
      <c r="EEQ44" s="913"/>
      <c r="EER44" s="914"/>
      <c r="EES44" s="925"/>
      <c r="EET44" s="913"/>
      <c r="EEU44" s="913"/>
      <c r="EEV44" s="913"/>
      <c r="EEW44" s="913"/>
      <c r="EEX44" s="913"/>
      <c r="EEY44" s="913"/>
      <c r="EEZ44" s="913"/>
      <c r="EFA44" s="913"/>
      <c r="EFB44" s="913"/>
      <c r="EFC44" s="913"/>
      <c r="EFD44" s="913"/>
      <c r="EFE44" s="913"/>
      <c r="EFF44" s="913"/>
      <c r="EFG44" s="913"/>
      <c r="EFH44" s="913"/>
      <c r="EFI44" s="913"/>
      <c r="EFJ44" s="914"/>
      <c r="EFK44" s="925"/>
      <c r="EFL44" s="913"/>
      <c r="EFM44" s="913"/>
      <c r="EFN44" s="913"/>
      <c r="EFO44" s="913"/>
      <c r="EFP44" s="913"/>
      <c r="EFQ44" s="913"/>
      <c r="EFR44" s="913"/>
      <c r="EFS44" s="913"/>
      <c r="EFT44" s="913"/>
      <c r="EFU44" s="913"/>
      <c r="EFV44" s="913"/>
      <c r="EFW44" s="913"/>
      <c r="EFX44" s="913"/>
      <c r="EFY44" s="913"/>
      <c r="EFZ44" s="913"/>
      <c r="EGA44" s="913"/>
      <c r="EGB44" s="914"/>
      <c r="EGC44" s="925"/>
      <c r="EGD44" s="913"/>
      <c r="EGE44" s="913"/>
      <c r="EGF44" s="913"/>
      <c r="EGG44" s="913"/>
      <c r="EGH44" s="913"/>
      <c r="EGI44" s="913"/>
      <c r="EGJ44" s="913"/>
      <c r="EGK44" s="913"/>
      <c r="EGL44" s="913"/>
      <c r="EGM44" s="913"/>
      <c r="EGN44" s="913"/>
      <c r="EGO44" s="913"/>
      <c r="EGP44" s="913"/>
      <c r="EGQ44" s="913"/>
      <c r="EGR44" s="913"/>
      <c r="EGS44" s="913"/>
      <c r="EGT44" s="914"/>
      <c r="EGU44" s="925"/>
      <c r="EGV44" s="913"/>
      <c r="EGW44" s="913"/>
      <c r="EGX44" s="913"/>
      <c r="EGY44" s="913"/>
      <c r="EGZ44" s="913"/>
      <c r="EHA44" s="913"/>
      <c r="EHB44" s="913"/>
      <c r="EHC44" s="913"/>
      <c r="EHD44" s="913"/>
      <c r="EHE44" s="913"/>
      <c r="EHF44" s="913"/>
      <c r="EHG44" s="913"/>
      <c r="EHH44" s="913"/>
      <c r="EHI44" s="913"/>
      <c r="EHJ44" s="913"/>
      <c r="EHK44" s="913"/>
      <c r="EHL44" s="914"/>
      <c r="EHM44" s="925"/>
      <c r="EHN44" s="913"/>
      <c r="EHO44" s="913"/>
      <c r="EHP44" s="913"/>
      <c r="EHQ44" s="913"/>
      <c r="EHR44" s="913"/>
      <c r="EHS44" s="913"/>
      <c r="EHT44" s="913"/>
      <c r="EHU44" s="913"/>
      <c r="EHV44" s="913"/>
      <c r="EHW44" s="913"/>
      <c r="EHX44" s="913"/>
      <c r="EHY44" s="913"/>
      <c r="EHZ44" s="913"/>
      <c r="EIA44" s="913"/>
      <c r="EIB44" s="913"/>
      <c r="EIC44" s="913"/>
      <c r="EID44" s="914"/>
      <c r="EIE44" s="925"/>
      <c r="EIF44" s="913"/>
      <c r="EIG44" s="913"/>
      <c r="EIH44" s="913"/>
      <c r="EII44" s="913"/>
      <c r="EIJ44" s="913"/>
      <c r="EIK44" s="913"/>
      <c r="EIL44" s="913"/>
      <c r="EIM44" s="913"/>
      <c r="EIN44" s="913"/>
      <c r="EIO44" s="913"/>
      <c r="EIP44" s="913"/>
      <c r="EIQ44" s="913"/>
      <c r="EIR44" s="913"/>
      <c r="EIS44" s="913"/>
      <c r="EIT44" s="913"/>
      <c r="EIU44" s="913"/>
      <c r="EIV44" s="914"/>
      <c r="EIW44" s="925"/>
      <c r="EIX44" s="913"/>
      <c r="EIY44" s="913"/>
      <c r="EIZ44" s="913"/>
      <c r="EJA44" s="913"/>
      <c r="EJB44" s="913"/>
      <c r="EJC44" s="913"/>
      <c r="EJD44" s="913"/>
      <c r="EJE44" s="913"/>
      <c r="EJF44" s="913"/>
      <c r="EJG44" s="913"/>
      <c r="EJH44" s="913"/>
      <c r="EJI44" s="913"/>
      <c r="EJJ44" s="913"/>
      <c r="EJK44" s="913"/>
      <c r="EJL44" s="913"/>
      <c r="EJM44" s="913"/>
      <c r="EJN44" s="914"/>
      <c r="EJO44" s="925"/>
      <c r="EJP44" s="913"/>
      <c r="EJQ44" s="913"/>
      <c r="EJR44" s="913"/>
      <c r="EJS44" s="913"/>
      <c r="EJT44" s="913"/>
      <c r="EJU44" s="913"/>
      <c r="EJV44" s="913"/>
      <c r="EJW44" s="913"/>
      <c r="EJX44" s="913"/>
      <c r="EJY44" s="913"/>
      <c r="EJZ44" s="913"/>
      <c r="EKA44" s="913"/>
      <c r="EKB44" s="913"/>
      <c r="EKC44" s="913"/>
      <c r="EKD44" s="913"/>
      <c r="EKE44" s="913"/>
      <c r="EKF44" s="914"/>
      <c r="EKG44" s="925"/>
      <c r="EKH44" s="913"/>
      <c r="EKI44" s="913"/>
      <c r="EKJ44" s="913"/>
      <c r="EKK44" s="913"/>
      <c r="EKL44" s="913"/>
      <c r="EKM44" s="913"/>
      <c r="EKN44" s="913"/>
      <c r="EKO44" s="913"/>
      <c r="EKP44" s="913"/>
      <c r="EKQ44" s="913"/>
      <c r="EKR44" s="913"/>
      <c r="EKS44" s="913"/>
      <c r="EKT44" s="913"/>
      <c r="EKU44" s="913"/>
      <c r="EKV44" s="913"/>
      <c r="EKW44" s="913"/>
      <c r="EKX44" s="914"/>
      <c r="EKY44" s="925"/>
      <c r="EKZ44" s="913"/>
      <c r="ELA44" s="913"/>
      <c r="ELB44" s="913"/>
      <c r="ELC44" s="913"/>
      <c r="ELD44" s="913"/>
      <c r="ELE44" s="913"/>
      <c r="ELF44" s="913"/>
      <c r="ELG44" s="913"/>
      <c r="ELH44" s="913"/>
      <c r="ELI44" s="913"/>
      <c r="ELJ44" s="913"/>
      <c r="ELK44" s="913"/>
      <c r="ELL44" s="913"/>
      <c r="ELM44" s="913"/>
      <c r="ELN44" s="913"/>
      <c r="ELO44" s="913"/>
      <c r="ELP44" s="914"/>
      <c r="ELQ44" s="925"/>
      <c r="ELR44" s="913"/>
      <c r="ELS44" s="913"/>
      <c r="ELT44" s="913"/>
      <c r="ELU44" s="913"/>
      <c r="ELV44" s="913"/>
      <c r="ELW44" s="913"/>
      <c r="ELX44" s="913"/>
      <c r="ELY44" s="913"/>
      <c r="ELZ44" s="913"/>
      <c r="EMA44" s="913"/>
      <c r="EMB44" s="913"/>
      <c r="EMC44" s="913"/>
      <c r="EMD44" s="913"/>
      <c r="EME44" s="913"/>
      <c r="EMF44" s="913"/>
      <c r="EMG44" s="913"/>
      <c r="EMH44" s="914"/>
      <c r="EMI44" s="925"/>
      <c r="EMJ44" s="913"/>
      <c r="EMK44" s="913"/>
      <c r="EML44" s="913"/>
      <c r="EMM44" s="913"/>
      <c r="EMN44" s="913"/>
      <c r="EMO44" s="913"/>
      <c r="EMP44" s="913"/>
      <c r="EMQ44" s="913"/>
      <c r="EMR44" s="913"/>
      <c r="EMS44" s="913"/>
      <c r="EMT44" s="913"/>
      <c r="EMU44" s="913"/>
      <c r="EMV44" s="913"/>
      <c r="EMW44" s="913"/>
      <c r="EMX44" s="913"/>
      <c r="EMY44" s="913"/>
      <c r="EMZ44" s="914"/>
      <c r="ENA44" s="925"/>
      <c r="ENB44" s="913"/>
      <c r="ENC44" s="913"/>
      <c r="END44" s="913"/>
      <c r="ENE44" s="913"/>
      <c r="ENF44" s="913"/>
      <c r="ENG44" s="913"/>
      <c r="ENH44" s="913"/>
      <c r="ENI44" s="913"/>
      <c r="ENJ44" s="913"/>
      <c r="ENK44" s="913"/>
      <c r="ENL44" s="913"/>
      <c r="ENM44" s="913"/>
      <c r="ENN44" s="913"/>
      <c r="ENO44" s="913"/>
      <c r="ENP44" s="913"/>
      <c r="ENQ44" s="913"/>
      <c r="ENR44" s="914"/>
      <c r="ENS44" s="925"/>
      <c r="ENT44" s="913"/>
      <c r="ENU44" s="913"/>
      <c r="ENV44" s="913"/>
      <c r="ENW44" s="913"/>
      <c r="ENX44" s="913"/>
      <c r="ENY44" s="913"/>
      <c r="ENZ44" s="913"/>
      <c r="EOA44" s="913"/>
      <c r="EOB44" s="913"/>
      <c r="EOC44" s="913"/>
      <c r="EOD44" s="913"/>
      <c r="EOE44" s="913"/>
      <c r="EOF44" s="913"/>
      <c r="EOG44" s="913"/>
      <c r="EOH44" s="913"/>
      <c r="EOI44" s="913"/>
      <c r="EOJ44" s="914"/>
      <c r="EOK44" s="925"/>
      <c r="EOL44" s="913"/>
      <c r="EOM44" s="913"/>
      <c r="EON44" s="913"/>
      <c r="EOO44" s="913"/>
      <c r="EOP44" s="913"/>
      <c r="EOQ44" s="913"/>
      <c r="EOR44" s="913"/>
      <c r="EOS44" s="913"/>
      <c r="EOT44" s="913"/>
      <c r="EOU44" s="913"/>
      <c r="EOV44" s="913"/>
      <c r="EOW44" s="913"/>
      <c r="EOX44" s="913"/>
      <c r="EOY44" s="913"/>
      <c r="EOZ44" s="913"/>
      <c r="EPA44" s="913"/>
      <c r="EPB44" s="914"/>
      <c r="EPC44" s="925"/>
      <c r="EPD44" s="913"/>
      <c r="EPE44" s="913"/>
      <c r="EPF44" s="913"/>
      <c r="EPG44" s="913"/>
      <c r="EPH44" s="913"/>
      <c r="EPI44" s="913"/>
      <c r="EPJ44" s="913"/>
      <c r="EPK44" s="913"/>
      <c r="EPL44" s="913"/>
      <c r="EPM44" s="913"/>
      <c r="EPN44" s="913"/>
      <c r="EPO44" s="913"/>
      <c r="EPP44" s="913"/>
      <c r="EPQ44" s="913"/>
      <c r="EPR44" s="913"/>
      <c r="EPS44" s="913"/>
      <c r="EPT44" s="914"/>
      <c r="EPU44" s="925"/>
      <c r="EPV44" s="913"/>
      <c r="EPW44" s="913"/>
      <c r="EPX44" s="913"/>
      <c r="EPY44" s="913"/>
      <c r="EPZ44" s="913"/>
      <c r="EQA44" s="913"/>
      <c r="EQB44" s="913"/>
      <c r="EQC44" s="913"/>
      <c r="EQD44" s="913"/>
      <c r="EQE44" s="913"/>
      <c r="EQF44" s="913"/>
      <c r="EQG44" s="913"/>
      <c r="EQH44" s="913"/>
      <c r="EQI44" s="913"/>
      <c r="EQJ44" s="913"/>
      <c r="EQK44" s="913"/>
      <c r="EQL44" s="914"/>
      <c r="EQM44" s="925"/>
      <c r="EQN44" s="913"/>
      <c r="EQO44" s="913"/>
      <c r="EQP44" s="913"/>
      <c r="EQQ44" s="913"/>
      <c r="EQR44" s="913"/>
      <c r="EQS44" s="913"/>
      <c r="EQT44" s="913"/>
      <c r="EQU44" s="913"/>
      <c r="EQV44" s="913"/>
      <c r="EQW44" s="913"/>
      <c r="EQX44" s="913"/>
      <c r="EQY44" s="913"/>
      <c r="EQZ44" s="913"/>
      <c r="ERA44" s="913"/>
      <c r="ERB44" s="913"/>
      <c r="ERC44" s="913"/>
      <c r="ERD44" s="914"/>
      <c r="ERE44" s="925"/>
      <c r="ERF44" s="913"/>
      <c r="ERG44" s="913"/>
      <c r="ERH44" s="913"/>
      <c r="ERI44" s="913"/>
      <c r="ERJ44" s="913"/>
      <c r="ERK44" s="913"/>
      <c r="ERL44" s="913"/>
      <c r="ERM44" s="913"/>
      <c r="ERN44" s="913"/>
      <c r="ERO44" s="913"/>
      <c r="ERP44" s="913"/>
      <c r="ERQ44" s="913"/>
      <c r="ERR44" s="913"/>
      <c r="ERS44" s="913"/>
      <c r="ERT44" s="913"/>
      <c r="ERU44" s="913"/>
      <c r="ERV44" s="914"/>
      <c r="ERW44" s="925"/>
      <c r="ERX44" s="913"/>
      <c r="ERY44" s="913"/>
      <c r="ERZ44" s="913"/>
      <c r="ESA44" s="913"/>
      <c r="ESB44" s="913"/>
      <c r="ESC44" s="913"/>
      <c r="ESD44" s="913"/>
      <c r="ESE44" s="913"/>
      <c r="ESF44" s="913"/>
      <c r="ESG44" s="913"/>
      <c r="ESH44" s="913"/>
      <c r="ESI44" s="913"/>
      <c r="ESJ44" s="913"/>
      <c r="ESK44" s="913"/>
      <c r="ESL44" s="913"/>
      <c r="ESM44" s="913"/>
      <c r="ESN44" s="914"/>
      <c r="ESO44" s="925"/>
      <c r="ESP44" s="913"/>
      <c r="ESQ44" s="913"/>
      <c r="ESR44" s="913"/>
      <c r="ESS44" s="913"/>
      <c r="EST44" s="913"/>
      <c r="ESU44" s="913"/>
      <c r="ESV44" s="913"/>
      <c r="ESW44" s="913"/>
      <c r="ESX44" s="913"/>
      <c r="ESY44" s="913"/>
      <c r="ESZ44" s="913"/>
      <c r="ETA44" s="913"/>
      <c r="ETB44" s="913"/>
      <c r="ETC44" s="913"/>
      <c r="ETD44" s="913"/>
      <c r="ETE44" s="913"/>
      <c r="ETF44" s="914"/>
      <c r="ETG44" s="925"/>
      <c r="ETH44" s="913"/>
      <c r="ETI44" s="913"/>
      <c r="ETJ44" s="913"/>
      <c r="ETK44" s="913"/>
      <c r="ETL44" s="913"/>
      <c r="ETM44" s="913"/>
      <c r="ETN44" s="913"/>
      <c r="ETO44" s="913"/>
      <c r="ETP44" s="913"/>
      <c r="ETQ44" s="913"/>
      <c r="ETR44" s="913"/>
      <c r="ETS44" s="913"/>
      <c r="ETT44" s="913"/>
      <c r="ETU44" s="913"/>
      <c r="ETV44" s="913"/>
      <c r="ETW44" s="913"/>
      <c r="ETX44" s="914"/>
      <c r="ETY44" s="925"/>
      <c r="ETZ44" s="913"/>
      <c r="EUA44" s="913"/>
      <c r="EUB44" s="913"/>
      <c r="EUC44" s="913"/>
      <c r="EUD44" s="913"/>
      <c r="EUE44" s="913"/>
      <c r="EUF44" s="913"/>
      <c r="EUG44" s="913"/>
      <c r="EUH44" s="913"/>
      <c r="EUI44" s="913"/>
      <c r="EUJ44" s="913"/>
      <c r="EUK44" s="913"/>
      <c r="EUL44" s="913"/>
      <c r="EUM44" s="913"/>
      <c r="EUN44" s="913"/>
      <c r="EUO44" s="913"/>
      <c r="EUP44" s="914"/>
      <c r="EUQ44" s="925"/>
      <c r="EUR44" s="913"/>
      <c r="EUS44" s="913"/>
      <c r="EUT44" s="913"/>
      <c r="EUU44" s="913"/>
      <c r="EUV44" s="913"/>
      <c r="EUW44" s="913"/>
      <c r="EUX44" s="913"/>
      <c r="EUY44" s="913"/>
      <c r="EUZ44" s="913"/>
      <c r="EVA44" s="913"/>
      <c r="EVB44" s="913"/>
      <c r="EVC44" s="913"/>
      <c r="EVD44" s="913"/>
      <c r="EVE44" s="913"/>
      <c r="EVF44" s="913"/>
      <c r="EVG44" s="913"/>
      <c r="EVH44" s="914"/>
      <c r="EVI44" s="925"/>
      <c r="EVJ44" s="913"/>
      <c r="EVK44" s="913"/>
      <c r="EVL44" s="913"/>
      <c r="EVM44" s="913"/>
      <c r="EVN44" s="913"/>
      <c r="EVO44" s="913"/>
      <c r="EVP44" s="913"/>
      <c r="EVQ44" s="913"/>
      <c r="EVR44" s="913"/>
      <c r="EVS44" s="913"/>
      <c r="EVT44" s="913"/>
      <c r="EVU44" s="913"/>
      <c r="EVV44" s="913"/>
      <c r="EVW44" s="913"/>
      <c r="EVX44" s="913"/>
      <c r="EVY44" s="913"/>
      <c r="EVZ44" s="914"/>
      <c r="EWA44" s="925"/>
      <c r="EWB44" s="913"/>
      <c r="EWC44" s="913"/>
      <c r="EWD44" s="913"/>
      <c r="EWE44" s="913"/>
      <c r="EWF44" s="913"/>
      <c r="EWG44" s="913"/>
      <c r="EWH44" s="913"/>
      <c r="EWI44" s="913"/>
      <c r="EWJ44" s="913"/>
      <c r="EWK44" s="913"/>
      <c r="EWL44" s="913"/>
      <c r="EWM44" s="913"/>
      <c r="EWN44" s="913"/>
      <c r="EWO44" s="913"/>
      <c r="EWP44" s="913"/>
      <c r="EWQ44" s="913"/>
      <c r="EWR44" s="914"/>
      <c r="EWS44" s="925"/>
      <c r="EWT44" s="913"/>
      <c r="EWU44" s="913"/>
      <c r="EWV44" s="913"/>
      <c r="EWW44" s="913"/>
      <c r="EWX44" s="913"/>
      <c r="EWY44" s="913"/>
      <c r="EWZ44" s="913"/>
      <c r="EXA44" s="913"/>
      <c r="EXB44" s="913"/>
      <c r="EXC44" s="913"/>
      <c r="EXD44" s="913"/>
      <c r="EXE44" s="913"/>
      <c r="EXF44" s="913"/>
      <c r="EXG44" s="913"/>
      <c r="EXH44" s="913"/>
      <c r="EXI44" s="913"/>
      <c r="EXJ44" s="914"/>
      <c r="EXK44" s="925"/>
      <c r="EXL44" s="913"/>
      <c r="EXM44" s="913"/>
      <c r="EXN44" s="913"/>
      <c r="EXO44" s="913"/>
      <c r="EXP44" s="913"/>
      <c r="EXQ44" s="913"/>
      <c r="EXR44" s="913"/>
      <c r="EXS44" s="913"/>
      <c r="EXT44" s="913"/>
      <c r="EXU44" s="913"/>
      <c r="EXV44" s="913"/>
      <c r="EXW44" s="913"/>
      <c r="EXX44" s="913"/>
      <c r="EXY44" s="913"/>
      <c r="EXZ44" s="913"/>
      <c r="EYA44" s="913"/>
      <c r="EYB44" s="914"/>
      <c r="EYC44" s="925"/>
      <c r="EYD44" s="913"/>
      <c r="EYE44" s="913"/>
      <c r="EYF44" s="913"/>
      <c r="EYG44" s="913"/>
      <c r="EYH44" s="913"/>
      <c r="EYI44" s="913"/>
      <c r="EYJ44" s="913"/>
      <c r="EYK44" s="913"/>
      <c r="EYL44" s="913"/>
      <c r="EYM44" s="913"/>
      <c r="EYN44" s="913"/>
      <c r="EYO44" s="913"/>
      <c r="EYP44" s="913"/>
      <c r="EYQ44" s="913"/>
      <c r="EYR44" s="913"/>
      <c r="EYS44" s="913"/>
      <c r="EYT44" s="914"/>
      <c r="EYU44" s="925"/>
      <c r="EYV44" s="913"/>
      <c r="EYW44" s="913"/>
      <c r="EYX44" s="913"/>
      <c r="EYY44" s="913"/>
      <c r="EYZ44" s="913"/>
      <c r="EZA44" s="913"/>
      <c r="EZB44" s="913"/>
      <c r="EZC44" s="913"/>
      <c r="EZD44" s="913"/>
      <c r="EZE44" s="913"/>
      <c r="EZF44" s="913"/>
      <c r="EZG44" s="913"/>
      <c r="EZH44" s="913"/>
      <c r="EZI44" s="913"/>
      <c r="EZJ44" s="913"/>
      <c r="EZK44" s="913"/>
      <c r="EZL44" s="914"/>
      <c r="EZM44" s="925"/>
      <c r="EZN44" s="913"/>
      <c r="EZO44" s="913"/>
      <c r="EZP44" s="913"/>
      <c r="EZQ44" s="913"/>
      <c r="EZR44" s="913"/>
      <c r="EZS44" s="913"/>
      <c r="EZT44" s="913"/>
      <c r="EZU44" s="913"/>
      <c r="EZV44" s="913"/>
      <c r="EZW44" s="913"/>
      <c r="EZX44" s="913"/>
      <c r="EZY44" s="913"/>
      <c r="EZZ44" s="913"/>
      <c r="FAA44" s="913"/>
      <c r="FAB44" s="913"/>
      <c r="FAC44" s="913"/>
      <c r="FAD44" s="914"/>
      <c r="FAE44" s="925"/>
      <c r="FAF44" s="913"/>
      <c r="FAG44" s="913"/>
      <c r="FAH44" s="913"/>
      <c r="FAI44" s="913"/>
      <c r="FAJ44" s="913"/>
      <c r="FAK44" s="913"/>
      <c r="FAL44" s="913"/>
      <c r="FAM44" s="913"/>
      <c r="FAN44" s="913"/>
      <c r="FAO44" s="913"/>
      <c r="FAP44" s="913"/>
      <c r="FAQ44" s="913"/>
      <c r="FAR44" s="913"/>
      <c r="FAS44" s="913"/>
      <c r="FAT44" s="913"/>
      <c r="FAU44" s="913"/>
      <c r="FAV44" s="914"/>
      <c r="FAW44" s="925"/>
      <c r="FAX44" s="913"/>
      <c r="FAY44" s="913"/>
      <c r="FAZ44" s="913"/>
      <c r="FBA44" s="913"/>
      <c r="FBB44" s="913"/>
      <c r="FBC44" s="913"/>
      <c r="FBD44" s="913"/>
      <c r="FBE44" s="913"/>
      <c r="FBF44" s="913"/>
      <c r="FBG44" s="913"/>
      <c r="FBH44" s="913"/>
      <c r="FBI44" s="913"/>
      <c r="FBJ44" s="913"/>
      <c r="FBK44" s="913"/>
      <c r="FBL44" s="913"/>
      <c r="FBM44" s="913"/>
      <c r="FBN44" s="914"/>
      <c r="FBO44" s="925"/>
      <c r="FBP44" s="913"/>
      <c r="FBQ44" s="913"/>
      <c r="FBR44" s="913"/>
      <c r="FBS44" s="913"/>
      <c r="FBT44" s="913"/>
      <c r="FBU44" s="913"/>
      <c r="FBV44" s="913"/>
      <c r="FBW44" s="913"/>
      <c r="FBX44" s="913"/>
      <c r="FBY44" s="913"/>
      <c r="FBZ44" s="913"/>
      <c r="FCA44" s="913"/>
      <c r="FCB44" s="913"/>
      <c r="FCC44" s="913"/>
      <c r="FCD44" s="913"/>
      <c r="FCE44" s="913"/>
      <c r="FCF44" s="914"/>
      <c r="FCG44" s="925"/>
      <c r="FCH44" s="913"/>
      <c r="FCI44" s="913"/>
      <c r="FCJ44" s="913"/>
      <c r="FCK44" s="913"/>
      <c r="FCL44" s="913"/>
      <c r="FCM44" s="913"/>
      <c r="FCN44" s="913"/>
      <c r="FCO44" s="913"/>
      <c r="FCP44" s="913"/>
      <c r="FCQ44" s="913"/>
      <c r="FCR44" s="913"/>
      <c r="FCS44" s="913"/>
      <c r="FCT44" s="913"/>
      <c r="FCU44" s="913"/>
      <c r="FCV44" s="913"/>
      <c r="FCW44" s="913"/>
      <c r="FCX44" s="914"/>
      <c r="FCY44" s="925"/>
      <c r="FCZ44" s="913"/>
      <c r="FDA44" s="913"/>
      <c r="FDB44" s="913"/>
      <c r="FDC44" s="913"/>
      <c r="FDD44" s="913"/>
      <c r="FDE44" s="913"/>
      <c r="FDF44" s="913"/>
      <c r="FDG44" s="913"/>
      <c r="FDH44" s="913"/>
      <c r="FDI44" s="913"/>
      <c r="FDJ44" s="913"/>
      <c r="FDK44" s="913"/>
      <c r="FDL44" s="913"/>
      <c r="FDM44" s="913"/>
      <c r="FDN44" s="913"/>
      <c r="FDO44" s="913"/>
      <c r="FDP44" s="914"/>
      <c r="FDQ44" s="925"/>
      <c r="FDR44" s="913"/>
      <c r="FDS44" s="913"/>
      <c r="FDT44" s="913"/>
      <c r="FDU44" s="913"/>
      <c r="FDV44" s="913"/>
      <c r="FDW44" s="913"/>
      <c r="FDX44" s="913"/>
      <c r="FDY44" s="913"/>
      <c r="FDZ44" s="913"/>
      <c r="FEA44" s="913"/>
      <c r="FEB44" s="913"/>
      <c r="FEC44" s="913"/>
      <c r="FED44" s="913"/>
      <c r="FEE44" s="913"/>
      <c r="FEF44" s="913"/>
      <c r="FEG44" s="913"/>
      <c r="FEH44" s="914"/>
      <c r="FEI44" s="925"/>
      <c r="FEJ44" s="913"/>
      <c r="FEK44" s="913"/>
      <c r="FEL44" s="913"/>
      <c r="FEM44" s="913"/>
      <c r="FEN44" s="913"/>
      <c r="FEO44" s="913"/>
      <c r="FEP44" s="913"/>
      <c r="FEQ44" s="913"/>
      <c r="FER44" s="913"/>
      <c r="FES44" s="913"/>
      <c r="FET44" s="913"/>
      <c r="FEU44" s="913"/>
      <c r="FEV44" s="913"/>
      <c r="FEW44" s="913"/>
      <c r="FEX44" s="913"/>
      <c r="FEY44" s="913"/>
      <c r="FEZ44" s="914"/>
      <c r="FFA44" s="925"/>
      <c r="FFB44" s="913"/>
      <c r="FFC44" s="913"/>
      <c r="FFD44" s="913"/>
      <c r="FFE44" s="913"/>
      <c r="FFF44" s="913"/>
      <c r="FFG44" s="913"/>
      <c r="FFH44" s="913"/>
      <c r="FFI44" s="913"/>
      <c r="FFJ44" s="913"/>
      <c r="FFK44" s="913"/>
      <c r="FFL44" s="913"/>
      <c r="FFM44" s="913"/>
      <c r="FFN44" s="913"/>
      <c r="FFO44" s="913"/>
      <c r="FFP44" s="913"/>
      <c r="FFQ44" s="913"/>
      <c r="FFR44" s="914"/>
      <c r="FFS44" s="925"/>
      <c r="FFT44" s="913"/>
      <c r="FFU44" s="913"/>
      <c r="FFV44" s="913"/>
      <c r="FFW44" s="913"/>
      <c r="FFX44" s="913"/>
      <c r="FFY44" s="913"/>
      <c r="FFZ44" s="913"/>
      <c r="FGA44" s="913"/>
      <c r="FGB44" s="913"/>
      <c r="FGC44" s="913"/>
      <c r="FGD44" s="913"/>
      <c r="FGE44" s="913"/>
      <c r="FGF44" s="913"/>
      <c r="FGG44" s="913"/>
      <c r="FGH44" s="913"/>
      <c r="FGI44" s="913"/>
      <c r="FGJ44" s="914"/>
      <c r="FGK44" s="925"/>
      <c r="FGL44" s="913"/>
      <c r="FGM44" s="913"/>
      <c r="FGN44" s="913"/>
      <c r="FGO44" s="913"/>
      <c r="FGP44" s="913"/>
      <c r="FGQ44" s="913"/>
      <c r="FGR44" s="913"/>
      <c r="FGS44" s="913"/>
      <c r="FGT44" s="913"/>
      <c r="FGU44" s="913"/>
      <c r="FGV44" s="913"/>
      <c r="FGW44" s="913"/>
      <c r="FGX44" s="913"/>
      <c r="FGY44" s="913"/>
      <c r="FGZ44" s="913"/>
      <c r="FHA44" s="913"/>
      <c r="FHB44" s="914"/>
      <c r="FHC44" s="925"/>
      <c r="FHD44" s="913"/>
      <c r="FHE44" s="913"/>
      <c r="FHF44" s="913"/>
      <c r="FHG44" s="913"/>
      <c r="FHH44" s="913"/>
      <c r="FHI44" s="913"/>
      <c r="FHJ44" s="913"/>
      <c r="FHK44" s="913"/>
      <c r="FHL44" s="913"/>
      <c r="FHM44" s="913"/>
      <c r="FHN44" s="913"/>
      <c r="FHO44" s="913"/>
      <c r="FHP44" s="913"/>
      <c r="FHQ44" s="913"/>
      <c r="FHR44" s="913"/>
      <c r="FHS44" s="913"/>
      <c r="FHT44" s="914"/>
      <c r="FHU44" s="925"/>
      <c r="FHV44" s="913"/>
      <c r="FHW44" s="913"/>
      <c r="FHX44" s="913"/>
      <c r="FHY44" s="913"/>
      <c r="FHZ44" s="913"/>
      <c r="FIA44" s="913"/>
      <c r="FIB44" s="913"/>
      <c r="FIC44" s="913"/>
      <c r="FID44" s="913"/>
      <c r="FIE44" s="913"/>
      <c r="FIF44" s="913"/>
      <c r="FIG44" s="913"/>
      <c r="FIH44" s="913"/>
      <c r="FII44" s="913"/>
      <c r="FIJ44" s="913"/>
      <c r="FIK44" s="913"/>
      <c r="FIL44" s="914"/>
      <c r="FIM44" s="925"/>
      <c r="FIN44" s="913"/>
      <c r="FIO44" s="913"/>
      <c r="FIP44" s="913"/>
      <c r="FIQ44" s="913"/>
      <c r="FIR44" s="913"/>
      <c r="FIS44" s="913"/>
      <c r="FIT44" s="913"/>
      <c r="FIU44" s="913"/>
      <c r="FIV44" s="913"/>
      <c r="FIW44" s="913"/>
      <c r="FIX44" s="913"/>
      <c r="FIY44" s="913"/>
      <c r="FIZ44" s="913"/>
      <c r="FJA44" s="913"/>
      <c r="FJB44" s="913"/>
      <c r="FJC44" s="913"/>
      <c r="FJD44" s="914"/>
      <c r="FJE44" s="925"/>
      <c r="FJF44" s="913"/>
      <c r="FJG44" s="913"/>
      <c r="FJH44" s="913"/>
      <c r="FJI44" s="913"/>
      <c r="FJJ44" s="913"/>
      <c r="FJK44" s="913"/>
      <c r="FJL44" s="913"/>
      <c r="FJM44" s="913"/>
      <c r="FJN44" s="913"/>
      <c r="FJO44" s="913"/>
      <c r="FJP44" s="913"/>
      <c r="FJQ44" s="913"/>
      <c r="FJR44" s="913"/>
      <c r="FJS44" s="913"/>
      <c r="FJT44" s="913"/>
      <c r="FJU44" s="913"/>
      <c r="FJV44" s="914"/>
      <c r="FJW44" s="925"/>
      <c r="FJX44" s="913"/>
      <c r="FJY44" s="913"/>
      <c r="FJZ44" s="913"/>
      <c r="FKA44" s="913"/>
      <c r="FKB44" s="913"/>
      <c r="FKC44" s="913"/>
      <c r="FKD44" s="913"/>
      <c r="FKE44" s="913"/>
      <c r="FKF44" s="913"/>
      <c r="FKG44" s="913"/>
      <c r="FKH44" s="913"/>
      <c r="FKI44" s="913"/>
      <c r="FKJ44" s="913"/>
      <c r="FKK44" s="913"/>
      <c r="FKL44" s="913"/>
      <c r="FKM44" s="913"/>
      <c r="FKN44" s="914"/>
      <c r="FKO44" s="925"/>
      <c r="FKP44" s="913"/>
      <c r="FKQ44" s="913"/>
      <c r="FKR44" s="913"/>
      <c r="FKS44" s="913"/>
      <c r="FKT44" s="913"/>
      <c r="FKU44" s="913"/>
      <c r="FKV44" s="913"/>
      <c r="FKW44" s="913"/>
      <c r="FKX44" s="913"/>
      <c r="FKY44" s="913"/>
      <c r="FKZ44" s="913"/>
      <c r="FLA44" s="913"/>
      <c r="FLB44" s="913"/>
      <c r="FLC44" s="913"/>
      <c r="FLD44" s="913"/>
      <c r="FLE44" s="913"/>
      <c r="FLF44" s="914"/>
      <c r="FLG44" s="925"/>
      <c r="FLH44" s="913"/>
      <c r="FLI44" s="913"/>
      <c r="FLJ44" s="913"/>
      <c r="FLK44" s="913"/>
      <c r="FLL44" s="913"/>
      <c r="FLM44" s="913"/>
      <c r="FLN44" s="913"/>
      <c r="FLO44" s="913"/>
      <c r="FLP44" s="913"/>
      <c r="FLQ44" s="913"/>
      <c r="FLR44" s="913"/>
      <c r="FLS44" s="913"/>
      <c r="FLT44" s="913"/>
      <c r="FLU44" s="913"/>
      <c r="FLV44" s="913"/>
      <c r="FLW44" s="913"/>
      <c r="FLX44" s="914"/>
      <c r="FLY44" s="925"/>
      <c r="FLZ44" s="913"/>
      <c r="FMA44" s="913"/>
      <c r="FMB44" s="913"/>
      <c r="FMC44" s="913"/>
      <c r="FMD44" s="913"/>
      <c r="FME44" s="913"/>
      <c r="FMF44" s="913"/>
      <c r="FMG44" s="913"/>
      <c r="FMH44" s="913"/>
      <c r="FMI44" s="913"/>
      <c r="FMJ44" s="913"/>
      <c r="FMK44" s="913"/>
      <c r="FML44" s="913"/>
      <c r="FMM44" s="913"/>
      <c r="FMN44" s="913"/>
      <c r="FMO44" s="913"/>
      <c r="FMP44" s="914"/>
      <c r="FMQ44" s="925"/>
      <c r="FMR44" s="913"/>
      <c r="FMS44" s="913"/>
      <c r="FMT44" s="913"/>
      <c r="FMU44" s="913"/>
      <c r="FMV44" s="913"/>
      <c r="FMW44" s="913"/>
      <c r="FMX44" s="913"/>
      <c r="FMY44" s="913"/>
      <c r="FMZ44" s="913"/>
      <c r="FNA44" s="913"/>
      <c r="FNB44" s="913"/>
      <c r="FNC44" s="913"/>
      <c r="FND44" s="913"/>
      <c r="FNE44" s="913"/>
      <c r="FNF44" s="913"/>
      <c r="FNG44" s="913"/>
      <c r="FNH44" s="914"/>
      <c r="FNI44" s="925"/>
      <c r="FNJ44" s="913"/>
      <c r="FNK44" s="913"/>
      <c r="FNL44" s="913"/>
      <c r="FNM44" s="913"/>
      <c r="FNN44" s="913"/>
      <c r="FNO44" s="913"/>
      <c r="FNP44" s="913"/>
      <c r="FNQ44" s="913"/>
      <c r="FNR44" s="913"/>
      <c r="FNS44" s="913"/>
      <c r="FNT44" s="913"/>
      <c r="FNU44" s="913"/>
      <c r="FNV44" s="913"/>
      <c r="FNW44" s="913"/>
      <c r="FNX44" s="913"/>
      <c r="FNY44" s="913"/>
      <c r="FNZ44" s="914"/>
      <c r="FOA44" s="925"/>
      <c r="FOB44" s="913"/>
      <c r="FOC44" s="913"/>
      <c r="FOD44" s="913"/>
      <c r="FOE44" s="913"/>
      <c r="FOF44" s="913"/>
      <c r="FOG44" s="913"/>
      <c r="FOH44" s="913"/>
      <c r="FOI44" s="913"/>
      <c r="FOJ44" s="913"/>
      <c r="FOK44" s="913"/>
      <c r="FOL44" s="913"/>
      <c r="FOM44" s="913"/>
      <c r="FON44" s="913"/>
      <c r="FOO44" s="913"/>
      <c r="FOP44" s="913"/>
      <c r="FOQ44" s="913"/>
      <c r="FOR44" s="914"/>
      <c r="FOS44" s="925"/>
      <c r="FOT44" s="913"/>
      <c r="FOU44" s="913"/>
      <c r="FOV44" s="913"/>
      <c r="FOW44" s="913"/>
      <c r="FOX44" s="913"/>
      <c r="FOY44" s="913"/>
      <c r="FOZ44" s="913"/>
      <c r="FPA44" s="913"/>
      <c r="FPB44" s="913"/>
      <c r="FPC44" s="913"/>
      <c r="FPD44" s="913"/>
      <c r="FPE44" s="913"/>
      <c r="FPF44" s="913"/>
      <c r="FPG44" s="913"/>
      <c r="FPH44" s="913"/>
      <c r="FPI44" s="913"/>
      <c r="FPJ44" s="914"/>
      <c r="FPK44" s="925"/>
      <c r="FPL44" s="913"/>
      <c r="FPM44" s="913"/>
      <c r="FPN44" s="913"/>
      <c r="FPO44" s="913"/>
      <c r="FPP44" s="913"/>
      <c r="FPQ44" s="913"/>
      <c r="FPR44" s="913"/>
      <c r="FPS44" s="913"/>
      <c r="FPT44" s="913"/>
      <c r="FPU44" s="913"/>
      <c r="FPV44" s="913"/>
      <c r="FPW44" s="913"/>
      <c r="FPX44" s="913"/>
      <c r="FPY44" s="913"/>
      <c r="FPZ44" s="913"/>
      <c r="FQA44" s="913"/>
      <c r="FQB44" s="914"/>
      <c r="FQC44" s="925"/>
      <c r="FQD44" s="913"/>
      <c r="FQE44" s="913"/>
      <c r="FQF44" s="913"/>
      <c r="FQG44" s="913"/>
      <c r="FQH44" s="913"/>
      <c r="FQI44" s="913"/>
      <c r="FQJ44" s="913"/>
      <c r="FQK44" s="913"/>
      <c r="FQL44" s="913"/>
      <c r="FQM44" s="913"/>
      <c r="FQN44" s="913"/>
      <c r="FQO44" s="913"/>
      <c r="FQP44" s="913"/>
      <c r="FQQ44" s="913"/>
      <c r="FQR44" s="913"/>
      <c r="FQS44" s="913"/>
      <c r="FQT44" s="914"/>
      <c r="FQU44" s="925"/>
      <c r="FQV44" s="913"/>
      <c r="FQW44" s="913"/>
      <c r="FQX44" s="913"/>
      <c r="FQY44" s="913"/>
      <c r="FQZ44" s="913"/>
      <c r="FRA44" s="913"/>
      <c r="FRB44" s="913"/>
      <c r="FRC44" s="913"/>
      <c r="FRD44" s="913"/>
      <c r="FRE44" s="913"/>
      <c r="FRF44" s="913"/>
      <c r="FRG44" s="913"/>
      <c r="FRH44" s="913"/>
      <c r="FRI44" s="913"/>
      <c r="FRJ44" s="913"/>
      <c r="FRK44" s="913"/>
      <c r="FRL44" s="914"/>
      <c r="FRM44" s="925"/>
      <c r="FRN44" s="913"/>
      <c r="FRO44" s="913"/>
      <c r="FRP44" s="913"/>
      <c r="FRQ44" s="913"/>
      <c r="FRR44" s="913"/>
      <c r="FRS44" s="913"/>
      <c r="FRT44" s="913"/>
      <c r="FRU44" s="913"/>
      <c r="FRV44" s="913"/>
      <c r="FRW44" s="913"/>
      <c r="FRX44" s="913"/>
      <c r="FRY44" s="913"/>
      <c r="FRZ44" s="913"/>
      <c r="FSA44" s="913"/>
      <c r="FSB44" s="913"/>
      <c r="FSC44" s="913"/>
      <c r="FSD44" s="914"/>
      <c r="FSE44" s="925"/>
      <c r="FSF44" s="913"/>
      <c r="FSG44" s="913"/>
      <c r="FSH44" s="913"/>
      <c r="FSI44" s="913"/>
      <c r="FSJ44" s="913"/>
      <c r="FSK44" s="913"/>
      <c r="FSL44" s="913"/>
      <c r="FSM44" s="913"/>
      <c r="FSN44" s="913"/>
      <c r="FSO44" s="913"/>
      <c r="FSP44" s="913"/>
      <c r="FSQ44" s="913"/>
      <c r="FSR44" s="913"/>
      <c r="FSS44" s="913"/>
      <c r="FST44" s="913"/>
      <c r="FSU44" s="913"/>
      <c r="FSV44" s="914"/>
      <c r="FSW44" s="925"/>
      <c r="FSX44" s="913"/>
      <c r="FSY44" s="913"/>
      <c r="FSZ44" s="913"/>
      <c r="FTA44" s="913"/>
      <c r="FTB44" s="913"/>
      <c r="FTC44" s="913"/>
      <c r="FTD44" s="913"/>
      <c r="FTE44" s="913"/>
      <c r="FTF44" s="913"/>
      <c r="FTG44" s="913"/>
      <c r="FTH44" s="913"/>
      <c r="FTI44" s="913"/>
      <c r="FTJ44" s="913"/>
      <c r="FTK44" s="913"/>
      <c r="FTL44" s="913"/>
      <c r="FTM44" s="913"/>
      <c r="FTN44" s="914"/>
      <c r="FTO44" s="925"/>
      <c r="FTP44" s="913"/>
      <c r="FTQ44" s="913"/>
      <c r="FTR44" s="913"/>
      <c r="FTS44" s="913"/>
      <c r="FTT44" s="913"/>
      <c r="FTU44" s="913"/>
      <c r="FTV44" s="913"/>
      <c r="FTW44" s="913"/>
      <c r="FTX44" s="913"/>
      <c r="FTY44" s="913"/>
      <c r="FTZ44" s="913"/>
      <c r="FUA44" s="913"/>
      <c r="FUB44" s="913"/>
      <c r="FUC44" s="913"/>
      <c r="FUD44" s="913"/>
      <c r="FUE44" s="913"/>
      <c r="FUF44" s="914"/>
      <c r="FUG44" s="925"/>
      <c r="FUH44" s="913"/>
      <c r="FUI44" s="913"/>
      <c r="FUJ44" s="913"/>
      <c r="FUK44" s="913"/>
      <c r="FUL44" s="913"/>
      <c r="FUM44" s="913"/>
      <c r="FUN44" s="913"/>
      <c r="FUO44" s="913"/>
      <c r="FUP44" s="913"/>
      <c r="FUQ44" s="913"/>
      <c r="FUR44" s="913"/>
      <c r="FUS44" s="913"/>
      <c r="FUT44" s="913"/>
      <c r="FUU44" s="913"/>
      <c r="FUV44" s="913"/>
      <c r="FUW44" s="913"/>
      <c r="FUX44" s="914"/>
      <c r="FUY44" s="925"/>
      <c r="FUZ44" s="913"/>
      <c r="FVA44" s="913"/>
      <c r="FVB44" s="913"/>
      <c r="FVC44" s="913"/>
      <c r="FVD44" s="913"/>
      <c r="FVE44" s="913"/>
      <c r="FVF44" s="913"/>
      <c r="FVG44" s="913"/>
      <c r="FVH44" s="913"/>
      <c r="FVI44" s="913"/>
      <c r="FVJ44" s="913"/>
      <c r="FVK44" s="913"/>
      <c r="FVL44" s="913"/>
      <c r="FVM44" s="913"/>
      <c r="FVN44" s="913"/>
      <c r="FVO44" s="913"/>
      <c r="FVP44" s="914"/>
      <c r="FVQ44" s="925"/>
      <c r="FVR44" s="913"/>
      <c r="FVS44" s="913"/>
      <c r="FVT44" s="913"/>
      <c r="FVU44" s="913"/>
      <c r="FVV44" s="913"/>
      <c r="FVW44" s="913"/>
      <c r="FVX44" s="913"/>
      <c r="FVY44" s="913"/>
      <c r="FVZ44" s="913"/>
      <c r="FWA44" s="913"/>
      <c r="FWB44" s="913"/>
      <c r="FWC44" s="913"/>
      <c r="FWD44" s="913"/>
      <c r="FWE44" s="913"/>
      <c r="FWF44" s="913"/>
      <c r="FWG44" s="913"/>
      <c r="FWH44" s="914"/>
      <c r="FWI44" s="925"/>
      <c r="FWJ44" s="913"/>
      <c r="FWK44" s="913"/>
      <c r="FWL44" s="913"/>
      <c r="FWM44" s="913"/>
      <c r="FWN44" s="913"/>
      <c r="FWO44" s="913"/>
      <c r="FWP44" s="913"/>
      <c r="FWQ44" s="913"/>
      <c r="FWR44" s="913"/>
      <c r="FWS44" s="913"/>
      <c r="FWT44" s="913"/>
      <c r="FWU44" s="913"/>
      <c r="FWV44" s="913"/>
      <c r="FWW44" s="913"/>
      <c r="FWX44" s="913"/>
      <c r="FWY44" s="913"/>
      <c r="FWZ44" s="914"/>
      <c r="FXA44" s="925"/>
      <c r="FXB44" s="913"/>
      <c r="FXC44" s="913"/>
      <c r="FXD44" s="913"/>
      <c r="FXE44" s="913"/>
      <c r="FXF44" s="913"/>
      <c r="FXG44" s="913"/>
      <c r="FXH44" s="913"/>
      <c r="FXI44" s="913"/>
      <c r="FXJ44" s="913"/>
      <c r="FXK44" s="913"/>
      <c r="FXL44" s="913"/>
      <c r="FXM44" s="913"/>
      <c r="FXN44" s="913"/>
      <c r="FXO44" s="913"/>
      <c r="FXP44" s="913"/>
      <c r="FXQ44" s="913"/>
      <c r="FXR44" s="914"/>
      <c r="FXS44" s="925"/>
      <c r="FXT44" s="913"/>
      <c r="FXU44" s="913"/>
      <c r="FXV44" s="913"/>
      <c r="FXW44" s="913"/>
      <c r="FXX44" s="913"/>
      <c r="FXY44" s="913"/>
      <c r="FXZ44" s="913"/>
      <c r="FYA44" s="913"/>
      <c r="FYB44" s="913"/>
      <c r="FYC44" s="913"/>
      <c r="FYD44" s="913"/>
      <c r="FYE44" s="913"/>
      <c r="FYF44" s="913"/>
      <c r="FYG44" s="913"/>
      <c r="FYH44" s="913"/>
      <c r="FYI44" s="913"/>
      <c r="FYJ44" s="914"/>
      <c r="FYK44" s="925"/>
      <c r="FYL44" s="913"/>
      <c r="FYM44" s="913"/>
      <c r="FYN44" s="913"/>
      <c r="FYO44" s="913"/>
      <c r="FYP44" s="913"/>
      <c r="FYQ44" s="913"/>
      <c r="FYR44" s="913"/>
      <c r="FYS44" s="913"/>
      <c r="FYT44" s="913"/>
      <c r="FYU44" s="913"/>
      <c r="FYV44" s="913"/>
      <c r="FYW44" s="913"/>
      <c r="FYX44" s="913"/>
      <c r="FYY44" s="913"/>
      <c r="FYZ44" s="913"/>
      <c r="FZA44" s="913"/>
      <c r="FZB44" s="914"/>
      <c r="FZC44" s="925"/>
      <c r="FZD44" s="913"/>
      <c r="FZE44" s="913"/>
      <c r="FZF44" s="913"/>
      <c r="FZG44" s="913"/>
      <c r="FZH44" s="913"/>
      <c r="FZI44" s="913"/>
      <c r="FZJ44" s="913"/>
      <c r="FZK44" s="913"/>
      <c r="FZL44" s="913"/>
      <c r="FZM44" s="913"/>
      <c r="FZN44" s="913"/>
      <c r="FZO44" s="913"/>
      <c r="FZP44" s="913"/>
      <c r="FZQ44" s="913"/>
      <c r="FZR44" s="913"/>
      <c r="FZS44" s="913"/>
      <c r="FZT44" s="914"/>
      <c r="FZU44" s="925"/>
      <c r="FZV44" s="913"/>
      <c r="FZW44" s="913"/>
      <c r="FZX44" s="913"/>
      <c r="FZY44" s="913"/>
      <c r="FZZ44" s="913"/>
      <c r="GAA44" s="913"/>
      <c r="GAB44" s="913"/>
      <c r="GAC44" s="913"/>
      <c r="GAD44" s="913"/>
      <c r="GAE44" s="913"/>
      <c r="GAF44" s="913"/>
      <c r="GAG44" s="913"/>
      <c r="GAH44" s="913"/>
      <c r="GAI44" s="913"/>
      <c r="GAJ44" s="913"/>
      <c r="GAK44" s="913"/>
      <c r="GAL44" s="914"/>
      <c r="GAM44" s="925"/>
      <c r="GAN44" s="913"/>
      <c r="GAO44" s="913"/>
      <c r="GAP44" s="913"/>
      <c r="GAQ44" s="913"/>
      <c r="GAR44" s="913"/>
      <c r="GAS44" s="913"/>
      <c r="GAT44" s="913"/>
      <c r="GAU44" s="913"/>
      <c r="GAV44" s="913"/>
      <c r="GAW44" s="913"/>
      <c r="GAX44" s="913"/>
      <c r="GAY44" s="913"/>
      <c r="GAZ44" s="913"/>
      <c r="GBA44" s="913"/>
      <c r="GBB44" s="913"/>
      <c r="GBC44" s="913"/>
      <c r="GBD44" s="914"/>
      <c r="GBE44" s="925"/>
      <c r="GBF44" s="913"/>
      <c r="GBG44" s="913"/>
      <c r="GBH44" s="913"/>
      <c r="GBI44" s="913"/>
      <c r="GBJ44" s="913"/>
      <c r="GBK44" s="913"/>
      <c r="GBL44" s="913"/>
      <c r="GBM44" s="913"/>
      <c r="GBN44" s="913"/>
      <c r="GBO44" s="913"/>
      <c r="GBP44" s="913"/>
      <c r="GBQ44" s="913"/>
      <c r="GBR44" s="913"/>
      <c r="GBS44" s="913"/>
      <c r="GBT44" s="913"/>
      <c r="GBU44" s="913"/>
      <c r="GBV44" s="914"/>
      <c r="GBW44" s="925"/>
      <c r="GBX44" s="913"/>
      <c r="GBY44" s="913"/>
      <c r="GBZ44" s="913"/>
      <c r="GCA44" s="913"/>
      <c r="GCB44" s="913"/>
      <c r="GCC44" s="913"/>
      <c r="GCD44" s="913"/>
      <c r="GCE44" s="913"/>
      <c r="GCF44" s="913"/>
      <c r="GCG44" s="913"/>
      <c r="GCH44" s="913"/>
      <c r="GCI44" s="913"/>
      <c r="GCJ44" s="913"/>
      <c r="GCK44" s="913"/>
      <c r="GCL44" s="913"/>
      <c r="GCM44" s="913"/>
      <c r="GCN44" s="914"/>
      <c r="GCO44" s="925"/>
      <c r="GCP44" s="913"/>
      <c r="GCQ44" s="913"/>
      <c r="GCR44" s="913"/>
      <c r="GCS44" s="913"/>
      <c r="GCT44" s="913"/>
      <c r="GCU44" s="913"/>
      <c r="GCV44" s="913"/>
      <c r="GCW44" s="913"/>
      <c r="GCX44" s="913"/>
      <c r="GCY44" s="913"/>
      <c r="GCZ44" s="913"/>
      <c r="GDA44" s="913"/>
      <c r="GDB44" s="913"/>
      <c r="GDC44" s="913"/>
      <c r="GDD44" s="913"/>
      <c r="GDE44" s="913"/>
      <c r="GDF44" s="914"/>
      <c r="GDG44" s="925"/>
      <c r="GDH44" s="913"/>
      <c r="GDI44" s="913"/>
      <c r="GDJ44" s="913"/>
      <c r="GDK44" s="913"/>
      <c r="GDL44" s="913"/>
      <c r="GDM44" s="913"/>
      <c r="GDN44" s="913"/>
      <c r="GDO44" s="913"/>
      <c r="GDP44" s="913"/>
      <c r="GDQ44" s="913"/>
      <c r="GDR44" s="913"/>
      <c r="GDS44" s="913"/>
      <c r="GDT44" s="913"/>
      <c r="GDU44" s="913"/>
      <c r="GDV44" s="913"/>
      <c r="GDW44" s="913"/>
      <c r="GDX44" s="914"/>
      <c r="GDY44" s="925"/>
      <c r="GDZ44" s="913"/>
      <c r="GEA44" s="913"/>
      <c r="GEB44" s="913"/>
      <c r="GEC44" s="913"/>
      <c r="GED44" s="913"/>
      <c r="GEE44" s="913"/>
      <c r="GEF44" s="913"/>
      <c r="GEG44" s="913"/>
      <c r="GEH44" s="913"/>
      <c r="GEI44" s="913"/>
      <c r="GEJ44" s="913"/>
      <c r="GEK44" s="913"/>
      <c r="GEL44" s="913"/>
      <c r="GEM44" s="913"/>
      <c r="GEN44" s="913"/>
      <c r="GEO44" s="913"/>
      <c r="GEP44" s="914"/>
      <c r="GEQ44" s="925"/>
      <c r="GER44" s="913"/>
      <c r="GES44" s="913"/>
      <c r="GET44" s="913"/>
      <c r="GEU44" s="913"/>
      <c r="GEV44" s="913"/>
      <c r="GEW44" s="913"/>
      <c r="GEX44" s="913"/>
      <c r="GEY44" s="913"/>
      <c r="GEZ44" s="913"/>
      <c r="GFA44" s="913"/>
      <c r="GFB44" s="913"/>
      <c r="GFC44" s="913"/>
      <c r="GFD44" s="913"/>
      <c r="GFE44" s="913"/>
      <c r="GFF44" s="913"/>
      <c r="GFG44" s="913"/>
      <c r="GFH44" s="914"/>
      <c r="GFI44" s="925"/>
      <c r="GFJ44" s="913"/>
      <c r="GFK44" s="913"/>
      <c r="GFL44" s="913"/>
      <c r="GFM44" s="913"/>
      <c r="GFN44" s="913"/>
      <c r="GFO44" s="913"/>
      <c r="GFP44" s="913"/>
      <c r="GFQ44" s="913"/>
      <c r="GFR44" s="913"/>
      <c r="GFS44" s="913"/>
      <c r="GFT44" s="913"/>
      <c r="GFU44" s="913"/>
      <c r="GFV44" s="913"/>
      <c r="GFW44" s="913"/>
      <c r="GFX44" s="913"/>
      <c r="GFY44" s="913"/>
      <c r="GFZ44" s="914"/>
      <c r="GGA44" s="925"/>
      <c r="GGB44" s="913"/>
      <c r="GGC44" s="913"/>
      <c r="GGD44" s="913"/>
      <c r="GGE44" s="913"/>
      <c r="GGF44" s="913"/>
      <c r="GGG44" s="913"/>
      <c r="GGH44" s="913"/>
      <c r="GGI44" s="913"/>
      <c r="GGJ44" s="913"/>
      <c r="GGK44" s="913"/>
      <c r="GGL44" s="913"/>
      <c r="GGM44" s="913"/>
      <c r="GGN44" s="913"/>
      <c r="GGO44" s="913"/>
      <c r="GGP44" s="913"/>
      <c r="GGQ44" s="913"/>
      <c r="GGR44" s="914"/>
      <c r="GGS44" s="925"/>
      <c r="GGT44" s="913"/>
      <c r="GGU44" s="913"/>
      <c r="GGV44" s="913"/>
      <c r="GGW44" s="913"/>
      <c r="GGX44" s="913"/>
      <c r="GGY44" s="913"/>
      <c r="GGZ44" s="913"/>
      <c r="GHA44" s="913"/>
      <c r="GHB44" s="913"/>
      <c r="GHC44" s="913"/>
      <c r="GHD44" s="913"/>
      <c r="GHE44" s="913"/>
      <c r="GHF44" s="913"/>
      <c r="GHG44" s="913"/>
      <c r="GHH44" s="913"/>
      <c r="GHI44" s="913"/>
      <c r="GHJ44" s="914"/>
      <c r="GHK44" s="925"/>
      <c r="GHL44" s="913"/>
      <c r="GHM44" s="913"/>
      <c r="GHN44" s="913"/>
      <c r="GHO44" s="913"/>
      <c r="GHP44" s="913"/>
      <c r="GHQ44" s="913"/>
      <c r="GHR44" s="913"/>
      <c r="GHS44" s="913"/>
      <c r="GHT44" s="913"/>
      <c r="GHU44" s="913"/>
      <c r="GHV44" s="913"/>
      <c r="GHW44" s="913"/>
      <c r="GHX44" s="913"/>
      <c r="GHY44" s="913"/>
      <c r="GHZ44" s="913"/>
      <c r="GIA44" s="913"/>
      <c r="GIB44" s="914"/>
      <c r="GIC44" s="925"/>
      <c r="GID44" s="913"/>
      <c r="GIE44" s="913"/>
      <c r="GIF44" s="913"/>
      <c r="GIG44" s="913"/>
      <c r="GIH44" s="913"/>
      <c r="GII44" s="913"/>
      <c r="GIJ44" s="913"/>
      <c r="GIK44" s="913"/>
      <c r="GIL44" s="913"/>
      <c r="GIM44" s="913"/>
      <c r="GIN44" s="913"/>
      <c r="GIO44" s="913"/>
      <c r="GIP44" s="913"/>
      <c r="GIQ44" s="913"/>
      <c r="GIR44" s="913"/>
      <c r="GIS44" s="913"/>
      <c r="GIT44" s="914"/>
      <c r="GIU44" s="925"/>
      <c r="GIV44" s="913"/>
      <c r="GIW44" s="913"/>
      <c r="GIX44" s="913"/>
      <c r="GIY44" s="913"/>
      <c r="GIZ44" s="913"/>
      <c r="GJA44" s="913"/>
      <c r="GJB44" s="913"/>
      <c r="GJC44" s="913"/>
      <c r="GJD44" s="913"/>
      <c r="GJE44" s="913"/>
      <c r="GJF44" s="913"/>
      <c r="GJG44" s="913"/>
      <c r="GJH44" s="913"/>
      <c r="GJI44" s="913"/>
      <c r="GJJ44" s="913"/>
      <c r="GJK44" s="913"/>
      <c r="GJL44" s="914"/>
      <c r="GJM44" s="925"/>
      <c r="GJN44" s="913"/>
      <c r="GJO44" s="913"/>
      <c r="GJP44" s="913"/>
      <c r="GJQ44" s="913"/>
      <c r="GJR44" s="913"/>
      <c r="GJS44" s="913"/>
      <c r="GJT44" s="913"/>
      <c r="GJU44" s="913"/>
      <c r="GJV44" s="913"/>
      <c r="GJW44" s="913"/>
      <c r="GJX44" s="913"/>
      <c r="GJY44" s="913"/>
      <c r="GJZ44" s="913"/>
      <c r="GKA44" s="913"/>
      <c r="GKB44" s="913"/>
      <c r="GKC44" s="913"/>
      <c r="GKD44" s="914"/>
      <c r="GKE44" s="925"/>
      <c r="GKF44" s="913"/>
      <c r="GKG44" s="913"/>
      <c r="GKH44" s="913"/>
      <c r="GKI44" s="913"/>
      <c r="GKJ44" s="913"/>
      <c r="GKK44" s="913"/>
      <c r="GKL44" s="913"/>
      <c r="GKM44" s="913"/>
      <c r="GKN44" s="913"/>
      <c r="GKO44" s="913"/>
      <c r="GKP44" s="913"/>
      <c r="GKQ44" s="913"/>
      <c r="GKR44" s="913"/>
      <c r="GKS44" s="913"/>
      <c r="GKT44" s="913"/>
      <c r="GKU44" s="913"/>
      <c r="GKV44" s="914"/>
      <c r="GKW44" s="925"/>
      <c r="GKX44" s="913"/>
      <c r="GKY44" s="913"/>
      <c r="GKZ44" s="913"/>
      <c r="GLA44" s="913"/>
      <c r="GLB44" s="913"/>
      <c r="GLC44" s="913"/>
      <c r="GLD44" s="913"/>
      <c r="GLE44" s="913"/>
      <c r="GLF44" s="913"/>
      <c r="GLG44" s="913"/>
      <c r="GLH44" s="913"/>
      <c r="GLI44" s="913"/>
      <c r="GLJ44" s="913"/>
      <c r="GLK44" s="913"/>
      <c r="GLL44" s="913"/>
      <c r="GLM44" s="913"/>
      <c r="GLN44" s="914"/>
      <c r="GLO44" s="925"/>
      <c r="GLP44" s="913"/>
      <c r="GLQ44" s="913"/>
      <c r="GLR44" s="913"/>
      <c r="GLS44" s="913"/>
      <c r="GLT44" s="913"/>
      <c r="GLU44" s="913"/>
      <c r="GLV44" s="913"/>
      <c r="GLW44" s="913"/>
      <c r="GLX44" s="913"/>
      <c r="GLY44" s="913"/>
      <c r="GLZ44" s="913"/>
      <c r="GMA44" s="913"/>
      <c r="GMB44" s="913"/>
      <c r="GMC44" s="913"/>
      <c r="GMD44" s="913"/>
      <c r="GME44" s="913"/>
      <c r="GMF44" s="914"/>
      <c r="GMG44" s="925"/>
      <c r="GMH44" s="913"/>
      <c r="GMI44" s="913"/>
      <c r="GMJ44" s="913"/>
      <c r="GMK44" s="913"/>
      <c r="GML44" s="913"/>
      <c r="GMM44" s="913"/>
      <c r="GMN44" s="913"/>
      <c r="GMO44" s="913"/>
      <c r="GMP44" s="913"/>
      <c r="GMQ44" s="913"/>
      <c r="GMR44" s="913"/>
      <c r="GMS44" s="913"/>
      <c r="GMT44" s="913"/>
      <c r="GMU44" s="913"/>
      <c r="GMV44" s="913"/>
      <c r="GMW44" s="913"/>
      <c r="GMX44" s="914"/>
      <c r="GMY44" s="925"/>
      <c r="GMZ44" s="913"/>
      <c r="GNA44" s="913"/>
      <c r="GNB44" s="913"/>
      <c r="GNC44" s="913"/>
      <c r="GND44" s="913"/>
      <c r="GNE44" s="913"/>
      <c r="GNF44" s="913"/>
      <c r="GNG44" s="913"/>
      <c r="GNH44" s="913"/>
      <c r="GNI44" s="913"/>
      <c r="GNJ44" s="913"/>
      <c r="GNK44" s="913"/>
      <c r="GNL44" s="913"/>
      <c r="GNM44" s="913"/>
      <c r="GNN44" s="913"/>
      <c r="GNO44" s="913"/>
      <c r="GNP44" s="914"/>
      <c r="GNQ44" s="925"/>
      <c r="GNR44" s="913"/>
      <c r="GNS44" s="913"/>
      <c r="GNT44" s="913"/>
      <c r="GNU44" s="913"/>
      <c r="GNV44" s="913"/>
      <c r="GNW44" s="913"/>
      <c r="GNX44" s="913"/>
      <c r="GNY44" s="913"/>
      <c r="GNZ44" s="913"/>
      <c r="GOA44" s="913"/>
      <c r="GOB44" s="913"/>
      <c r="GOC44" s="913"/>
      <c r="GOD44" s="913"/>
      <c r="GOE44" s="913"/>
      <c r="GOF44" s="913"/>
      <c r="GOG44" s="913"/>
      <c r="GOH44" s="914"/>
      <c r="GOI44" s="925"/>
      <c r="GOJ44" s="913"/>
      <c r="GOK44" s="913"/>
      <c r="GOL44" s="913"/>
      <c r="GOM44" s="913"/>
      <c r="GON44" s="913"/>
      <c r="GOO44" s="913"/>
      <c r="GOP44" s="913"/>
      <c r="GOQ44" s="913"/>
      <c r="GOR44" s="913"/>
      <c r="GOS44" s="913"/>
      <c r="GOT44" s="913"/>
      <c r="GOU44" s="913"/>
      <c r="GOV44" s="913"/>
      <c r="GOW44" s="913"/>
      <c r="GOX44" s="913"/>
      <c r="GOY44" s="913"/>
      <c r="GOZ44" s="914"/>
      <c r="GPA44" s="925"/>
      <c r="GPB44" s="913"/>
      <c r="GPC44" s="913"/>
      <c r="GPD44" s="913"/>
      <c r="GPE44" s="913"/>
      <c r="GPF44" s="913"/>
      <c r="GPG44" s="913"/>
      <c r="GPH44" s="913"/>
      <c r="GPI44" s="913"/>
      <c r="GPJ44" s="913"/>
      <c r="GPK44" s="913"/>
      <c r="GPL44" s="913"/>
      <c r="GPM44" s="913"/>
      <c r="GPN44" s="913"/>
      <c r="GPO44" s="913"/>
      <c r="GPP44" s="913"/>
      <c r="GPQ44" s="913"/>
      <c r="GPR44" s="914"/>
      <c r="GPS44" s="925"/>
      <c r="GPT44" s="913"/>
      <c r="GPU44" s="913"/>
      <c r="GPV44" s="913"/>
      <c r="GPW44" s="913"/>
      <c r="GPX44" s="913"/>
      <c r="GPY44" s="913"/>
      <c r="GPZ44" s="913"/>
      <c r="GQA44" s="913"/>
      <c r="GQB44" s="913"/>
      <c r="GQC44" s="913"/>
      <c r="GQD44" s="913"/>
      <c r="GQE44" s="913"/>
      <c r="GQF44" s="913"/>
      <c r="GQG44" s="913"/>
      <c r="GQH44" s="913"/>
      <c r="GQI44" s="913"/>
      <c r="GQJ44" s="914"/>
      <c r="GQK44" s="925"/>
      <c r="GQL44" s="913"/>
      <c r="GQM44" s="913"/>
      <c r="GQN44" s="913"/>
      <c r="GQO44" s="913"/>
      <c r="GQP44" s="913"/>
      <c r="GQQ44" s="913"/>
      <c r="GQR44" s="913"/>
      <c r="GQS44" s="913"/>
      <c r="GQT44" s="913"/>
      <c r="GQU44" s="913"/>
      <c r="GQV44" s="913"/>
      <c r="GQW44" s="913"/>
      <c r="GQX44" s="913"/>
      <c r="GQY44" s="913"/>
      <c r="GQZ44" s="913"/>
      <c r="GRA44" s="913"/>
      <c r="GRB44" s="914"/>
      <c r="GRC44" s="925"/>
      <c r="GRD44" s="913"/>
      <c r="GRE44" s="913"/>
      <c r="GRF44" s="913"/>
      <c r="GRG44" s="913"/>
      <c r="GRH44" s="913"/>
      <c r="GRI44" s="913"/>
      <c r="GRJ44" s="913"/>
      <c r="GRK44" s="913"/>
      <c r="GRL44" s="913"/>
      <c r="GRM44" s="913"/>
      <c r="GRN44" s="913"/>
      <c r="GRO44" s="913"/>
      <c r="GRP44" s="913"/>
      <c r="GRQ44" s="913"/>
      <c r="GRR44" s="913"/>
      <c r="GRS44" s="913"/>
      <c r="GRT44" s="914"/>
      <c r="GRU44" s="925"/>
      <c r="GRV44" s="913"/>
      <c r="GRW44" s="913"/>
      <c r="GRX44" s="913"/>
      <c r="GRY44" s="913"/>
      <c r="GRZ44" s="913"/>
      <c r="GSA44" s="913"/>
      <c r="GSB44" s="913"/>
      <c r="GSC44" s="913"/>
      <c r="GSD44" s="913"/>
      <c r="GSE44" s="913"/>
      <c r="GSF44" s="913"/>
      <c r="GSG44" s="913"/>
      <c r="GSH44" s="913"/>
      <c r="GSI44" s="913"/>
      <c r="GSJ44" s="913"/>
      <c r="GSK44" s="913"/>
      <c r="GSL44" s="914"/>
      <c r="GSM44" s="925"/>
      <c r="GSN44" s="913"/>
      <c r="GSO44" s="913"/>
      <c r="GSP44" s="913"/>
      <c r="GSQ44" s="913"/>
      <c r="GSR44" s="913"/>
      <c r="GSS44" s="913"/>
      <c r="GST44" s="913"/>
      <c r="GSU44" s="913"/>
      <c r="GSV44" s="913"/>
      <c r="GSW44" s="913"/>
      <c r="GSX44" s="913"/>
      <c r="GSY44" s="913"/>
      <c r="GSZ44" s="913"/>
      <c r="GTA44" s="913"/>
      <c r="GTB44" s="913"/>
      <c r="GTC44" s="913"/>
      <c r="GTD44" s="914"/>
      <c r="GTE44" s="925"/>
      <c r="GTF44" s="913"/>
      <c r="GTG44" s="913"/>
      <c r="GTH44" s="913"/>
      <c r="GTI44" s="913"/>
      <c r="GTJ44" s="913"/>
      <c r="GTK44" s="913"/>
      <c r="GTL44" s="913"/>
      <c r="GTM44" s="913"/>
      <c r="GTN44" s="913"/>
      <c r="GTO44" s="913"/>
      <c r="GTP44" s="913"/>
      <c r="GTQ44" s="913"/>
      <c r="GTR44" s="913"/>
      <c r="GTS44" s="913"/>
      <c r="GTT44" s="913"/>
      <c r="GTU44" s="913"/>
      <c r="GTV44" s="914"/>
      <c r="GTW44" s="925"/>
      <c r="GTX44" s="913"/>
      <c r="GTY44" s="913"/>
      <c r="GTZ44" s="913"/>
      <c r="GUA44" s="913"/>
      <c r="GUB44" s="913"/>
      <c r="GUC44" s="913"/>
      <c r="GUD44" s="913"/>
      <c r="GUE44" s="913"/>
      <c r="GUF44" s="913"/>
      <c r="GUG44" s="913"/>
      <c r="GUH44" s="913"/>
      <c r="GUI44" s="913"/>
      <c r="GUJ44" s="913"/>
      <c r="GUK44" s="913"/>
      <c r="GUL44" s="913"/>
      <c r="GUM44" s="913"/>
      <c r="GUN44" s="914"/>
      <c r="GUO44" s="925"/>
      <c r="GUP44" s="913"/>
      <c r="GUQ44" s="913"/>
      <c r="GUR44" s="913"/>
      <c r="GUS44" s="913"/>
      <c r="GUT44" s="913"/>
      <c r="GUU44" s="913"/>
      <c r="GUV44" s="913"/>
      <c r="GUW44" s="913"/>
      <c r="GUX44" s="913"/>
      <c r="GUY44" s="913"/>
      <c r="GUZ44" s="913"/>
      <c r="GVA44" s="913"/>
      <c r="GVB44" s="913"/>
      <c r="GVC44" s="913"/>
      <c r="GVD44" s="913"/>
      <c r="GVE44" s="913"/>
      <c r="GVF44" s="914"/>
      <c r="GVG44" s="925"/>
      <c r="GVH44" s="913"/>
      <c r="GVI44" s="913"/>
      <c r="GVJ44" s="913"/>
      <c r="GVK44" s="913"/>
      <c r="GVL44" s="913"/>
      <c r="GVM44" s="913"/>
      <c r="GVN44" s="913"/>
      <c r="GVO44" s="913"/>
      <c r="GVP44" s="913"/>
      <c r="GVQ44" s="913"/>
      <c r="GVR44" s="913"/>
      <c r="GVS44" s="913"/>
      <c r="GVT44" s="913"/>
      <c r="GVU44" s="913"/>
      <c r="GVV44" s="913"/>
      <c r="GVW44" s="913"/>
      <c r="GVX44" s="914"/>
      <c r="GVY44" s="925"/>
      <c r="GVZ44" s="913"/>
      <c r="GWA44" s="913"/>
      <c r="GWB44" s="913"/>
      <c r="GWC44" s="913"/>
      <c r="GWD44" s="913"/>
      <c r="GWE44" s="913"/>
      <c r="GWF44" s="913"/>
      <c r="GWG44" s="913"/>
      <c r="GWH44" s="913"/>
      <c r="GWI44" s="913"/>
      <c r="GWJ44" s="913"/>
      <c r="GWK44" s="913"/>
      <c r="GWL44" s="913"/>
      <c r="GWM44" s="913"/>
      <c r="GWN44" s="913"/>
      <c r="GWO44" s="913"/>
      <c r="GWP44" s="914"/>
      <c r="GWQ44" s="925"/>
      <c r="GWR44" s="913"/>
      <c r="GWS44" s="913"/>
      <c r="GWT44" s="913"/>
      <c r="GWU44" s="913"/>
      <c r="GWV44" s="913"/>
      <c r="GWW44" s="913"/>
      <c r="GWX44" s="913"/>
      <c r="GWY44" s="913"/>
      <c r="GWZ44" s="913"/>
      <c r="GXA44" s="913"/>
      <c r="GXB44" s="913"/>
      <c r="GXC44" s="913"/>
      <c r="GXD44" s="913"/>
      <c r="GXE44" s="913"/>
      <c r="GXF44" s="913"/>
      <c r="GXG44" s="913"/>
      <c r="GXH44" s="914"/>
      <c r="GXI44" s="925"/>
      <c r="GXJ44" s="913"/>
      <c r="GXK44" s="913"/>
      <c r="GXL44" s="913"/>
      <c r="GXM44" s="913"/>
      <c r="GXN44" s="913"/>
      <c r="GXO44" s="913"/>
      <c r="GXP44" s="913"/>
      <c r="GXQ44" s="913"/>
      <c r="GXR44" s="913"/>
      <c r="GXS44" s="913"/>
      <c r="GXT44" s="913"/>
      <c r="GXU44" s="913"/>
      <c r="GXV44" s="913"/>
      <c r="GXW44" s="913"/>
      <c r="GXX44" s="913"/>
      <c r="GXY44" s="913"/>
      <c r="GXZ44" s="914"/>
      <c r="GYA44" s="925"/>
      <c r="GYB44" s="913"/>
      <c r="GYC44" s="913"/>
      <c r="GYD44" s="913"/>
      <c r="GYE44" s="913"/>
      <c r="GYF44" s="913"/>
      <c r="GYG44" s="913"/>
      <c r="GYH44" s="913"/>
      <c r="GYI44" s="913"/>
      <c r="GYJ44" s="913"/>
      <c r="GYK44" s="913"/>
      <c r="GYL44" s="913"/>
      <c r="GYM44" s="913"/>
      <c r="GYN44" s="913"/>
      <c r="GYO44" s="913"/>
      <c r="GYP44" s="913"/>
      <c r="GYQ44" s="913"/>
      <c r="GYR44" s="914"/>
      <c r="GYS44" s="925"/>
      <c r="GYT44" s="913"/>
      <c r="GYU44" s="913"/>
      <c r="GYV44" s="913"/>
      <c r="GYW44" s="913"/>
      <c r="GYX44" s="913"/>
      <c r="GYY44" s="913"/>
      <c r="GYZ44" s="913"/>
      <c r="GZA44" s="913"/>
      <c r="GZB44" s="913"/>
      <c r="GZC44" s="913"/>
      <c r="GZD44" s="913"/>
      <c r="GZE44" s="913"/>
      <c r="GZF44" s="913"/>
      <c r="GZG44" s="913"/>
      <c r="GZH44" s="913"/>
      <c r="GZI44" s="913"/>
      <c r="GZJ44" s="914"/>
      <c r="GZK44" s="925"/>
      <c r="GZL44" s="913"/>
      <c r="GZM44" s="913"/>
      <c r="GZN44" s="913"/>
      <c r="GZO44" s="913"/>
      <c r="GZP44" s="913"/>
      <c r="GZQ44" s="913"/>
      <c r="GZR44" s="913"/>
      <c r="GZS44" s="913"/>
      <c r="GZT44" s="913"/>
      <c r="GZU44" s="913"/>
      <c r="GZV44" s="913"/>
      <c r="GZW44" s="913"/>
      <c r="GZX44" s="913"/>
      <c r="GZY44" s="913"/>
      <c r="GZZ44" s="913"/>
      <c r="HAA44" s="913"/>
      <c r="HAB44" s="914"/>
      <c r="HAC44" s="925"/>
      <c r="HAD44" s="913"/>
      <c r="HAE44" s="913"/>
      <c r="HAF44" s="913"/>
      <c r="HAG44" s="913"/>
      <c r="HAH44" s="913"/>
      <c r="HAI44" s="913"/>
      <c r="HAJ44" s="913"/>
      <c r="HAK44" s="913"/>
      <c r="HAL44" s="913"/>
      <c r="HAM44" s="913"/>
      <c r="HAN44" s="913"/>
      <c r="HAO44" s="913"/>
      <c r="HAP44" s="913"/>
      <c r="HAQ44" s="913"/>
      <c r="HAR44" s="913"/>
      <c r="HAS44" s="913"/>
      <c r="HAT44" s="914"/>
      <c r="HAU44" s="925"/>
      <c r="HAV44" s="913"/>
      <c r="HAW44" s="913"/>
      <c r="HAX44" s="913"/>
      <c r="HAY44" s="913"/>
      <c r="HAZ44" s="913"/>
      <c r="HBA44" s="913"/>
      <c r="HBB44" s="913"/>
      <c r="HBC44" s="913"/>
      <c r="HBD44" s="913"/>
      <c r="HBE44" s="913"/>
      <c r="HBF44" s="913"/>
      <c r="HBG44" s="913"/>
      <c r="HBH44" s="913"/>
      <c r="HBI44" s="913"/>
      <c r="HBJ44" s="913"/>
      <c r="HBK44" s="913"/>
      <c r="HBL44" s="914"/>
      <c r="HBM44" s="925"/>
      <c r="HBN44" s="913"/>
      <c r="HBO44" s="913"/>
      <c r="HBP44" s="913"/>
      <c r="HBQ44" s="913"/>
      <c r="HBR44" s="913"/>
      <c r="HBS44" s="913"/>
      <c r="HBT44" s="913"/>
      <c r="HBU44" s="913"/>
      <c r="HBV44" s="913"/>
      <c r="HBW44" s="913"/>
      <c r="HBX44" s="913"/>
      <c r="HBY44" s="913"/>
      <c r="HBZ44" s="913"/>
      <c r="HCA44" s="913"/>
      <c r="HCB44" s="913"/>
      <c r="HCC44" s="913"/>
      <c r="HCD44" s="914"/>
      <c r="HCE44" s="925"/>
      <c r="HCF44" s="913"/>
      <c r="HCG44" s="913"/>
      <c r="HCH44" s="913"/>
      <c r="HCI44" s="913"/>
      <c r="HCJ44" s="913"/>
      <c r="HCK44" s="913"/>
      <c r="HCL44" s="913"/>
      <c r="HCM44" s="913"/>
      <c r="HCN44" s="913"/>
      <c r="HCO44" s="913"/>
      <c r="HCP44" s="913"/>
      <c r="HCQ44" s="913"/>
      <c r="HCR44" s="913"/>
      <c r="HCS44" s="913"/>
      <c r="HCT44" s="913"/>
      <c r="HCU44" s="913"/>
      <c r="HCV44" s="914"/>
      <c r="HCW44" s="925"/>
      <c r="HCX44" s="913"/>
      <c r="HCY44" s="913"/>
      <c r="HCZ44" s="913"/>
      <c r="HDA44" s="913"/>
      <c r="HDB44" s="913"/>
      <c r="HDC44" s="913"/>
      <c r="HDD44" s="913"/>
      <c r="HDE44" s="913"/>
      <c r="HDF44" s="913"/>
      <c r="HDG44" s="913"/>
      <c r="HDH44" s="913"/>
      <c r="HDI44" s="913"/>
      <c r="HDJ44" s="913"/>
      <c r="HDK44" s="913"/>
      <c r="HDL44" s="913"/>
      <c r="HDM44" s="913"/>
      <c r="HDN44" s="914"/>
      <c r="HDO44" s="925"/>
      <c r="HDP44" s="913"/>
      <c r="HDQ44" s="913"/>
      <c r="HDR44" s="913"/>
      <c r="HDS44" s="913"/>
      <c r="HDT44" s="913"/>
      <c r="HDU44" s="913"/>
      <c r="HDV44" s="913"/>
      <c r="HDW44" s="913"/>
      <c r="HDX44" s="913"/>
      <c r="HDY44" s="913"/>
      <c r="HDZ44" s="913"/>
      <c r="HEA44" s="913"/>
      <c r="HEB44" s="913"/>
      <c r="HEC44" s="913"/>
      <c r="HED44" s="913"/>
      <c r="HEE44" s="913"/>
      <c r="HEF44" s="914"/>
      <c r="HEG44" s="925"/>
      <c r="HEH44" s="913"/>
      <c r="HEI44" s="913"/>
      <c r="HEJ44" s="913"/>
      <c r="HEK44" s="913"/>
      <c r="HEL44" s="913"/>
      <c r="HEM44" s="913"/>
      <c r="HEN44" s="913"/>
      <c r="HEO44" s="913"/>
      <c r="HEP44" s="913"/>
      <c r="HEQ44" s="913"/>
      <c r="HER44" s="913"/>
      <c r="HES44" s="913"/>
      <c r="HET44" s="913"/>
      <c r="HEU44" s="913"/>
      <c r="HEV44" s="913"/>
      <c r="HEW44" s="913"/>
      <c r="HEX44" s="914"/>
      <c r="HEY44" s="925"/>
      <c r="HEZ44" s="913"/>
      <c r="HFA44" s="913"/>
      <c r="HFB44" s="913"/>
      <c r="HFC44" s="913"/>
      <c r="HFD44" s="913"/>
      <c r="HFE44" s="913"/>
      <c r="HFF44" s="913"/>
      <c r="HFG44" s="913"/>
      <c r="HFH44" s="913"/>
      <c r="HFI44" s="913"/>
      <c r="HFJ44" s="913"/>
      <c r="HFK44" s="913"/>
      <c r="HFL44" s="913"/>
      <c r="HFM44" s="913"/>
      <c r="HFN44" s="913"/>
      <c r="HFO44" s="913"/>
      <c r="HFP44" s="914"/>
      <c r="HFQ44" s="925"/>
      <c r="HFR44" s="913"/>
      <c r="HFS44" s="913"/>
      <c r="HFT44" s="913"/>
      <c r="HFU44" s="913"/>
      <c r="HFV44" s="913"/>
      <c r="HFW44" s="913"/>
      <c r="HFX44" s="913"/>
      <c r="HFY44" s="913"/>
      <c r="HFZ44" s="913"/>
      <c r="HGA44" s="913"/>
      <c r="HGB44" s="913"/>
      <c r="HGC44" s="913"/>
      <c r="HGD44" s="913"/>
      <c r="HGE44" s="913"/>
      <c r="HGF44" s="913"/>
      <c r="HGG44" s="913"/>
      <c r="HGH44" s="914"/>
      <c r="HGI44" s="925"/>
      <c r="HGJ44" s="913"/>
      <c r="HGK44" s="913"/>
      <c r="HGL44" s="913"/>
      <c r="HGM44" s="913"/>
      <c r="HGN44" s="913"/>
      <c r="HGO44" s="913"/>
      <c r="HGP44" s="913"/>
      <c r="HGQ44" s="913"/>
      <c r="HGR44" s="913"/>
      <c r="HGS44" s="913"/>
      <c r="HGT44" s="913"/>
      <c r="HGU44" s="913"/>
      <c r="HGV44" s="913"/>
      <c r="HGW44" s="913"/>
      <c r="HGX44" s="913"/>
      <c r="HGY44" s="913"/>
      <c r="HGZ44" s="914"/>
      <c r="HHA44" s="925"/>
      <c r="HHB44" s="913"/>
      <c r="HHC44" s="913"/>
      <c r="HHD44" s="913"/>
      <c r="HHE44" s="913"/>
      <c r="HHF44" s="913"/>
      <c r="HHG44" s="913"/>
      <c r="HHH44" s="913"/>
      <c r="HHI44" s="913"/>
      <c r="HHJ44" s="913"/>
      <c r="HHK44" s="913"/>
      <c r="HHL44" s="913"/>
      <c r="HHM44" s="913"/>
      <c r="HHN44" s="913"/>
      <c r="HHO44" s="913"/>
      <c r="HHP44" s="913"/>
      <c r="HHQ44" s="913"/>
      <c r="HHR44" s="914"/>
      <c r="HHS44" s="925"/>
      <c r="HHT44" s="913"/>
      <c r="HHU44" s="913"/>
      <c r="HHV44" s="913"/>
      <c r="HHW44" s="913"/>
      <c r="HHX44" s="913"/>
      <c r="HHY44" s="913"/>
      <c r="HHZ44" s="913"/>
      <c r="HIA44" s="913"/>
      <c r="HIB44" s="913"/>
      <c r="HIC44" s="913"/>
      <c r="HID44" s="913"/>
      <c r="HIE44" s="913"/>
      <c r="HIF44" s="913"/>
      <c r="HIG44" s="913"/>
      <c r="HIH44" s="913"/>
      <c r="HII44" s="913"/>
      <c r="HIJ44" s="914"/>
      <c r="HIK44" s="925"/>
      <c r="HIL44" s="913"/>
      <c r="HIM44" s="913"/>
      <c r="HIN44" s="913"/>
      <c r="HIO44" s="913"/>
      <c r="HIP44" s="913"/>
      <c r="HIQ44" s="913"/>
      <c r="HIR44" s="913"/>
      <c r="HIS44" s="913"/>
      <c r="HIT44" s="913"/>
      <c r="HIU44" s="913"/>
      <c r="HIV44" s="913"/>
      <c r="HIW44" s="913"/>
      <c r="HIX44" s="913"/>
      <c r="HIY44" s="913"/>
      <c r="HIZ44" s="913"/>
      <c r="HJA44" s="913"/>
      <c r="HJB44" s="914"/>
      <c r="HJC44" s="925"/>
      <c r="HJD44" s="913"/>
      <c r="HJE44" s="913"/>
      <c r="HJF44" s="913"/>
      <c r="HJG44" s="913"/>
      <c r="HJH44" s="913"/>
      <c r="HJI44" s="913"/>
      <c r="HJJ44" s="913"/>
      <c r="HJK44" s="913"/>
      <c r="HJL44" s="913"/>
      <c r="HJM44" s="913"/>
      <c r="HJN44" s="913"/>
      <c r="HJO44" s="913"/>
      <c r="HJP44" s="913"/>
      <c r="HJQ44" s="913"/>
      <c r="HJR44" s="913"/>
      <c r="HJS44" s="913"/>
      <c r="HJT44" s="914"/>
      <c r="HJU44" s="925"/>
      <c r="HJV44" s="913"/>
      <c r="HJW44" s="913"/>
      <c r="HJX44" s="913"/>
      <c r="HJY44" s="913"/>
      <c r="HJZ44" s="913"/>
      <c r="HKA44" s="913"/>
      <c r="HKB44" s="913"/>
      <c r="HKC44" s="913"/>
      <c r="HKD44" s="913"/>
      <c r="HKE44" s="913"/>
      <c r="HKF44" s="913"/>
      <c r="HKG44" s="913"/>
      <c r="HKH44" s="913"/>
      <c r="HKI44" s="913"/>
      <c r="HKJ44" s="913"/>
      <c r="HKK44" s="913"/>
      <c r="HKL44" s="914"/>
      <c r="HKM44" s="925"/>
      <c r="HKN44" s="913"/>
      <c r="HKO44" s="913"/>
      <c r="HKP44" s="913"/>
      <c r="HKQ44" s="913"/>
      <c r="HKR44" s="913"/>
      <c r="HKS44" s="913"/>
      <c r="HKT44" s="913"/>
      <c r="HKU44" s="913"/>
      <c r="HKV44" s="913"/>
      <c r="HKW44" s="913"/>
      <c r="HKX44" s="913"/>
      <c r="HKY44" s="913"/>
      <c r="HKZ44" s="913"/>
      <c r="HLA44" s="913"/>
      <c r="HLB44" s="913"/>
      <c r="HLC44" s="913"/>
      <c r="HLD44" s="914"/>
      <c r="HLE44" s="925"/>
      <c r="HLF44" s="913"/>
      <c r="HLG44" s="913"/>
      <c r="HLH44" s="913"/>
      <c r="HLI44" s="913"/>
      <c r="HLJ44" s="913"/>
      <c r="HLK44" s="913"/>
      <c r="HLL44" s="913"/>
      <c r="HLM44" s="913"/>
      <c r="HLN44" s="913"/>
      <c r="HLO44" s="913"/>
      <c r="HLP44" s="913"/>
      <c r="HLQ44" s="913"/>
      <c r="HLR44" s="913"/>
      <c r="HLS44" s="913"/>
      <c r="HLT44" s="913"/>
      <c r="HLU44" s="913"/>
      <c r="HLV44" s="914"/>
      <c r="HLW44" s="925"/>
      <c r="HLX44" s="913"/>
      <c r="HLY44" s="913"/>
      <c r="HLZ44" s="913"/>
      <c r="HMA44" s="913"/>
      <c r="HMB44" s="913"/>
      <c r="HMC44" s="913"/>
      <c r="HMD44" s="913"/>
      <c r="HME44" s="913"/>
      <c r="HMF44" s="913"/>
      <c r="HMG44" s="913"/>
      <c r="HMH44" s="913"/>
      <c r="HMI44" s="913"/>
      <c r="HMJ44" s="913"/>
      <c r="HMK44" s="913"/>
      <c r="HML44" s="913"/>
      <c r="HMM44" s="913"/>
      <c r="HMN44" s="914"/>
      <c r="HMO44" s="925"/>
      <c r="HMP44" s="913"/>
      <c r="HMQ44" s="913"/>
      <c r="HMR44" s="913"/>
      <c r="HMS44" s="913"/>
      <c r="HMT44" s="913"/>
      <c r="HMU44" s="913"/>
      <c r="HMV44" s="913"/>
      <c r="HMW44" s="913"/>
      <c r="HMX44" s="913"/>
      <c r="HMY44" s="913"/>
      <c r="HMZ44" s="913"/>
      <c r="HNA44" s="913"/>
      <c r="HNB44" s="913"/>
      <c r="HNC44" s="913"/>
      <c r="HND44" s="913"/>
      <c r="HNE44" s="913"/>
      <c r="HNF44" s="914"/>
      <c r="HNG44" s="925"/>
      <c r="HNH44" s="913"/>
      <c r="HNI44" s="913"/>
      <c r="HNJ44" s="913"/>
      <c r="HNK44" s="913"/>
      <c r="HNL44" s="913"/>
      <c r="HNM44" s="913"/>
      <c r="HNN44" s="913"/>
      <c r="HNO44" s="913"/>
      <c r="HNP44" s="913"/>
      <c r="HNQ44" s="913"/>
      <c r="HNR44" s="913"/>
      <c r="HNS44" s="913"/>
      <c r="HNT44" s="913"/>
      <c r="HNU44" s="913"/>
      <c r="HNV44" s="913"/>
      <c r="HNW44" s="913"/>
      <c r="HNX44" s="914"/>
      <c r="HNY44" s="925"/>
      <c r="HNZ44" s="913"/>
      <c r="HOA44" s="913"/>
      <c r="HOB44" s="913"/>
      <c r="HOC44" s="913"/>
      <c r="HOD44" s="913"/>
      <c r="HOE44" s="913"/>
      <c r="HOF44" s="913"/>
      <c r="HOG44" s="913"/>
      <c r="HOH44" s="913"/>
      <c r="HOI44" s="913"/>
      <c r="HOJ44" s="913"/>
      <c r="HOK44" s="913"/>
      <c r="HOL44" s="913"/>
      <c r="HOM44" s="913"/>
      <c r="HON44" s="913"/>
      <c r="HOO44" s="913"/>
      <c r="HOP44" s="914"/>
      <c r="HOQ44" s="925"/>
      <c r="HOR44" s="913"/>
      <c r="HOS44" s="913"/>
      <c r="HOT44" s="913"/>
      <c r="HOU44" s="913"/>
      <c r="HOV44" s="913"/>
      <c r="HOW44" s="913"/>
      <c r="HOX44" s="913"/>
      <c r="HOY44" s="913"/>
      <c r="HOZ44" s="913"/>
      <c r="HPA44" s="913"/>
      <c r="HPB44" s="913"/>
      <c r="HPC44" s="913"/>
      <c r="HPD44" s="913"/>
      <c r="HPE44" s="913"/>
      <c r="HPF44" s="913"/>
      <c r="HPG44" s="913"/>
      <c r="HPH44" s="914"/>
      <c r="HPI44" s="925"/>
      <c r="HPJ44" s="913"/>
      <c r="HPK44" s="913"/>
      <c r="HPL44" s="913"/>
      <c r="HPM44" s="913"/>
      <c r="HPN44" s="913"/>
      <c r="HPO44" s="913"/>
      <c r="HPP44" s="913"/>
      <c r="HPQ44" s="913"/>
      <c r="HPR44" s="913"/>
      <c r="HPS44" s="913"/>
      <c r="HPT44" s="913"/>
      <c r="HPU44" s="913"/>
      <c r="HPV44" s="913"/>
      <c r="HPW44" s="913"/>
      <c r="HPX44" s="913"/>
      <c r="HPY44" s="913"/>
      <c r="HPZ44" s="914"/>
      <c r="HQA44" s="925"/>
      <c r="HQB44" s="913"/>
      <c r="HQC44" s="913"/>
      <c r="HQD44" s="913"/>
      <c r="HQE44" s="913"/>
      <c r="HQF44" s="913"/>
      <c r="HQG44" s="913"/>
      <c r="HQH44" s="913"/>
      <c r="HQI44" s="913"/>
      <c r="HQJ44" s="913"/>
      <c r="HQK44" s="913"/>
      <c r="HQL44" s="913"/>
      <c r="HQM44" s="913"/>
      <c r="HQN44" s="913"/>
      <c r="HQO44" s="913"/>
      <c r="HQP44" s="913"/>
      <c r="HQQ44" s="913"/>
      <c r="HQR44" s="914"/>
      <c r="HQS44" s="925"/>
      <c r="HQT44" s="913"/>
      <c r="HQU44" s="913"/>
      <c r="HQV44" s="913"/>
      <c r="HQW44" s="913"/>
      <c r="HQX44" s="913"/>
      <c r="HQY44" s="913"/>
      <c r="HQZ44" s="913"/>
      <c r="HRA44" s="913"/>
      <c r="HRB44" s="913"/>
      <c r="HRC44" s="913"/>
      <c r="HRD44" s="913"/>
      <c r="HRE44" s="913"/>
      <c r="HRF44" s="913"/>
      <c r="HRG44" s="913"/>
      <c r="HRH44" s="913"/>
      <c r="HRI44" s="913"/>
      <c r="HRJ44" s="914"/>
      <c r="HRK44" s="925"/>
      <c r="HRL44" s="913"/>
      <c r="HRM44" s="913"/>
      <c r="HRN44" s="913"/>
      <c r="HRO44" s="913"/>
      <c r="HRP44" s="913"/>
      <c r="HRQ44" s="913"/>
      <c r="HRR44" s="913"/>
      <c r="HRS44" s="913"/>
      <c r="HRT44" s="913"/>
      <c r="HRU44" s="913"/>
      <c r="HRV44" s="913"/>
      <c r="HRW44" s="913"/>
      <c r="HRX44" s="913"/>
      <c r="HRY44" s="913"/>
      <c r="HRZ44" s="913"/>
      <c r="HSA44" s="913"/>
      <c r="HSB44" s="914"/>
      <c r="HSC44" s="925"/>
      <c r="HSD44" s="913"/>
      <c r="HSE44" s="913"/>
      <c r="HSF44" s="913"/>
      <c r="HSG44" s="913"/>
      <c r="HSH44" s="913"/>
      <c r="HSI44" s="913"/>
      <c r="HSJ44" s="913"/>
      <c r="HSK44" s="913"/>
      <c r="HSL44" s="913"/>
      <c r="HSM44" s="913"/>
      <c r="HSN44" s="913"/>
      <c r="HSO44" s="913"/>
      <c r="HSP44" s="913"/>
      <c r="HSQ44" s="913"/>
      <c r="HSR44" s="913"/>
      <c r="HSS44" s="913"/>
      <c r="HST44" s="914"/>
      <c r="HSU44" s="925"/>
      <c r="HSV44" s="913"/>
      <c r="HSW44" s="913"/>
      <c r="HSX44" s="913"/>
      <c r="HSY44" s="913"/>
      <c r="HSZ44" s="913"/>
      <c r="HTA44" s="913"/>
      <c r="HTB44" s="913"/>
      <c r="HTC44" s="913"/>
      <c r="HTD44" s="913"/>
      <c r="HTE44" s="913"/>
      <c r="HTF44" s="913"/>
      <c r="HTG44" s="913"/>
      <c r="HTH44" s="913"/>
      <c r="HTI44" s="913"/>
      <c r="HTJ44" s="913"/>
      <c r="HTK44" s="913"/>
      <c r="HTL44" s="914"/>
      <c r="HTM44" s="925"/>
      <c r="HTN44" s="913"/>
      <c r="HTO44" s="913"/>
      <c r="HTP44" s="913"/>
      <c r="HTQ44" s="913"/>
      <c r="HTR44" s="913"/>
      <c r="HTS44" s="913"/>
      <c r="HTT44" s="913"/>
      <c r="HTU44" s="913"/>
      <c r="HTV44" s="913"/>
      <c r="HTW44" s="913"/>
      <c r="HTX44" s="913"/>
      <c r="HTY44" s="913"/>
      <c r="HTZ44" s="913"/>
      <c r="HUA44" s="913"/>
      <c r="HUB44" s="913"/>
      <c r="HUC44" s="913"/>
      <c r="HUD44" s="914"/>
      <c r="HUE44" s="925"/>
      <c r="HUF44" s="913"/>
      <c r="HUG44" s="913"/>
      <c r="HUH44" s="913"/>
      <c r="HUI44" s="913"/>
      <c r="HUJ44" s="913"/>
      <c r="HUK44" s="913"/>
      <c r="HUL44" s="913"/>
      <c r="HUM44" s="913"/>
      <c r="HUN44" s="913"/>
      <c r="HUO44" s="913"/>
      <c r="HUP44" s="913"/>
      <c r="HUQ44" s="913"/>
      <c r="HUR44" s="913"/>
      <c r="HUS44" s="913"/>
      <c r="HUT44" s="913"/>
      <c r="HUU44" s="913"/>
      <c r="HUV44" s="914"/>
      <c r="HUW44" s="925"/>
      <c r="HUX44" s="913"/>
      <c r="HUY44" s="913"/>
      <c r="HUZ44" s="913"/>
      <c r="HVA44" s="913"/>
      <c r="HVB44" s="913"/>
      <c r="HVC44" s="913"/>
      <c r="HVD44" s="913"/>
      <c r="HVE44" s="913"/>
      <c r="HVF44" s="913"/>
      <c r="HVG44" s="913"/>
      <c r="HVH44" s="913"/>
      <c r="HVI44" s="913"/>
      <c r="HVJ44" s="913"/>
      <c r="HVK44" s="913"/>
      <c r="HVL44" s="913"/>
      <c r="HVM44" s="913"/>
      <c r="HVN44" s="914"/>
      <c r="HVO44" s="925"/>
      <c r="HVP44" s="913"/>
      <c r="HVQ44" s="913"/>
      <c r="HVR44" s="913"/>
      <c r="HVS44" s="913"/>
      <c r="HVT44" s="913"/>
      <c r="HVU44" s="913"/>
      <c r="HVV44" s="913"/>
      <c r="HVW44" s="913"/>
      <c r="HVX44" s="913"/>
      <c r="HVY44" s="913"/>
      <c r="HVZ44" s="913"/>
      <c r="HWA44" s="913"/>
      <c r="HWB44" s="913"/>
      <c r="HWC44" s="913"/>
      <c r="HWD44" s="913"/>
      <c r="HWE44" s="913"/>
      <c r="HWF44" s="914"/>
      <c r="HWG44" s="925"/>
      <c r="HWH44" s="913"/>
      <c r="HWI44" s="913"/>
      <c r="HWJ44" s="913"/>
      <c r="HWK44" s="913"/>
      <c r="HWL44" s="913"/>
      <c r="HWM44" s="913"/>
      <c r="HWN44" s="913"/>
      <c r="HWO44" s="913"/>
      <c r="HWP44" s="913"/>
      <c r="HWQ44" s="913"/>
      <c r="HWR44" s="913"/>
      <c r="HWS44" s="913"/>
      <c r="HWT44" s="913"/>
      <c r="HWU44" s="913"/>
      <c r="HWV44" s="913"/>
      <c r="HWW44" s="913"/>
      <c r="HWX44" s="914"/>
      <c r="HWY44" s="925"/>
      <c r="HWZ44" s="913"/>
      <c r="HXA44" s="913"/>
      <c r="HXB44" s="913"/>
      <c r="HXC44" s="913"/>
      <c r="HXD44" s="913"/>
      <c r="HXE44" s="913"/>
      <c r="HXF44" s="913"/>
      <c r="HXG44" s="913"/>
      <c r="HXH44" s="913"/>
      <c r="HXI44" s="913"/>
      <c r="HXJ44" s="913"/>
      <c r="HXK44" s="913"/>
      <c r="HXL44" s="913"/>
      <c r="HXM44" s="913"/>
      <c r="HXN44" s="913"/>
      <c r="HXO44" s="913"/>
      <c r="HXP44" s="914"/>
      <c r="HXQ44" s="925"/>
      <c r="HXR44" s="913"/>
      <c r="HXS44" s="913"/>
      <c r="HXT44" s="913"/>
      <c r="HXU44" s="913"/>
      <c r="HXV44" s="913"/>
      <c r="HXW44" s="913"/>
      <c r="HXX44" s="913"/>
      <c r="HXY44" s="913"/>
      <c r="HXZ44" s="913"/>
      <c r="HYA44" s="913"/>
      <c r="HYB44" s="913"/>
      <c r="HYC44" s="913"/>
      <c r="HYD44" s="913"/>
      <c r="HYE44" s="913"/>
      <c r="HYF44" s="913"/>
      <c r="HYG44" s="913"/>
      <c r="HYH44" s="914"/>
      <c r="HYI44" s="925"/>
      <c r="HYJ44" s="913"/>
      <c r="HYK44" s="913"/>
      <c r="HYL44" s="913"/>
      <c r="HYM44" s="913"/>
      <c r="HYN44" s="913"/>
      <c r="HYO44" s="913"/>
      <c r="HYP44" s="913"/>
      <c r="HYQ44" s="913"/>
      <c r="HYR44" s="913"/>
      <c r="HYS44" s="913"/>
      <c r="HYT44" s="913"/>
      <c r="HYU44" s="913"/>
      <c r="HYV44" s="913"/>
      <c r="HYW44" s="913"/>
      <c r="HYX44" s="913"/>
      <c r="HYY44" s="913"/>
      <c r="HYZ44" s="914"/>
      <c r="HZA44" s="925"/>
      <c r="HZB44" s="913"/>
      <c r="HZC44" s="913"/>
      <c r="HZD44" s="913"/>
      <c r="HZE44" s="913"/>
      <c r="HZF44" s="913"/>
      <c r="HZG44" s="913"/>
      <c r="HZH44" s="913"/>
      <c r="HZI44" s="913"/>
      <c r="HZJ44" s="913"/>
      <c r="HZK44" s="913"/>
      <c r="HZL44" s="913"/>
      <c r="HZM44" s="913"/>
      <c r="HZN44" s="913"/>
      <c r="HZO44" s="913"/>
      <c r="HZP44" s="913"/>
      <c r="HZQ44" s="913"/>
      <c r="HZR44" s="914"/>
      <c r="HZS44" s="925"/>
      <c r="HZT44" s="913"/>
      <c r="HZU44" s="913"/>
      <c r="HZV44" s="913"/>
      <c r="HZW44" s="913"/>
      <c r="HZX44" s="913"/>
      <c r="HZY44" s="913"/>
      <c r="HZZ44" s="913"/>
      <c r="IAA44" s="913"/>
      <c r="IAB44" s="913"/>
      <c r="IAC44" s="913"/>
      <c r="IAD44" s="913"/>
      <c r="IAE44" s="913"/>
      <c r="IAF44" s="913"/>
      <c r="IAG44" s="913"/>
      <c r="IAH44" s="913"/>
      <c r="IAI44" s="913"/>
      <c r="IAJ44" s="914"/>
      <c r="IAK44" s="925"/>
      <c r="IAL44" s="913"/>
      <c r="IAM44" s="913"/>
      <c r="IAN44" s="913"/>
      <c r="IAO44" s="913"/>
      <c r="IAP44" s="913"/>
      <c r="IAQ44" s="913"/>
      <c r="IAR44" s="913"/>
      <c r="IAS44" s="913"/>
      <c r="IAT44" s="913"/>
      <c r="IAU44" s="913"/>
      <c r="IAV44" s="913"/>
      <c r="IAW44" s="913"/>
      <c r="IAX44" s="913"/>
      <c r="IAY44" s="913"/>
      <c r="IAZ44" s="913"/>
      <c r="IBA44" s="913"/>
      <c r="IBB44" s="914"/>
      <c r="IBC44" s="925"/>
      <c r="IBD44" s="913"/>
      <c r="IBE44" s="913"/>
      <c r="IBF44" s="913"/>
      <c r="IBG44" s="913"/>
      <c r="IBH44" s="913"/>
      <c r="IBI44" s="913"/>
      <c r="IBJ44" s="913"/>
      <c r="IBK44" s="913"/>
      <c r="IBL44" s="913"/>
      <c r="IBM44" s="913"/>
      <c r="IBN44" s="913"/>
      <c r="IBO44" s="913"/>
      <c r="IBP44" s="913"/>
      <c r="IBQ44" s="913"/>
      <c r="IBR44" s="913"/>
      <c r="IBS44" s="913"/>
      <c r="IBT44" s="914"/>
      <c r="IBU44" s="925"/>
      <c r="IBV44" s="913"/>
      <c r="IBW44" s="913"/>
      <c r="IBX44" s="913"/>
      <c r="IBY44" s="913"/>
      <c r="IBZ44" s="913"/>
      <c r="ICA44" s="913"/>
      <c r="ICB44" s="913"/>
      <c r="ICC44" s="913"/>
      <c r="ICD44" s="913"/>
      <c r="ICE44" s="913"/>
      <c r="ICF44" s="913"/>
      <c r="ICG44" s="913"/>
      <c r="ICH44" s="913"/>
      <c r="ICI44" s="913"/>
      <c r="ICJ44" s="913"/>
      <c r="ICK44" s="913"/>
      <c r="ICL44" s="914"/>
      <c r="ICM44" s="925"/>
      <c r="ICN44" s="913"/>
      <c r="ICO44" s="913"/>
      <c r="ICP44" s="913"/>
      <c r="ICQ44" s="913"/>
      <c r="ICR44" s="913"/>
      <c r="ICS44" s="913"/>
      <c r="ICT44" s="913"/>
      <c r="ICU44" s="913"/>
      <c r="ICV44" s="913"/>
      <c r="ICW44" s="913"/>
      <c r="ICX44" s="913"/>
      <c r="ICY44" s="913"/>
      <c r="ICZ44" s="913"/>
      <c r="IDA44" s="913"/>
      <c r="IDB44" s="913"/>
      <c r="IDC44" s="913"/>
      <c r="IDD44" s="914"/>
      <c r="IDE44" s="925"/>
      <c r="IDF44" s="913"/>
      <c r="IDG44" s="913"/>
      <c r="IDH44" s="913"/>
      <c r="IDI44" s="913"/>
      <c r="IDJ44" s="913"/>
      <c r="IDK44" s="913"/>
      <c r="IDL44" s="913"/>
      <c r="IDM44" s="913"/>
      <c r="IDN44" s="913"/>
      <c r="IDO44" s="913"/>
      <c r="IDP44" s="913"/>
      <c r="IDQ44" s="913"/>
      <c r="IDR44" s="913"/>
      <c r="IDS44" s="913"/>
      <c r="IDT44" s="913"/>
      <c r="IDU44" s="913"/>
      <c r="IDV44" s="914"/>
      <c r="IDW44" s="925"/>
      <c r="IDX44" s="913"/>
      <c r="IDY44" s="913"/>
      <c r="IDZ44" s="913"/>
      <c r="IEA44" s="913"/>
      <c r="IEB44" s="913"/>
      <c r="IEC44" s="913"/>
      <c r="IED44" s="913"/>
      <c r="IEE44" s="913"/>
      <c r="IEF44" s="913"/>
      <c r="IEG44" s="913"/>
      <c r="IEH44" s="913"/>
      <c r="IEI44" s="913"/>
      <c r="IEJ44" s="913"/>
      <c r="IEK44" s="913"/>
      <c r="IEL44" s="913"/>
      <c r="IEM44" s="913"/>
      <c r="IEN44" s="914"/>
      <c r="IEO44" s="925"/>
      <c r="IEP44" s="913"/>
      <c r="IEQ44" s="913"/>
      <c r="IER44" s="913"/>
      <c r="IES44" s="913"/>
      <c r="IET44" s="913"/>
      <c r="IEU44" s="913"/>
      <c r="IEV44" s="913"/>
      <c r="IEW44" s="913"/>
      <c r="IEX44" s="913"/>
      <c r="IEY44" s="913"/>
      <c r="IEZ44" s="913"/>
      <c r="IFA44" s="913"/>
      <c r="IFB44" s="913"/>
      <c r="IFC44" s="913"/>
      <c r="IFD44" s="913"/>
      <c r="IFE44" s="913"/>
      <c r="IFF44" s="914"/>
      <c r="IFG44" s="925"/>
      <c r="IFH44" s="913"/>
      <c r="IFI44" s="913"/>
      <c r="IFJ44" s="913"/>
      <c r="IFK44" s="913"/>
      <c r="IFL44" s="913"/>
      <c r="IFM44" s="913"/>
      <c r="IFN44" s="913"/>
      <c r="IFO44" s="913"/>
      <c r="IFP44" s="913"/>
      <c r="IFQ44" s="913"/>
      <c r="IFR44" s="913"/>
      <c r="IFS44" s="913"/>
      <c r="IFT44" s="913"/>
      <c r="IFU44" s="913"/>
      <c r="IFV44" s="913"/>
      <c r="IFW44" s="913"/>
      <c r="IFX44" s="914"/>
      <c r="IFY44" s="925"/>
      <c r="IFZ44" s="913"/>
      <c r="IGA44" s="913"/>
      <c r="IGB44" s="913"/>
      <c r="IGC44" s="913"/>
      <c r="IGD44" s="913"/>
      <c r="IGE44" s="913"/>
      <c r="IGF44" s="913"/>
      <c r="IGG44" s="913"/>
      <c r="IGH44" s="913"/>
      <c r="IGI44" s="913"/>
      <c r="IGJ44" s="913"/>
      <c r="IGK44" s="913"/>
      <c r="IGL44" s="913"/>
      <c r="IGM44" s="913"/>
      <c r="IGN44" s="913"/>
      <c r="IGO44" s="913"/>
      <c r="IGP44" s="914"/>
      <c r="IGQ44" s="925"/>
      <c r="IGR44" s="913"/>
      <c r="IGS44" s="913"/>
      <c r="IGT44" s="913"/>
      <c r="IGU44" s="913"/>
      <c r="IGV44" s="913"/>
      <c r="IGW44" s="913"/>
      <c r="IGX44" s="913"/>
      <c r="IGY44" s="913"/>
      <c r="IGZ44" s="913"/>
      <c r="IHA44" s="913"/>
      <c r="IHB44" s="913"/>
      <c r="IHC44" s="913"/>
      <c r="IHD44" s="913"/>
      <c r="IHE44" s="913"/>
      <c r="IHF44" s="913"/>
      <c r="IHG44" s="913"/>
      <c r="IHH44" s="914"/>
      <c r="IHI44" s="925"/>
      <c r="IHJ44" s="913"/>
      <c r="IHK44" s="913"/>
      <c r="IHL44" s="913"/>
      <c r="IHM44" s="913"/>
      <c r="IHN44" s="913"/>
      <c r="IHO44" s="913"/>
      <c r="IHP44" s="913"/>
      <c r="IHQ44" s="913"/>
      <c r="IHR44" s="913"/>
      <c r="IHS44" s="913"/>
      <c r="IHT44" s="913"/>
      <c r="IHU44" s="913"/>
      <c r="IHV44" s="913"/>
      <c r="IHW44" s="913"/>
      <c r="IHX44" s="913"/>
      <c r="IHY44" s="913"/>
      <c r="IHZ44" s="914"/>
      <c r="IIA44" s="925"/>
      <c r="IIB44" s="913"/>
      <c r="IIC44" s="913"/>
      <c r="IID44" s="913"/>
      <c r="IIE44" s="913"/>
      <c r="IIF44" s="913"/>
      <c r="IIG44" s="913"/>
      <c r="IIH44" s="913"/>
      <c r="III44" s="913"/>
      <c r="IIJ44" s="913"/>
      <c r="IIK44" s="913"/>
      <c r="IIL44" s="913"/>
      <c r="IIM44" s="913"/>
      <c r="IIN44" s="913"/>
      <c r="IIO44" s="913"/>
      <c r="IIP44" s="913"/>
      <c r="IIQ44" s="913"/>
      <c r="IIR44" s="914"/>
      <c r="IIS44" s="925"/>
      <c r="IIT44" s="913"/>
      <c r="IIU44" s="913"/>
      <c r="IIV44" s="913"/>
      <c r="IIW44" s="913"/>
      <c r="IIX44" s="913"/>
      <c r="IIY44" s="913"/>
      <c r="IIZ44" s="913"/>
      <c r="IJA44" s="913"/>
      <c r="IJB44" s="913"/>
      <c r="IJC44" s="913"/>
      <c r="IJD44" s="913"/>
      <c r="IJE44" s="913"/>
      <c r="IJF44" s="913"/>
      <c r="IJG44" s="913"/>
      <c r="IJH44" s="913"/>
      <c r="IJI44" s="913"/>
      <c r="IJJ44" s="914"/>
      <c r="IJK44" s="925"/>
      <c r="IJL44" s="913"/>
      <c r="IJM44" s="913"/>
      <c r="IJN44" s="913"/>
      <c r="IJO44" s="913"/>
      <c r="IJP44" s="913"/>
      <c r="IJQ44" s="913"/>
      <c r="IJR44" s="913"/>
      <c r="IJS44" s="913"/>
      <c r="IJT44" s="913"/>
      <c r="IJU44" s="913"/>
      <c r="IJV44" s="913"/>
      <c r="IJW44" s="913"/>
      <c r="IJX44" s="913"/>
      <c r="IJY44" s="913"/>
      <c r="IJZ44" s="913"/>
      <c r="IKA44" s="913"/>
      <c r="IKB44" s="914"/>
      <c r="IKC44" s="925"/>
      <c r="IKD44" s="913"/>
      <c r="IKE44" s="913"/>
      <c r="IKF44" s="913"/>
      <c r="IKG44" s="913"/>
      <c r="IKH44" s="913"/>
      <c r="IKI44" s="913"/>
      <c r="IKJ44" s="913"/>
      <c r="IKK44" s="913"/>
      <c r="IKL44" s="913"/>
      <c r="IKM44" s="913"/>
      <c r="IKN44" s="913"/>
      <c r="IKO44" s="913"/>
      <c r="IKP44" s="913"/>
      <c r="IKQ44" s="913"/>
      <c r="IKR44" s="913"/>
      <c r="IKS44" s="913"/>
      <c r="IKT44" s="914"/>
      <c r="IKU44" s="925"/>
      <c r="IKV44" s="913"/>
      <c r="IKW44" s="913"/>
      <c r="IKX44" s="913"/>
      <c r="IKY44" s="913"/>
      <c r="IKZ44" s="913"/>
      <c r="ILA44" s="913"/>
      <c r="ILB44" s="913"/>
      <c r="ILC44" s="913"/>
      <c r="ILD44" s="913"/>
      <c r="ILE44" s="913"/>
      <c r="ILF44" s="913"/>
      <c r="ILG44" s="913"/>
      <c r="ILH44" s="913"/>
      <c r="ILI44" s="913"/>
      <c r="ILJ44" s="913"/>
      <c r="ILK44" s="913"/>
      <c r="ILL44" s="914"/>
      <c r="ILM44" s="925"/>
      <c r="ILN44" s="913"/>
      <c r="ILO44" s="913"/>
      <c r="ILP44" s="913"/>
      <c r="ILQ44" s="913"/>
      <c r="ILR44" s="913"/>
      <c r="ILS44" s="913"/>
      <c r="ILT44" s="913"/>
      <c r="ILU44" s="913"/>
      <c r="ILV44" s="913"/>
      <c r="ILW44" s="913"/>
      <c r="ILX44" s="913"/>
      <c r="ILY44" s="913"/>
      <c r="ILZ44" s="913"/>
      <c r="IMA44" s="913"/>
      <c r="IMB44" s="913"/>
      <c r="IMC44" s="913"/>
      <c r="IMD44" s="914"/>
      <c r="IME44" s="925"/>
      <c r="IMF44" s="913"/>
      <c r="IMG44" s="913"/>
      <c r="IMH44" s="913"/>
      <c r="IMI44" s="913"/>
      <c r="IMJ44" s="913"/>
      <c r="IMK44" s="913"/>
      <c r="IML44" s="913"/>
      <c r="IMM44" s="913"/>
      <c r="IMN44" s="913"/>
      <c r="IMO44" s="913"/>
      <c r="IMP44" s="913"/>
      <c r="IMQ44" s="913"/>
      <c r="IMR44" s="913"/>
      <c r="IMS44" s="913"/>
      <c r="IMT44" s="913"/>
      <c r="IMU44" s="913"/>
      <c r="IMV44" s="914"/>
      <c r="IMW44" s="925"/>
      <c r="IMX44" s="913"/>
      <c r="IMY44" s="913"/>
      <c r="IMZ44" s="913"/>
      <c r="INA44" s="913"/>
      <c r="INB44" s="913"/>
      <c r="INC44" s="913"/>
      <c r="IND44" s="913"/>
      <c r="INE44" s="913"/>
      <c r="INF44" s="913"/>
      <c r="ING44" s="913"/>
      <c r="INH44" s="913"/>
      <c r="INI44" s="913"/>
      <c r="INJ44" s="913"/>
      <c r="INK44" s="913"/>
      <c r="INL44" s="913"/>
      <c r="INM44" s="913"/>
      <c r="INN44" s="914"/>
      <c r="INO44" s="925"/>
      <c r="INP44" s="913"/>
      <c r="INQ44" s="913"/>
      <c r="INR44" s="913"/>
      <c r="INS44" s="913"/>
      <c r="INT44" s="913"/>
      <c r="INU44" s="913"/>
      <c r="INV44" s="913"/>
      <c r="INW44" s="913"/>
      <c r="INX44" s="913"/>
      <c r="INY44" s="913"/>
      <c r="INZ44" s="913"/>
      <c r="IOA44" s="913"/>
      <c r="IOB44" s="913"/>
      <c r="IOC44" s="913"/>
      <c r="IOD44" s="913"/>
      <c r="IOE44" s="913"/>
      <c r="IOF44" s="914"/>
      <c r="IOG44" s="925"/>
      <c r="IOH44" s="913"/>
      <c r="IOI44" s="913"/>
      <c r="IOJ44" s="913"/>
      <c r="IOK44" s="913"/>
      <c r="IOL44" s="913"/>
      <c r="IOM44" s="913"/>
      <c r="ION44" s="913"/>
      <c r="IOO44" s="913"/>
      <c r="IOP44" s="913"/>
      <c r="IOQ44" s="913"/>
      <c r="IOR44" s="913"/>
      <c r="IOS44" s="913"/>
      <c r="IOT44" s="913"/>
      <c r="IOU44" s="913"/>
      <c r="IOV44" s="913"/>
      <c r="IOW44" s="913"/>
      <c r="IOX44" s="914"/>
      <c r="IOY44" s="925"/>
      <c r="IOZ44" s="913"/>
      <c r="IPA44" s="913"/>
      <c r="IPB44" s="913"/>
      <c r="IPC44" s="913"/>
      <c r="IPD44" s="913"/>
      <c r="IPE44" s="913"/>
      <c r="IPF44" s="913"/>
      <c r="IPG44" s="913"/>
      <c r="IPH44" s="913"/>
      <c r="IPI44" s="913"/>
      <c r="IPJ44" s="913"/>
      <c r="IPK44" s="913"/>
      <c r="IPL44" s="913"/>
      <c r="IPM44" s="913"/>
      <c r="IPN44" s="913"/>
      <c r="IPO44" s="913"/>
      <c r="IPP44" s="914"/>
      <c r="IPQ44" s="925"/>
      <c r="IPR44" s="913"/>
      <c r="IPS44" s="913"/>
      <c r="IPT44" s="913"/>
      <c r="IPU44" s="913"/>
      <c r="IPV44" s="913"/>
      <c r="IPW44" s="913"/>
      <c r="IPX44" s="913"/>
      <c r="IPY44" s="913"/>
      <c r="IPZ44" s="913"/>
      <c r="IQA44" s="913"/>
      <c r="IQB44" s="913"/>
      <c r="IQC44" s="913"/>
      <c r="IQD44" s="913"/>
      <c r="IQE44" s="913"/>
      <c r="IQF44" s="913"/>
      <c r="IQG44" s="913"/>
      <c r="IQH44" s="914"/>
      <c r="IQI44" s="925"/>
      <c r="IQJ44" s="913"/>
      <c r="IQK44" s="913"/>
      <c r="IQL44" s="913"/>
      <c r="IQM44" s="913"/>
      <c r="IQN44" s="913"/>
      <c r="IQO44" s="913"/>
      <c r="IQP44" s="913"/>
      <c r="IQQ44" s="913"/>
      <c r="IQR44" s="913"/>
      <c r="IQS44" s="913"/>
      <c r="IQT44" s="913"/>
      <c r="IQU44" s="913"/>
      <c r="IQV44" s="913"/>
      <c r="IQW44" s="913"/>
      <c r="IQX44" s="913"/>
      <c r="IQY44" s="913"/>
      <c r="IQZ44" s="914"/>
      <c r="IRA44" s="925"/>
      <c r="IRB44" s="913"/>
      <c r="IRC44" s="913"/>
      <c r="IRD44" s="913"/>
      <c r="IRE44" s="913"/>
      <c r="IRF44" s="913"/>
      <c r="IRG44" s="913"/>
      <c r="IRH44" s="913"/>
      <c r="IRI44" s="913"/>
      <c r="IRJ44" s="913"/>
      <c r="IRK44" s="913"/>
      <c r="IRL44" s="913"/>
      <c r="IRM44" s="913"/>
      <c r="IRN44" s="913"/>
      <c r="IRO44" s="913"/>
      <c r="IRP44" s="913"/>
      <c r="IRQ44" s="913"/>
      <c r="IRR44" s="914"/>
      <c r="IRS44" s="925"/>
      <c r="IRT44" s="913"/>
      <c r="IRU44" s="913"/>
      <c r="IRV44" s="913"/>
      <c r="IRW44" s="913"/>
      <c r="IRX44" s="913"/>
      <c r="IRY44" s="913"/>
      <c r="IRZ44" s="913"/>
      <c r="ISA44" s="913"/>
      <c r="ISB44" s="913"/>
      <c r="ISC44" s="913"/>
      <c r="ISD44" s="913"/>
      <c r="ISE44" s="913"/>
      <c r="ISF44" s="913"/>
      <c r="ISG44" s="913"/>
      <c r="ISH44" s="913"/>
      <c r="ISI44" s="913"/>
      <c r="ISJ44" s="914"/>
      <c r="ISK44" s="925"/>
      <c r="ISL44" s="913"/>
      <c r="ISM44" s="913"/>
      <c r="ISN44" s="913"/>
      <c r="ISO44" s="913"/>
      <c r="ISP44" s="913"/>
      <c r="ISQ44" s="913"/>
      <c r="ISR44" s="913"/>
      <c r="ISS44" s="913"/>
      <c r="IST44" s="913"/>
      <c r="ISU44" s="913"/>
      <c r="ISV44" s="913"/>
      <c r="ISW44" s="913"/>
      <c r="ISX44" s="913"/>
      <c r="ISY44" s="913"/>
      <c r="ISZ44" s="913"/>
      <c r="ITA44" s="913"/>
      <c r="ITB44" s="914"/>
      <c r="ITC44" s="925"/>
      <c r="ITD44" s="913"/>
      <c r="ITE44" s="913"/>
      <c r="ITF44" s="913"/>
      <c r="ITG44" s="913"/>
      <c r="ITH44" s="913"/>
      <c r="ITI44" s="913"/>
      <c r="ITJ44" s="913"/>
      <c r="ITK44" s="913"/>
      <c r="ITL44" s="913"/>
      <c r="ITM44" s="913"/>
      <c r="ITN44" s="913"/>
      <c r="ITO44" s="913"/>
      <c r="ITP44" s="913"/>
      <c r="ITQ44" s="913"/>
      <c r="ITR44" s="913"/>
      <c r="ITS44" s="913"/>
      <c r="ITT44" s="914"/>
      <c r="ITU44" s="925"/>
      <c r="ITV44" s="913"/>
      <c r="ITW44" s="913"/>
      <c r="ITX44" s="913"/>
      <c r="ITY44" s="913"/>
      <c r="ITZ44" s="913"/>
      <c r="IUA44" s="913"/>
      <c r="IUB44" s="913"/>
      <c r="IUC44" s="913"/>
      <c r="IUD44" s="913"/>
      <c r="IUE44" s="913"/>
      <c r="IUF44" s="913"/>
      <c r="IUG44" s="913"/>
      <c r="IUH44" s="913"/>
      <c r="IUI44" s="913"/>
      <c r="IUJ44" s="913"/>
      <c r="IUK44" s="913"/>
      <c r="IUL44" s="914"/>
      <c r="IUM44" s="925"/>
      <c r="IUN44" s="913"/>
      <c r="IUO44" s="913"/>
      <c r="IUP44" s="913"/>
      <c r="IUQ44" s="913"/>
      <c r="IUR44" s="913"/>
      <c r="IUS44" s="913"/>
      <c r="IUT44" s="913"/>
      <c r="IUU44" s="913"/>
      <c r="IUV44" s="913"/>
      <c r="IUW44" s="913"/>
      <c r="IUX44" s="913"/>
      <c r="IUY44" s="913"/>
      <c r="IUZ44" s="913"/>
      <c r="IVA44" s="913"/>
      <c r="IVB44" s="913"/>
      <c r="IVC44" s="913"/>
      <c r="IVD44" s="914"/>
      <c r="IVE44" s="925"/>
      <c r="IVF44" s="913"/>
      <c r="IVG44" s="913"/>
      <c r="IVH44" s="913"/>
      <c r="IVI44" s="913"/>
      <c r="IVJ44" s="913"/>
      <c r="IVK44" s="913"/>
      <c r="IVL44" s="913"/>
      <c r="IVM44" s="913"/>
      <c r="IVN44" s="913"/>
      <c r="IVO44" s="913"/>
      <c r="IVP44" s="913"/>
      <c r="IVQ44" s="913"/>
      <c r="IVR44" s="913"/>
      <c r="IVS44" s="913"/>
      <c r="IVT44" s="913"/>
      <c r="IVU44" s="913"/>
      <c r="IVV44" s="914"/>
      <c r="IVW44" s="925"/>
      <c r="IVX44" s="913"/>
      <c r="IVY44" s="913"/>
      <c r="IVZ44" s="913"/>
      <c r="IWA44" s="913"/>
      <c r="IWB44" s="913"/>
      <c r="IWC44" s="913"/>
      <c r="IWD44" s="913"/>
      <c r="IWE44" s="913"/>
      <c r="IWF44" s="913"/>
      <c r="IWG44" s="913"/>
      <c r="IWH44" s="913"/>
      <c r="IWI44" s="913"/>
      <c r="IWJ44" s="913"/>
      <c r="IWK44" s="913"/>
      <c r="IWL44" s="913"/>
      <c r="IWM44" s="913"/>
      <c r="IWN44" s="914"/>
      <c r="IWO44" s="925"/>
      <c r="IWP44" s="913"/>
      <c r="IWQ44" s="913"/>
      <c r="IWR44" s="913"/>
      <c r="IWS44" s="913"/>
      <c r="IWT44" s="913"/>
      <c r="IWU44" s="913"/>
      <c r="IWV44" s="913"/>
      <c r="IWW44" s="913"/>
      <c r="IWX44" s="913"/>
      <c r="IWY44" s="913"/>
      <c r="IWZ44" s="913"/>
      <c r="IXA44" s="913"/>
      <c r="IXB44" s="913"/>
      <c r="IXC44" s="913"/>
      <c r="IXD44" s="913"/>
      <c r="IXE44" s="913"/>
      <c r="IXF44" s="914"/>
      <c r="IXG44" s="925"/>
      <c r="IXH44" s="913"/>
      <c r="IXI44" s="913"/>
      <c r="IXJ44" s="913"/>
      <c r="IXK44" s="913"/>
      <c r="IXL44" s="913"/>
      <c r="IXM44" s="913"/>
      <c r="IXN44" s="913"/>
      <c r="IXO44" s="913"/>
      <c r="IXP44" s="913"/>
      <c r="IXQ44" s="913"/>
      <c r="IXR44" s="913"/>
      <c r="IXS44" s="913"/>
      <c r="IXT44" s="913"/>
      <c r="IXU44" s="913"/>
      <c r="IXV44" s="913"/>
      <c r="IXW44" s="913"/>
      <c r="IXX44" s="914"/>
      <c r="IXY44" s="925"/>
      <c r="IXZ44" s="913"/>
      <c r="IYA44" s="913"/>
      <c r="IYB44" s="913"/>
      <c r="IYC44" s="913"/>
      <c r="IYD44" s="913"/>
      <c r="IYE44" s="913"/>
      <c r="IYF44" s="913"/>
      <c r="IYG44" s="913"/>
      <c r="IYH44" s="913"/>
      <c r="IYI44" s="913"/>
      <c r="IYJ44" s="913"/>
      <c r="IYK44" s="913"/>
      <c r="IYL44" s="913"/>
      <c r="IYM44" s="913"/>
      <c r="IYN44" s="913"/>
      <c r="IYO44" s="913"/>
      <c r="IYP44" s="914"/>
      <c r="IYQ44" s="925"/>
      <c r="IYR44" s="913"/>
      <c r="IYS44" s="913"/>
      <c r="IYT44" s="913"/>
      <c r="IYU44" s="913"/>
      <c r="IYV44" s="913"/>
      <c r="IYW44" s="913"/>
      <c r="IYX44" s="913"/>
      <c r="IYY44" s="913"/>
      <c r="IYZ44" s="913"/>
      <c r="IZA44" s="913"/>
      <c r="IZB44" s="913"/>
      <c r="IZC44" s="913"/>
      <c r="IZD44" s="913"/>
      <c r="IZE44" s="913"/>
      <c r="IZF44" s="913"/>
      <c r="IZG44" s="913"/>
      <c r="IZH44" s="914"/>
      <c r="IZI44" s="925"/>
      <c r="IZJ44" s="913"/>
      <c r="IZK44" s="913"/>
      <c r="IZL44" s="913"/>
      <c r="IZM44" s="913"/>
      <c r="IZN44" s="913"/>
      <c r="IZO44" s="913"/>
      <c r="IZP44" s="913"/>
      <c r="IZQ44" s="913"/>
      <c r="IZR44" s="913"/>
      <c r="IZS44" s="913"/>
      <c r="IZT44" s="913"/>
      <c r="IZU44" s="913"/>
      <c r="IZV44" s="913"/>
      <c r="IZW44" s="913"/>
      <c r="IZX44" s="913"/>
      <c r="IZY44" s="913"/>
      <c r="IZZ44" s="914"/>
      <c r="JAA44" s="925"/>
      <c r="JAB44" s="913"/>
      <c r="JAC44" s="913"/>
      <c r="JAD44" s="913"/>
      <c r="JAE44" s="913"/>
      <c r="JAF44" s="913"/>
      <c r="JAG44" s="913"/>
      <c r="JAH44" s="913"/>
      <c r="JAI44" s="913"/>
      <c r="JAJ44" s="913"/>
      <c r="JAK44" s="913"/>
      <c r="JAL44" s="913"/>
      <c r="JAM44" s="913"/>
      <c r="JAN44" s="913"/>
      <c r="JAO44" s="913"/>
      <c r="JAP44" s="913"/>
      <c r="JAQ44" s="913"/>
      <c r="JAR44" s="914"/>
      <c r="JAS44" s="925"/>
      <c r="JAT44" s="913"/>
      <c r="JAU44" s="913"/>
      <c r="JAV44" s="913"/>
      <c r="JAW44" s="913"/>
      <c r="JAX44" s="913"/>
      <c r="JAY44" s="913"/>
      <c r="JAZ44" s="913"/>
      <c r="JBA44" s="913"/>
      <c r="JBB44" s="913"/>
      <c r="JBC44" s="913"/>
      <c r="JBD44" s="913"/>
      <c r="JBE44" s="913"/>
      <c r="JBF44" s="913"/>
      <c r="JBG44" s="913"/>
      <c r="JBH44" s="913"/>
      <c r="JBI44" s="913"/>
      <c r="JBJ44" s="914"/>
      <c r="JBK44" s="925"/>
      <c r="JBL44" s="913"/>
      <c r="JBM44" s="913"/>
      <c r="JBN44" s="913"/>
      <c r="JBO44" s="913"/>
      <c r="JBP44" s="913"/>
      <c r="JBQ44" s="913"/>
      <c r="JBR44" s="913"/>
      <c r="JBS44" s="913"/>
      <c r="JBT44" s="913"/>
      <c r="JBU44" s="913"/>
      <c r="JBV44" s="913"/>
      <c r="JBW44" s="913"/>
      <c r="JBX44" s="913"/>
      <c r="JBY44" s="913"/>
      <c r="JBZ44" s="913"/>
      <c r="JCA44" s="913"/>
      <c r="JCB44" s="914"/>
      <c r="JCC44" s="925"/>
      <c r="JCD44" s="913"/>
      <c r="JCE44" s="913"/>
      <c r="JCF44" s="913"/>
      <c r="JCG44" s="913"/>
      <c r="JCH44" s="913"/>
      <c r="JCI44" s="913"/>
      <c r="JCJ44" s="913"/>
      <c r="JCK44" s="913"/>
      <c r="JCL44" s="913"/>
      <c r="JCM44" s="913"/>
      <c r="JCN44" s="913"/>
      <c r="JCO44" s="913"/>
      <c r="JCP44" s="913"/>
      <c r="JCQ44" s="913"/>
      <c r="JCR44" s="913"/>
      <c r="JCS44" s="913"/>
      <c r="JCT44" s="914"/>
      <c r="JCU44" s="925"/>
      <c r="JCV44" s="913"/>
      <c r="JCW44" s="913"/>
      <c r="JCX44" s="913"/>
      <c r="JCY44" s="913"/>
      <c r="JCZ44" s="913"/>
      <c r="JDA44" s="913"/>
      <c r="JDB44" s="913"/>
      <c r="JDC44" s="913"/>
      <c r="JDD44" s="913"/>
      <c r="JDE44" s="913"/>
      <c r="JDF44" s="913"/>
      <c r="JDG44" s="913"/>
      <c r="JDH44" s="913"/>
      <c r="JDI44" s="913"/>
      <c r="JDJ44" s="913"/>
      <c r="JDK44" s="913"/>
      <c r="JDL44" s="914"/>
      <c r="JDM44" s="925"/>
      <c r="JDN44" s="913"/>
      <c r="JDO44" s="913"/>
      <c r="JDP44" s="913"/>
      <c r="JDQ44" s="913"/>
      <c r="JDR44" s="913"/>
      <c r="JDS44" s="913"/>
      <c r="JDT44" s="913"/>
      <c r="JDU44" s="913"/>
      <c r="JDV44" s="913"/>
      <c r="JDW44" s="913"/>
      <c r="JDX44" s="913"/>
      <c r="JDY44" s="913"/>
      <c r="JDZ44" s="913"/>
      <c r="JEA44" s="913"/>
      <c r="JEB44" s="913"/>
      <c r="JEC44" s="913"/>
      <c r="JED44" s="914"/>
      <c r="JEE44" s="925"/>
      <c r="JEF44" s="913"/>
      <c r="JEG44" s="913"/>
      <c r="JEH44" s="913"/>
      <c r="JEI44" s="913"/>
      <c r="JEJ44" s="913"/>
      <c r="JEK44" s="913"/>
      <c r="JEL44" s="913"/>
      <c r="JEM44" s="913"/>
      <c r="JEN44" s="913"/>
      <c r="JEO44" s="913"/>
      <c r="JEP44" s="913"/>
      <c r="JEQ44" s="913"/>
      <c r="JER44" s="913"/>
      <c r="JES44" s="913"/>
      <c r="JET44" s="913"/>
      <c r="JEU44" s="913"/>
      <c r="JEV44" s="914"/>
      <c r="JEW44" s="925"/>
      <c r="JEX44" s="913"/>
      <c r="JEY44" s="913"/>
      <c r="JEZ44" s="913"/>
      <c r="JFA44" s="913"/>
      <c r="JFB44" s="913"/>
      <c r="JFC44" s="913"/>
      <c r="JFD44" s="913"/>
      <c r="JFE44" s="913"/>
      <c r="JFF44" s="913"/>
      <c r="JFG44" s="913"/>
      <c r="JFH44" s="913"/>
      <c r="JFI44" s="913"/>
      <c r="JFJ44" s="913"/>
      <c r="JFK44" s="913"/>
      <c r="JFL44" s="913"/>
      <c r="JFM44" s="913"/>
      <c r="JFN44" s="914"/>
      <c r="JFO44" s="925"/>
      <c r="JFP44" s="913"/>
      <c r="JFQ44" s="913"/>
      <c r="JFR44" s="913"/>
      <c r="JFS44" s="913"/>
      <c r="JFT44" s="913"/>
      <c r="JFU44" s="913"/>
      <c r="JFV44" s="913"/>
      <c r="JFW44" s="913"/>
      <c r="JFX44" s="913"/>
      <c r="JFY44" s="913"/>
      <c r="JFZ44" s="913"/>
      <c r="JGA44" s="913"/>
      <c r="JGB44" s="913"/>
      <c r="JGC44" s="913"/>
      <c r="JGD44" s="913"/>
      <c r="JGE44" s="913"/>
      <c r="JGF44" s="914"/>
      <c r="JGG44" s="925"/>
      <c r="JGH44" s="913"/>
      <c r="JGI44" s="913"/>
      <c r="JGJ44" s="913"/>
      <c r="JGK44" s="913"/>
      <c r="JGL44" s="913"/>
      <c r="JGM44" s="913"/>
      <c r="JGN44" s="913"/>
      <c r="JGO44" s="913"/>
      <c r="JGP44" s="913"/>
      <c r="JGQ44" s="913"/>
      <c r="JGR44" s="913"/>
      <c r="JGS44" s="913"/>
      <c r="JGT44" s="913"/>
      <c r="JGU44" s="913"/>
      <c r="JGV44" s="913"/>
      <c r="JGW44" s="913"/>
      <c r="JGX44" s="914"/>
      <c r="JGY44" s="925"/>
      <c r="JGZ44" s="913"/>
      <c r="JHA44" s="913"/>
      <c r="JHB44" s="913"/>
      <c r="JHC44" s="913"/>
      <c r="JHD44" s="913"/>
      <c r="JHE44" s="913"/>
      <c r="JHF44" s="913"/>
      <c r="JHG44" s="913"/>
      <c r="JHH44" s="913"/>
      <c r="JHI44" s="913"/>
      <c r="JHJ44" s="913"/>
      <c r="JHK44" s="913"/>
      <c r="JHL44" s="913"/>
      <c r="JHM44" s="913"/>
      <c r="JHN44" s="913"/>
      <c r="JHO44" s="913"/>
      <c r="JHP44" s="914"/>
      <c r="JHQ44" s="925"/>
      <c r="JHR44" s="913"/>
      <c r="JHS44" s="913"/>
      <c r="JHT44" s="913"/>
      <c r="JHU44" s="913"/>
      <c r="JHV44" s="913"/>
      <c r="JHW44" s="913"/>
      <c r="JHX44" s="913"/>
      <c r="JHY44" s="913"/>
      <c r="JHZ44" s="913"/>
      <c r="JIA44" s="913"/>
      <c r="JIB44" s="913"/>
      <c r="JIC44" s="913"/>
      <c r="JID44" s="913"/>
      <c r="JIE44" s="913"/>
      <c r="JIF44" s="913"/>
      <c r="JIG44" s="913"/>
      <c r="JIH44" s="914"/>
      <c r="JII44" s="925"/>
      <c r="JIJ44" s="913"/>
      <c r="JIK44" s="913"/>
      <c r="JIL44" s="913"/>
      <c r="JIM44" s="913"/>
      <c r="JIN44" s="913"/>
      <c r="JIO44" s="913"/>
      <c r="JIP44" s="913"/>
      <c r="JIQ44" s="913"/>
      <c r="JIR44" s="913"/>
      <c r="JIS44" s="913"/>
      <c r="JIT44" s="913"/>
      <c r="JIU44" s="913"/>
      <c r="JIV44" s="913"/>
      <c r="JIW44" s="913"/>
      <c r="JIX44" s="913"/>
      <c r="JIY44" s="913"/>
      <c r="JIZ44" s="914"/>
      <c r="JJA44" s="925"/>
      <c r="JJB44" s="913"/>
      <c r="JJC44" s="913"/>
      <c r="JJD44" s="913"/>
      <c r="JJE44" s="913"/>
      <c r="JJF44" s="913"/>
      <c r="JJG44" s="913"/>
      <c r="JJH44" s="913"/>
      <c r="JJI44" s="913"/>
      <c r="JJJ44" s="913"/>
      <c r="JJK44" s="913"/>
      <c r="JJL44" s="913"/>
      <c r="JJM44" s="913"/>
      <c r="JJN44" s="913"/>
      <c r="JJO44" s="913"/>
      <c r="JJP44" s="913"/>
      <c r="JJQ44" s="913"/>
      <c r="JJR44" s="914"/>
      <c r="JJS44" s="925"/>
      <c r="JJT44" s="913"/>
      <c r="JJU44" s="913"/>
      <c r="JJV44" s="913"/>
      <c r="JJW44" s="913"/>
      <c r="JJX44" s="913"/>
      <c r="JJY44" s="913"/>
      <c r="JJZ44" s="913"/>
      <c r="JKA44" s="913"/>
      <c r="JKB44" s="913"/>
      <c r="JKC44" s="913"/>
      <c r="JKD44" s="913"/>
      <c r="JKE44" s="913"/>
      <c r="JKF44" s="913"/>
      <c r="JKG44" s="913"/>
      <c r="JKH44" s="913"/>
      <c r="JKI44" s="913"/>
      <c r="JKJ44" s="914"/>
      <c r="JKK44" s="925"/>
      <c r="JKL44" s="913"/>
      <c r="JKM44" s="913"/>
      <c r="JKN44" s="913"/>
      <c r="JKO44" s="913"/>
      <c r="JKP44" s="913"/>
      <c r="JKQ44" s="913"/>
      <c r="JKR44" s="913"/>
      <c r="JKS44" s="913"/>
      <c r="JKT44" s="913"/>
      <c r="JKU44" s="913"/>
      <c r="JKV44" s="913"/>
      <c r="JKW44" s="913"/>
      <c r="JKX44" s="913"/>
      <c r="JKY44" s="913"/>
      <c r="JKZ44" s="913"/>
      <c r="JLA44" s="913"/>
      <c r="JLB44" s="914"/>
      <c r="JLC44" s="925"/>
      <c r="JLD44" s="913"/>
      <c r="JLE44" s="913"/>
      <c r="JLF44" s="913"/>
      <c r="JLG44" s="913"/>
      <c r="JLH44" s="913"/>
      <c r="JLI44" s="913"/>
      <c r="JLJ44" s="913"/>
      <c r="JLK44" s="913"/>
      <c r="JLL44" s="913"/>
      <c r="JLM44" s="913"/>
      <c r="JLN44" s="913"/>
      <c r="JLO44" s="913"/>
      <c r="JLP44" s="913"/>
      <c r="JLQ44" s="913"/>
      <c r="JLR44" s="913"/>
      <c r="JLS44" s="913"/>
      <c r="JLT44" s="914"/>
      <c r="JLU44" s="925"/>
      <c r="JLV44" s="913"/>
      <c r="JLW44" s="913"/>
      <c r="JLX44" s="913"/>
      <c r="JLY44" s="913"/>
      <c r="JLZ44" s="913"/>
      <c r="JMA44" s="913"/>
      <c r="JMB44" s="913"/>
      <c r="JMC44" s="913"/>
      <c r="JMD44" s="913"/>
      <c r="JME44" s="913"/>
      <c r="JMF44" s="913"/>
      <c r="JMG44" s="913"/>
      <c r="JMH44" s="913"/>
      <c r="JMI44" s="913"/>
      <c r="JMJ44" s="913"/>
      <c r="JMK44" s="913"/>
      <c r="JML44" s="914"/>
      <c r="JMM44" s="925"/>
      <c r="JMN44" s="913"/>
      <c r="JMO44" s="913"/>
      <c r="JMP44" s="913"/>
      <c r="JMQ44" s="913"/>
      <c r="JMR44" s="913"/>
      <c r="JMS44" s="913"/>
      <c r="JMT44" s="913"/>
      <c r="JMU44" s="913"/>
      <c r="JMV44" s="913"/>
      <c r="JMW44" s="913"/>
      <c r="JMX44" s="913"/>
      <c r="JMY44" s="913"/>
      <c r="JMZ44" s="913"/>
      <c r="JNA44" s="913"/>
      <c r="JNB44" s="913"/>
      <c r="JNC44" s="913"/>
      <c r="JND44" s="914"/>
      <c r="JNE44" s="925"/>
      <c r="JNF44" s="913"/>
      <c r="JNG44" s="913"/>
      <c r="JNH44" s="913"/>
      <c r="JNI44" s="913"/>
      <c r="JNJ44" s="913"/>
      <c r="JNK44" s="913"/>
      <c r="JNL44" s="913"/>
      <c r="JNM44" s="913"/>
      <c r="JNN44" s="913"/>
      <c r="JNO44" s="913"/>
      <c r="JNP44" s="913"/>
      <c r="JNQ44" s="913"/>
      <c r="JNR44" s="913"/>
      <c r="JNS44" s="913"/>
      <c r="JNT44" s="913"/>
      <c r="JNU44" s="913"/>
      <c r="JNV44" s="914"/>
      <c r="JNW44" s="925"/>
      <c r="JNX44" s="913"/>
      <c r="JNY44" s="913"/>
      <c r="JNZ44" s="913"/>
      <c r="JOA44" s="913"/>
      <c r="JOB44" s="913"/>
      <c r="JOC44" s="913"/>
      <c r="JOD44" s="913"/>
      <c r="JOE44" s="913"/>
      <c r="JOF44" s="913"/>
      <c r="JOG44" s="913"/>
      <c r="JOH44" s="913"/>
      <c r="JOI44" s="913"/>
      <c r="JOJ44" s="913"/>
      <c r="JOK44" s="913"/>
      <c r="JOL44" s="913"/>
      <c r="JOM44" s="913"/>
      <c r="JON44" s="914"/>
      <c r="JOO44" s="925"/>
      <c r="JOP44" s="913"/>
      <c r="JOQ44" s="913"/>
      <c r="JOR44" s="913"/>
      <c r="JOS44" s="913"/>
      <c r="JOT44" s="913"/>
      <c r="JOU44" s="913"/>
      <c r="JOV44" s="913"/>
      <c r="JOW44" s="913"/>
      <c r="JOX44" s="913"/>
      <c r="JOY44" s="913"/>
      <c r="JOZ44" s="913"/>
      <c r="JPA44" s="913"/>
      <c r="JPB44" s="913"/>
      <c r="JPC44" s="913"/>
      <c r="JPD44" s="913"/>
      <c r="JPE44" s="913"/>
      <c r="JPF44" s="914"/>
      <c r="JPG44" s="925"/>
      <c r="JPH44" s="913"/>
      <c r="JPI44" s="913"/>
      <c r="JPJ44" s="913"/>
      <c r="JPK44" s="913"/>
      <c r="JPL44" s="913"/>
      <c r="JPM44" s="913"/>
      <c r="JPN44" s="913"/>
      <c r="JPO44" s="913"/>
      <c r="JPP44" s="913"/>
      <c r="JPQ44" s="913"/>
      <c r="JPR44" s="913"/>
      <c r="JPS44" s="913"/>
      <c r="JPT44" s="913"/>
      <c r="JPU44" s="913"/>
      <c r="JPV44" s="913"/>
      <c r="JPW44" s="913"/>
      <c r="JPX44" s="914"/>
      <c r="JPY44" s="925"/>
      <c r="JPZ44" s="913"/>
      <c r="JQA44" s="913"/>
      <c r="JQB44" s="913"/>
      <c r="JQC44" s="913"/>
      <c r="JQD44" s="913"/>
      <c r="JQE44" s="913"/>
      <c r="JQF44" s="913"/>
      <c r="JQG44" s="913"/>
      <c r="JQH44" s="913"/>
      <c r="JQI44" s="913"/>
      <c r="JQJ44" s="913"/>
      <c r="JQK44" s="913"/>
      <c r="JQL44" s="913"/>
      <c r="JQM44" s="913"/>
      <c r="JQN44" s="913"/>
      <c r="JQO44" s="913"/>
      <c r="JQP44" s="914"/>
      <c r="JQQ44" s="925"/>
      <c r="JQR44" s="913"/>
      <c r="JQS44" s="913"/>
      <c r="JQT44" s="913"/>
      <c r="JQU44" s="913"/>
      <c r="JQV44" s="913"/>
      <c r="JQW44" s="913"/>
      <c r="JQX44" s="913"/>
      <c r="JQY44" s="913"/>
      <c r="JQZ44" s="913"/>
      <c r="JRA44" s="913"/>
      <c r="JRB44" s="913"/>
      <c r="JRC44" s="913"/>
      <c r="JRD44" s="913"/>
      <c r="JRE44" s="913"/>
      <c r="JRF44" s="913"/>
      <c r="JRG44" s="913"/>
      <c r="JRH44" s="914"/>
      <c r="JRI44" s="925"/>
      <c r="JRJ44" s="913"/>
      <c r="JRK44" s="913"/>
      <c r="JRL44" s="913"/>
      <c r="JRM44" s="913"/>
      <c r="JRN44" s="913"/>
      <c r="JRO44" s="913"/>
      <c r="JRP44" s="913"/>
      <c r="JRQ44" s="913"/>
      <c r="JRR44" s="913"/>
      <c r="JRS44" s="913"/>
      <c r="JRT44" s="913"/>
      <c r="JRU44" s="913"/>
      <c r="JRV44" s="913"/>
      <c r="JRW44" s="913"/>
      <c r="JRX44" s="913"/>
      <c r="JRY44" s="913"/>
      <c r="JRZ44" s="914"/>
      <c r="JSA44" s="925"/>
      <c r="JSB44" s="913"/>
      <c r="JSC44" s="913"/>
      <c r="JSD44" s="913"/>
      <c r="JSE44" s="913"/>
      <c r="JSF44" s="913"/>
      <c r="JSG44" s="913"/>
      <c r="JSH44" s="913"/>
      <c r="JSI44" s="913"/>
      <c r="JSJ44" s="913"/>
      <c r="JSK44" s="913"/>
      <c r="JSL44" s="913"/>
      <c r="JSM44" s="913"/>
      <c r="JSN44" s="913"/>
      <c r="JSO44" s="913"/>
      <c r="JSP44" s="913"/>
      <c r="JSQ44" s="913"/>
      <c r="JSR44" s="914"/>
      <c r="JSS44" s="925"/>
      <c r="JST44" s="913"/>
      <c r="JSU44" s="913"/>
      <c r="JSV44" s="913"/>
      <c r="JSW44" s="913"/>
      <c r="JSX44" s="913"/>
      <c r="JSY44" s="913"/>
      <c r="JSZ44" s="913"/>
      <c r="JTA44" s="913"/>
      <c r="JTB44" s="913"/>
      <c r="JTC44" s="913"/>
      <c r="JTD44" s="913"/>
      <c r="JTE44" s="913"/>
      <c r="JTF44" s="913"/>
      <c r="JTG44" s="913"/>
      <c r="JTH44" s="913"/>
      <c r="JTI44" s="913"/>
      <c r="JTJ44" s="914"/>
      <c r="JTK44" s="925"/>
      <c r="JTL44" s="913"/>
      <c r="JTM44" s="913"/>
      <c r="JTN44" s="913"/>
      <c r="JTO44" s="913"/>
      <c r="JTP44" s="913"/>
      <c r="JTQ44" s="913"/>
      <c r="JTR44" s="913"/>
      <c r="JTS44" s="913"/>
      <c r="JTT44" s="913"/>
      <c r="JTU44" s="913"/>
      <c r="JTV44" s="913"/>
      <c r="JTW44" s="913"/>
      <c r="JTX44" s="913"/>
      <c r="JTY44" s="913"/>
      <c r="JTZ44" s="913"/>
      <c r="JUA44" s="913"/>
      <c r="JUB44" s="914"/>
      <c r="JUC44" s="925"/>
      <c r="JUD44" s="913"/>
      <c r="JUE44" s="913"/>
      <c r="JUF44" s="913"/>
      <c r="JUG44" s="913"/>
      <c r="JUH44" s="913"/>
      <c r="JUI44" s="913"/>
      <c r="JUJ44" s="913"/>
      <c r="JUK44" s="913"/>
      <c r="JUL44" s="913"/>
      <c r="JUM44" s="913"/>
      <c r="JUN44" s="913"/>
      <c r="JUO44" s="913"/>
      <c r="JUP44" s="913"/>
      <c r="JUQ44" s="913"/>
      <c r="JUR44" s="913"/>
      <c r="JUS44" s="913"/>
      <c r="JUT44" s="914"/>
      <c r="JUU44" s="925"/>
      <c r="JUV44" s="913"/>
      <c r="JUW44" s="913"/>
      <c r="JUX44" s="913"/>
      <c r="JUY44" s="913"/>
      <c r="JUZ44" s="913"/>
      <c r="JVA44" s="913"/>
      <c r="JVB44" s="913"/>
      <c r="JVC44" s="913"/>
      <c r="JVD44" s="913"/>
      <c r="JVE44" s="913"/>
      <c r="JVF44" s="913"/>
      <c r="JVG44" s="913"/>
      <c r="JVH44" s="913"/>
      <c r="JVI44" s="913"/>
      <c r="JVJ44" s="913"/>
      <c r="JVK44" s="913"/>
      <c r="JVL44" s="914"/>
      <c r="JVM44" s="925"/>
      <c r="JVN44" s="913"/>
      <c r="JVO44" s="913"/>
      <c r="JVP44" s="913"/>
      <c r="JVQ44" s="913"/>
      <c r="JVR44" s="913"/>
      <c r="JVS44" s="913"/>
      <c r="JVT44" s="913"/>
      <c r="JVU44" s="913"/>
      <c r="JVV44" s="913"/>
      <c r="JVW44" s="913"/>
      <c r="JVX44" s="913"/>
      <c r="JVY44" s="913"/>
      <c r="JVZ44" s="913"/>
      <c r="JWA44" s="913"/>
      <c r="JWB44" s="913"/>
      <c r="JWC44" s="913"/>
      <c r="JWD44" s="914"/>
      <c r="JWE44" s="925"/>
      <c r="JWF44" s="913"/>
      <c r="JWG44" s="913"/>
      <c r="JWH44" s="913"/>
      <c r="JWI44" s="913"/>
      <c r="JWJ44" s="913"/>
      <c r="JWK44" s="913"/>
      <c r="JWL44" s="913"/>
      <c r="JWM44" s="913"/>
      <c r="JWN44" s="913"/>
      <c r="JWO44" s="913"/>
      <c r="JWP44" s="913"/>
      <c r="JWQ44" s="913"/>
      <c r="JWR44" s="913"/>
      <c r="JWS44" s="913"/>
      <c r="JWT44" s="913"/>
      <c r="JWU44" s="913"/>
      <c r="JWV44" s="914"/>
      <c r="JWW44" s="925"/>
      <c r="JWX44" s="913"/>
      <c r="JWY44" s="913"/>
      <c r="JWZ44" s="913"/>
      <c r="JXA44" s="913"/>
      <c r="JXB44" s="913"/>
      <c r="JXC44" s="913"/>
      <c r="JXD44" s="913"/>
      <c r="JXE44" s="913"/>
      <c r="JXF44" s="913"/>
      <c r="JXG44" s="913"/>
      <c r="JXH44" s="913"/>
      <c r="JXI44" s="913"/>
      <c r="JXJ44" s="913"/>
      <c r="JXK44" s="913"/>
      <c r="JXL44" s="913"/>
      <c r="JXM44" s="913"/>
      <c r="JXN44" s="914"/>
      <c r="JXO44" s="925"/>
      <c r="JXP44" s="913"/>
      <c r="JXQ44" s="913"/>
      <c r="JXR44" s="913"/>
      <c r="JXS44" s="913"/>
      <c r="JXT44" s="913"/>
      <c r="JXU44" s="913"/>
      <c r="JXV44" s="913"/>
      <c r="JXW44" s="913"/>
      <c r="JXX44" s="913"/>
      <c r="JXY44" s="913"/>
      <c r="JXZ44" s="913"/>
      <c r="JYA44" s="913"/>
      <c r="JYB44" s="913"/>
      <c r="JYC44" s="913"/>
      <c r="JYD44" s="913"/>
      <c r="JYE44" s="913"/>
      <c r="JYF44" s="914"/>
      <c r="JYG44" s="925"/>
      <c r="JYH44" s="913"/>
      <c r="JYI44" s="913"/>
      <c r="JYJ44" s="913"/>
      <c r="JYK44" s="913"/>
      <c r="JYL44" s="913"/>
      <c r="JYM44" s="913"/>
      <c r="JYN44" s="913"/>
      <c r="JYO44" s="913"/>
      <c r="JYP44" s="913"/>
      <c r="JYQ44" s="913"/>
      <c r="JYR44" s="913"/>
      <c r="JYS44" s="913"/>
      <c r="JYT44" s="913"/>
      <c r="JYU44" s="913"/>
      <c r="JYV44" s="913"/>
      <c r="JYW44" s="913"/>
      <c r="JYX44" s="914"/>
      <c r="JYY44" s="925"/>
      <c r="JYZ44" s="913"/>
      <c r="JZA44" s="913"/>
      <c r="JZB44" s="913"/>
      <c r="JZC44" s="913"/>
      <c r="JZD44" s="913"/>
      <c r="JZE44" s="913"/>
      <c r="JZF44" s="913"/>
      <c r="JZG44" s="913"/>
      <c r="JZH44" s="913"/>
      <c r="JZI44" s="913"/>
      <c r="JZJ44" s="913"/>
      <c r="JZK44" s="913"/>
      <c r="JZL44" s="913"/>
      <c r="JZM44" s="913"/>
      <c r="JZN44" s="913"/>
      <c r="JZO44" s="913"/>
      <c r="JZP44" s="914"/>
      <c r="JZQ44" s="925"/>
      <c r="JZR44" s="913"/>
      <c r="JZS44" s="913"/>
      <c r="JZT44" s="913"/>
      <c r="JZU44" s="913"/>
      <c r="JZV44" s="913"/>
      <c r="JZW44" s="913"/>
      <c r="JZX44" s="913"/>
      <c r="JZY44" s="913"/>
      <c r="JZZ44" s="913"/>
      <c r="KAA44" s="913"/>
      <c r="KAB44" s="913"/>
      <c r="KAC44" s="913"/>
      <c r="KAD44" s="913"/>
      <c r="KAE44" s="913"/>
      <c r="KAF44" s="913"/>
      <c r="KAG44" s="913"/>
      <c r="KAH44" s="914"/>
      <c r="KAI44" s="925"/>
      <c r="KAJ44" s="913"/>
      <c r="KAK44" s="913"/>
      <c r="KAL44" s="913"/>
      <c r="KAM44" s="913"/>
      <c r="KAN44" s="913"/>
      <c r="KAO44" s="913"/>
      <c r="KAP44" s="913"/>
      <c r="KAQ44" s="913"/>
      <c r="KAR44" s="913"/>
      <c r="KAS44" s="913"/>
      <c r="KAT44" s="913"/>
      <c r="KAU44" s="913"/>
      <c r="KAV44" s="913"/>
      <c r="KAW44" s="913"/>
      <c r="KAX44" s="913"/>
      <c r="KAY44" s="913"/>
      <c r="KAZ44" s="914"/>
      <c r="KBA44" s="925"/>
      <c r="KBB44" s="913"/>
      <c r="KBC44" s="913"/>
      <c r="KBD44" s="913"/>
      <c r="KBE44" s="913"/>
      <c r="KBF44" s="913"/>
      <c r="KBG44" s="913"/>
      <c r="KBH44" s="913"/>
      <c r="KBI44" s="913"/>
      <c r="KBJ44" s="913"/>
      <c r="KBK44" s="913"/>
      <c r="KBL44" s="913"/>
      <c r="KBM44" s="913"/>
      <c r="KBN44" s="913"/>
      <c r="KBO44" s="913"/>
      <c r="KBP44" s="913"/>
      <c r="KBQ44" s="913"/>
      <c r="KBR44" s="914"/>
      <c r="KBS44" s="925"/>
      <c r="KBT44" s="913"/>
      <c r="KBU44" s="913"/>
      <c r="KBV44" s="913"/>
      <c r="KBW44" s="913"/>
      <c r="KBX44" s="913"/>
      <c r="KBY44" s="913"/>
      <c r="KBZ44" s="913"/>
      <c r="KCA44" s="913"/>
      <c r="KCB44" s="913"/>
      <c r="KCC44" s="913"/>
      <c r="KCD44" s="913"/>
      <c r="KCE44" s="913"/>
      <c r="KCF44" s="913"/>
      <c r="KCG44" s="913"/>
      <c r="KCH44" s="913"/>
      <c r="KCI44" s="913"/>
      <c r="KCJ44" s="914"/>
      <c r="KCK44" s="925"/>
      <c r="KCL44" s="913"/>
      <c r="KCM44" s="913"/>
      <c r="KCN44" s="913"/>
      <c r="KCO44" s="913"/>
      <c r="KCP44" s="913"/>
      <c r="KCQ44" s="913"/>
      <c r="KCR44" s="913"/>
      <c r="KCS44" s="913"/>
      <c r="KCT44" s="913"/>
      <c r="KCU44" s="913"/>
      <c r="KCV44" s="913"/>
      <c r="KCW44" s="913"/>
      <c r="KCX44" s="913"/>
      <c r="KCY44" s="913"/>
      <c r="KCZ44" s="913"/>
      <c r="KDA44" s="913"/>
      <c r="KDB44" s="914"/>
      <c r="KDC44" s="925"/>
      <c r="KDD44" s="913"/>
      <c r="KDE44" s="913"/>
      <c r="KDF44" s="913"/>
      <c r="KDG44" s="913"/>
      <c r="KDH44" s="913"/>
      <c r="KDI44" s="913"/>
      <c r="KDJ44" s="913"/>
      <c r="KDK44" s="913"/>
      <c r="KDL44" s="913"/>
      <c r="KDM44" s="913"/>
      <c r="KDN44" s="913"/>
      <c r="KDO44" s="913"/>
      <c r="KDP44" s="913"/>
      <c r="KDQ44" s="913"/>
      <c r="KDR44" s="913"/>
      <c r="KDS44" s="913"/>
      <c r="KDT44" s="914"/>
      <c r="KDU44" s="925"/>
      <c r="KDV44" s="913"/>
      <c r="KDW44" s="913"/>
      <c r="KDX44" s="913"/>
      <c r="KDY44" s="913"/>
      <c r="KDZ44" s="913"/>
      <c r="KEA44" s="913"/>
      <c r="KEB44" s="913"/>
      <c r="KEC44" s="913"/>
      <c r="KED44" s="913"/>
      <c r="KEE44" s="913"/>
      <c r="KEF44" s="913"/>
      <c r="KEG44" s="913"/>
      <c r="KEH44" s="913"/>
      <c r="KEI44" s="913"/>
      <c r="KEJ44" s="913"/>
      <c r="KEK44" s="913"/>
      <c r="KEL44" s="914"/>
      <c r="KEM44" s="925"/>
      <c r="KEN44" s="913"/>
      <c r="KEO44" s="913"/>
      <c r="KEP44" s="913"/>
      <c r="KEQ44" s="913"/>
      <c r="KER44" s="913"/>
      <c r="KES44" s="913"/>
      <c r="KET44" s="913"/>
      <c r="KEU44" s="913"/>
      <c r="KEV44" s="913"/>
      <c r="KEW44" s="913"/>
      <c r="KEX44" s="913"/>
      <c r="KEY44" s="913"/>
      <c r="KEZ44" s="913"/>
      <c r="KFA44" s="913"/>
      <c r="KFB44" s="913"/>
      <c r="KFC44" s="913"/>
      <c r="KFD44" s="914"/>
      <c r="KFE44" s="925"/>
      <c r="KFF44" s="913"/>
      <c r="KFG44" s="913"/>
      <c r="KFH44" s="913"/>
      <c r="KFI44" s="913"/>
      <c r="KFJ44" s="913"/>
      <c r="KFK44" s="913"/>
      <c r="KFL44" s="913"/>
      <c r="KFM44" s="913"/>
      <c r="KFN44" s="913"/>
      <c r="KFO44" s="913"/>
      <c r="KFP44" s="913"/>
      <c r="KFQ44" s="913"/>
      <c r="KFR44" s="913"/>
      <c r="KFS44" s="913"/>
      <c r="KFT44" s="913"/>
      <c r="KFU44" s="913"/>
      <c r="KFV44" s="914"/>
      <c r="KFW44" s="925"/>
      <c r="KFX44" s="913"/>
      <c r="KFY44" s="913"/>
      <c r="KFZ44" s="913"/>
      <c r="KGA44" s="913"/>
      <c r="KGB44" s="913"/>
      <c r="KGC44" s="913"/>
      <c r="KGD44" s="913"/>
      <c r="KGE44" s="913"/>
      <c r="KGF44" s="913"/>
      <c r="KGG44" s="913"/>
      <c r="KGH44" s="913"/>
      <c r="KGI44" s="913"/>
      <c r="KGJ44" s="913"/>
      <c r="KGK44" s="913"/>
      <c r="KGL44" s="913"/>
      <c r="KGM44" s="913"/>
      <c r="KGN44" s="914"/>
      <c r="KGO44" s="925"/>
      <c r="KGP44" s="913"/>
      <c r="KGQ44" s="913"/>
      <c r="KGR44" s="913"/>
      <c r="KGS44" s="913"/>
      <c r="KGT44" s="913"/>
      <c r="KGU44" s="913"/>
      <c r="KGV44" s="913"/>
      <c r="KGW44" s="913"/>
      <c r="KGX44" s="913"/>
      <c r="KGY44" s="913"/>
      <c r="KGZ44" s="913"/>
      <c r="KHA44" s="913"/>
      <c r="KHB44" s="913"/>
      <c r="KHC44" s="913"/>
      <c r="KHD44" s="913"/>
      <c r="KHE44" s="913"/>
      <c r="KHF44" s="914"/>
      <c r="KHG44" s="925"/>
      <c r="KHH44" s="913"/>
      <c r="KHI44" s="913"/>
      <c r="KHJ44" s="913"/>
      <c r="KHK44" s="913"/>
      <c r="KHL44" s="913"/>
      <c r="KHM44" s="913"/>
      <c r="KHN44" s="913"/>
      <c r="KHO44" s="913"/>
      <c r="KHP44" s="913"/>
      <c r="KHQ44" s="913"/>
      <c r="KHR44" s="913"/>
      <c r="KHS44" s="913"/>
      <c r="KHT44" s="913"/>
      <c r="KHU44" s="913"/>
      <c r="KHV44" s="913"/>
      <c r="KHW44" s="913"/>
      <c r="KHX44" s="914"/>
      <c r="KHY44" s="925"/>
      <c r="KHZ44" s="913"/>
      <c r="KIA44" s="913"/>
      <c r="KIB44" s="913"/>
      <c r="KIC44" s="913"/>
      <c r="KID44" s="913"/>
      <c r="KIE44" s="913"/>
      <c r="KIF44" s="913"/>
      <c r="KIG44" s="913"/>
      <c r="KIH44" s="913"/>
      <c r="KII44" s="913"/>
      <c r="KIJ44" s="913"/>
      <c r="KIK44" s="913"/>
      <c r="KIL44" s="913"/>
      <c r="KIM44" s="913"/>
      <c r="KIN44" s="913"/>
      <c r="KIO44" s="913"/>
      <c r="KIP44" s="914"/>
      <c r="KIQ44" s="925"/>
      <c r="KIR44" s="913"/>
      <c r="KIS44" s="913"/>
      <c r="KIT44" s="913"/>
      <c r="KIU44" s="913"/>
      <c r="KIV44" s="913"/>
      <c r="KIW44" s="913"/>
      <c r="KIX44" s="913"/>
      <c r="KIY44" s="913"/>
      <c r="KIZ44" s="913"/>
      <c r="KJA44" s="913"/>
      <c r="KJB44" s="913"/>
      <c r="KJC44" s="913"/>
      <c r="KJD44" s="913"/>
      <c r="KJE44" s="913"/>
      <c r="KJF44" s="913"/>
      <c r="KJG44" s="913"/>
      <c r="KJH44" s="914"/>
      <c r="KJI44" s="925"/>
      <c r="KJJ44" s="913"/>
      <c r="KJK44" s="913"/>
      <c r="KJL44" s="913"/>
      <c r="KJM44" s="913"/>
      <c r="KJN44" s="913"/>
      <c r="KJO44" s="913"/>
      <c r="KJP44" s="913"/>
      <c r="KJQ44" s="913"/>
      <c r="KJR44" s="913"/>
      <c r="KJS44" s="913"/>
      <c r="KJT44" s="913"/>
      <c r="KJU44" s="913"/>
      <c r="KJV44" s="913"/>
      <c r="KJW44" s="913"/>
      <c r="KJX44" s="913"/>
      <c r="KJY44" s="913"/>
      <c r="KJZ44" s="914"/>
      <c r="KKA44" s="925"/>
      <c r="KKB44" s="913"/>
      <c r="KKC44" s="913"/>
      <c r="KKD44" s="913"/>
      <c r="KKE44" s="913"/>
      <c r="KKF44" s="913"/>
      <c r="KKG44" s="913"/>
      <c r="KKH44" s="913"/>
      <c r="KKI44" s="913"/>
      <c r="KKJ44" s="913"/>
      <c r="KKK44" s="913"/>
      <c r="KKL44" s="913"/>
      <c r="KKM44" s="913"/>
      <c r="KKN44" s="913"/>
      <c r="KKO44" s="913"/>
      <c r="KKP44" s="913"/>
      <c r="KKQ44" s="913"/>
      <c r="KKR44" s="914"/>
      <c r="KKS44" s="925"/>
      <c r="KKT44" s="913"/>
      <c r="KKU44" s="913"/>
      <c r="KKV44" s="913"/>
      <c r="KKW44" s="913"/>
      <c r="KKX44" s="913"/>
      <c r="KKY44" s="913"/>
      <c r="KKZ44" s="913"/>
      <c r="KLA44" s="913"/>
      <c r="KLB44" s="913"/>
      <c r="KLC44" s="913"/>
      <c r="KLD44" s="913"/>
      <c r="KLE44" s="913"/>
      <c r="KLF44" s="913"/>
      <c r="KLG44" s="913"/>
      <c r="KLH44" s="913"/>
      <c r="KLI44" s="913"/>
      <c r="KLJ44" s="914"/>
      <c r="KLK44" s="925"/>
      <c r="KLL44" s="913"/>
      <c r="KLM44" s="913"/>
      <c r="KLN44" s="913"/>
      <c r="KLO44" s="913"/>
      <c r="KLP44" s="913"/>
      <c r="KLQ44" s="913"/>
      <c r="KLR44" s="913"/>
      <c r="KLS44" s="913"/>
      <c r="KLT44" s="913"/>
      <c r="KLU44" s="913"/>
      <c r="KLV44" s="913"/>
      <c r="KLW44" s="913"/>
      <c r="KLX44" s="913"/>
      <c r="KLY44" s="913"/>
      <c r="KLZ44" s="913"/>
      <c r="KMA44" s="913"/>
      <c r="KMB44" s="914"/>
      <c r="KMC44" s="925"/>
      <c r="KMD44" s="913"/>
      <c r="KME44" s="913"/>
      <c r="KMF44" s="913"/>
      <c r="KMG44" s="913"/>
      <c r="KMH44" s="913"/>
      <c r="KMI44" s="913"/>
      <c r="KMJ44" s="913"/>
      <c r="KMK44" s="913"/>
      <c r="KML44" s="913"/>
      <c r="KMM44" s="913"/>
      <c r="KMN44" s="913"/>
      <c r="KMO44" s="913"/>
      <c r="KMP44" s="913"/>
      <c r="KMQ44" s="913"/>
      <c r="KMR44" s="913"/>
      <c r="KMS44" s="913"/>
      <c r="KMT44" s="914"/>
      <c r="KMU44" s="925"/>
      <c r="KMV44" s="913"/>
      <c r="KMW44" s="913"/>
      <c r="KMX44" s="913"/>
      <c r="KMY44" s="913"/>
      <c r="KMZ44" s="913"/>
      <c r="KNA44" s="913"/>
      <c r="KNB44" s="913"/>
      <c r="KNC44" s="913"/>
      <c r="KND44" s="913"/>
      <c r="KNE44" s="913"/>
      <c r="KNF44" s="913"/>
      <c r="KNG44" s="913"/>
      <c r="KNH44" s="913"/>
      <c r="KNI44" s="913"/>
      <c r="KNJ44" s="913"/>
      <c r="KNK44" s="913"/>
      <c r="KNL44" s="914"/>
      <c r="KNM44" s="925"/>
      <c r="KNN44" s="913"/>
      <c r="KNO44" s="913"/>
      <c r="KNP44" s="913"/>
      <c r="KNQ44" s="913"/>
      <c r="KNR44" s="913"/>
      <c r="KNS44" s="913"/>
      <c r="KNT44" s="913"/>
      <c r="KNU44" s="913"/>
      <c r="KNV44" s="913"/>
      <c r="KNW44" s="913"/>
      <c r="KNX44" s="913"/>
      <c r="KNY44" s="913"/>
      <c r="KNZ44" s="913"/>
      <c r="KOA44" s="913"/>
      <c r="KOB44" s="913"/>
      <c r="KOC44" s="913"/>
      <c r="KOD44" s="914"/>
      <c r="KOE44" s="925"/>
      <c r="KOF44" s="913"/>
      <c r="KOG44" s="913"/>
      <c r="KOH44" s="913"/>
      <c r="KOI44" s="913"/>
      <c r="KOJ44" s="913"/>
      <c r="KOK44" s="913"/>
      <c r="KOL44" s="913"/>
      <c r="KOM44" s="913"/>
      <c r="KON44" s="913"/>
      <c r="KOO44" s="913"/>
      <c r="KOP44" s="913"/>
      <c r="KOQ44" s="913"/>
      <c r="KOR44" s="913"/>
      <c r="KOS44" s="913"/>
      <c r="KOT44" s="913"/>
      <c r="KOU44" s="913"/>
      <c r="KOV44" s="914"/>
      <c r="KOW44" s="925"/>
      <c r="KOX44" s="913"/>
      <c r="KOY44" s="913"/>
      <c r="KOZ44" s="913"/>
      <c r="KPA44" s="913"/>
      <c r="KPB44" s="913"/>
      <c r="KPC44" s="913"/>
      <c r="KPD44" s="913"/>
      <c r="KPE44" s="913"/>
      <c r="KPF44" s="913"/>
      <c r="KPG44" s="913"/>
      <c r="KPH44" s="913"/>
      <c r="KPI44" s="913"/>
      <c r="KPJ44" s="913"/>
      <c r="KPK44" s="913"/>
      <c r="KPL44" s="913"/>
      <c r="KPM44" s="913"/>
      <c r="KPN44" s="914"/>
      <c r="KPO44" s="925"/>
      <c r="KPP44" s="913"/>
      <c r="KPQ44" s="913"/>
      <c r="KPR44" s="913"/>
      <c r="KPS44" s="913"/>
      <c r="KPT44" s="913"/>
      <c r="KPU44" s="913"/>
      <c r="KPV44" s="913"/>
      <c r="KPW44" s="913"/>
      <c r="KPX44" s="913"/>
      <c r="KPY44" s="913"/>
      <c r="KPZ44" s="913"/>
      <c r="KQA44" s="913"/>
      <c r="KQB44" s="913"/>
      <c r="KQC44" s="913"/>
      <c r="KQD44" s="913"/>
      <c r="KQE44" s="913"/>
      <c r="KQF44" s="914"/>
      <c r="KQG44" s="925"/>
      <c r="KQH44" s="913"/>
      <c r="KQI44" s="913"/>
      <c r="KQJ44" s="913"/>
      <c r="KQK44" s="913"/>
      <c r="KQL44" s="913"/>
      <c r="KQM44" s="913"/>
      <c r="KQN44" s="913"/>
      <c r="KQO44" s="913"/>
      <c r="KQP44" s="913"/>
      <c r="KQQ44" s="913"/>
      <c r="KQR44" s="913"/>
      <c r="KQS44" s="913"/>
      <c r="KQT44" s="913"/>
      <c r="KQU44" s="913"/>
      <c r="KQV44" s="913"/>
      <c r="KQW44" s="913"/>
      <c r="KQX44" s="914"/>
      <c r="KQY44" s="925"/>
      <c r="KQZ44" s="913"/>
      <c r="KRA44" s="913"/>
      <c r="KRB44" s="913"/>
      <c r="KRC44" s="913"/>
      <c r="KRD44" s="913"/>
      <c r="KRE44" s="913"/>
      <c r="KRF44" s="913"/>
      <c r="KRG44" s="913"/>
      <c r="KRH44" s="913"/>
      <c r="KRI44" s="913"/>
      <c r="KRJ44" s="913"/>
      <c r="KRK44" s="913"/>
      <c r="KRL44" s="913"/>
      <c r="KRM44" s="913"/>
      <c r="KRN44" s="913"/>
      <c r="KRO44" s="913"/>
      <c r="KRP44" s="914"/>
      <c r="KRQ44" s="925"/>
      <c r="KRR44" s="913"/>
      <c r="KRS44" s="913"/>
      <c r="KRT44" s="913"/>
      <c r="KRU44" s="913"/>
      <c r="KRV44" s="913"/>
      <c r="KRW44" s="913"/>
      <c r="KRX44" s="913"/>
      <c r="KRY44" s="913"/>
      <c r="KRZ44" s="913"/>
      <c r="KSA44" s="913"/>
      <c r="KSB44" s="913"/>
      <c r="KSC44" s="913"/>
      <c r="KSD44" s="913"/>
      <c r="KSE44" s="913"/>
      <c r="KSF44" s="913"/>
      <c r="KSG44" s="913"/>
      <c r="KSH44" s="914"/>
      <c r="KSI44" s="925"/>
      <c r="KSJ44" s="913"/>
      <c r="KSK44" s="913"/>
      <c r="KSL44" s="913"/>
      <c r="KSM44" s="913"/>
      <c r="KSN44" s="913"/>
      <c r="KSO44" s="913"/>
      <c r="KSP44" s="913"/>
      <c r="KSQ44" s="913"/>
      <c r="KSR44" s="913"/>
      <c r="KSS44" s="913"/>
      <c r="KST44" s="913"/>
      <c r="KSU44" s="913"/>
      <c r="KSV44" s="913"/>
      <c r="KSW44" s="913"/>
      <c r="KSX44" s="913"/>
      <c r="KSY44" s="913"/>
      <c r="KSZ44" s="914"/>
      <c r="KTA44" s="925"/>
      <c r="KTB44" s="913"/>
      <c r="KTC44" s="913"/>
      <c r="KTD44" s="913"/>
      <c r="KTE44" s="913"/>
      <c r="KTF44" s="913"/>
      <c r="KTG44" s="913"/>
      <c r="KTH44" s="913"/>
      <c r="KTI44" s="913"/>
      <c r="KTJ44" s="913"/>
      <c r="KTK44" s="913"/>
      <c r="KTL44" s="913"/>
      <c r="KTM44" s="913"/>
      <c r="KTN44" s="913"/>
      <c r="KTO44" s="913"/>
      <c r="KTP44" s="913"/>
      <c r="KTQ44" s="913"/>
      <c r="KTR44" s="914"/>
      <c r="KTS44" s="925"/>
      <c r="KTT44" s="913"/>
      <c r="KTU44" s="913"/>
      <c r="KTV44" s="913"/>
      <c r="KTW44" s="913"/>
      <c r="KTX44" s="913"/>
      <c r="KTY44" s="913"/>
      <c r="KTZ44" s="913"/>
      <c r="KUA44" s="913"/>
      <c r="KUB44" s="913"/>
      <c r="KUC44" s="913"/>
      <c r="KUD44" s="913"/>
      <c r="KUE44" s="913"/>
      <c r="KUF44" s="913"/>
      <c r="KUG44" s="913"/>
      <c r="KUH44" s="913"/>
      <c r="KUI44" s="913"/>
      <c r="KUJ44" s="914"/>
      <c r="KUK44" s="925"/>
      <c r="KUL44" s="913"/>
      <c r="KUM44" s="913"/>
      <c r="KUN44" s="913"/>
      <c r="KUO44" s="913"/>
      <c r="KUP44" s="913"/>
      <c r="KUQ44" s="913"/>
      <c r="KUR44" s="913"/>
      <c r="KUS44" s="913"/>
      <c r="KUT44" s="913"/>
      <c r="KUU44" s="913"/>
      <c r="KUV44" s="913"/>
      <c r="KUW44" s="913"/>
      <c r="KUX44" s="913"/>
      <c r="KUY44" s="913"/>
      <c r="KUZ44" s="913"/>
      <c r="KVA44" s="913"/>
      <c r="KVB44" s="914"/>
      <c r="KVC44" s="925"/>
      <c r="KVD44" s="913"/>
      <c r="KVE44" s="913"/>
      <c r="KVF44" s="913"/>
      <c r="KVG44" s="913"/>
      <c r="KVH44" s="913"/>
      <c r="KVI44" s="913"/>
      <c r="KVJ44" s="913"/>
      <c r="KVK44" s="913"/>
      <c r="KVL44" s="913"/>
      <c r="KVM44" s="913"/>
      <c r="KVN44" s="913"/>
      <c r="KVO44" s="913"/>
      <c r="KVP44" s="913"/>
      <c r="KVQ44" s="913"/>
      <c r="KVR44" s="913"/>
      <c r="KVS44" s="913"/>
      <c r="KVT44" s="914"/>
      <c r="KVU44" s="925"/>
      <c r="KVV44" s="913"/>
      <c r="KVW44" s="913"/>
      <c r="KVX44" s="913"/>
      <c r="KVY44" s="913"/>
      <c r="KVZ44" s="913"/>
      <c r="KWA44" s="913"/>
      <c r="KWB44" s="913"/>
      <c r="KWC44" s="913"/>
      <c r="KWD44" s="913"/>
      <c r="KWE44" s="913"/>
      <c r="KWF44" s="913"/>
      <c r="KWG44" s="913"/>
      <c r="KWH44" s="913"/>
      <c r="KWI44" s="913"/>
      <c r="KWJ44" s="913"/>
      <c r="KWK44" s="913"/>
      <c r="KWL44" s="914"/>
      <c r="KWM44" s="925"/>
      <c r="KWN44" s="913"/>
      <c r="KWO44" s="913"/>
      <c r="KWP44" s="913"/>
      <c r="KWQ44" s="913"/>
      <c r="KWR44" s="913"/>
      <c r="KWS44" s="913"/>
      <c r="KWT44" s="913"/>
      <c r="KWU44" s="913"/>
      <c r="KWV44" s="913"/>
      <c r="KWW44" s="913"/>
      <c r="KWX44" s="913"/>
      <c r="KWY44" s="913"/>
      <c r="KWZ44" s="913"/>
      <c r="KXA44" s="913"/>
      <c r="KXB44" s="913"/>
      <c r="KXC44" s="913"/>
      <c r="KXD44" s="914"/>
      <c r="KXE44" s="925"/>
      <c r="KXF44" s="913"/>
      <c r="KXG44" s="913"/>
      <c r="KXH44" s="913"/>
      <c r="KXI44" s="913"/>
      <c r="KXJ44" s="913"/>
      <c r="KXK44" s="913"/>
      <c r="KXL44" s="913"/>
      <c r="KXM44" s="913"/>
      <c r="KXN44" s="913"/>
      <c r="KXO44" s="913"/>
      <c r="KXP44" s="913"/>
      <c r="KXQ44" s="913"/>
      <c r="KXR44" s="913"/>
      <c r="KXS44" s="913"/>
      <c r="KXT44" s="913"/>
      <c r="KXU44" s="913"/>
      <c r="KXV44" s="914"/>
      <c r="KXW44" s="925"/>
      <c r="KXX44" s="913"/>
      <c r="KXY44" s="913"/>
      <c r="KXZ44" s="913"/>
      <c r="KYA44" s="913"/>
      <c r="KYB44" s="913"/>
      <c r="KYC44" s="913"/>
      <c r="KYD44" s="913"/>
      <c r="KYE44" s="913"/>
      <c r="KYF44" s="913"/>
      <c r="KYG44" s="913"/>
      <c r="KYH44" s="913"/>
      <c r="KYI44" s="913"/>
      <c r="KYJ44" s="913"/>
      <c r="KYK44" s="913"/>
      <c r="KYL44" s="913"/>
      <c r="KYM44" s="913"/>
      <c r="KYN44" s="914"/>
      <c r="KYO44" s="925"/>
      <c r="KYP44" s="913"/>
      <c r="KYQ44" s="913"/>
      <c r="KYR44" s="913"/>
      <c r="KYS44" s="913"/>
      <c r="KYT44" s="913"/>
      <c r="KYU44" s="913"/>
      <c r="KYV44" s="913"/>
      <c r="KYW44" s="913"/>
      <c r="KYX44" s="913"/>
      <c r="KYY44" s="913"/>
      <c r="KYZ44" s="913"/>
      <c r="KZA44" s="913"/>
      <c r="KZB44" s="913"/>
      <c r="KZC44" s="913"/>
      <c r="KZD44" s="913"/>
      <c r="KZE44" s="913"/>
      <c r="KZF44" s="914"/>
      <c r="KZG44" s="925"/>
      <c r="KZH44" s="913"/>
      <c r="KZI44" s="913"/>
      <c r="KZJ44" s="913"/>
      <c r="KZK44" s="913"/>
      <c r="KZL44" s="913"/>
      <c r="KZM44" s="913"/>
      <c r="KZN44" s="913"/>
      <c r="KZO44" s="913"/>
      <c r="KZP44" s="913"/>
      <c r="KZQ44" s="913"/>
      <c r="KZR44" s="913"/>
      <c r="KZS44" s="913"/>
      <c r="KZT44" s="913"/>
      <c r="KZU44" s="913"/>
      <c r="KZV44" s="913"/>
      <c r="KZW44" s="913"/>
      <c r="KZX44" s="914"/>
      <c r="KZY44" s="925"/>
      <c r="KZZ44" s="913"/>
      <c r="LAA44" s="913"/>
      <c r="LAB44" s="913"/>
      <c r="LAC44" s="913"/>
      <c r="LAD44" s="913"/>
      <c r="LAE44" s="913"/>
      <c r="LAF44" s="913"/>
      <c r="LAG44" s="913"/>
      <c r="LAH44" s="913"/>
      <c r="LAI44" s="913"/>
      <c r="LAJ44" s="913"/>
      <c r="LAK44" s="913"/>
      <c r="LAL44" s="913"/>
      <c r="LAM44" s="913"/>
      <c r="LAN44" s="913"/>
      <c r="LAO44" s="913"/>
      <c r="LAP44" s="914"/>
      <c r="LAQ44" s="925"/>
      <c r="LAR44" s="913"/>
      <c r="LAS44" s="913"/>
      <c r="LAT44" s="913"/>
      <c r="LAU44" s="913"/>
      <c r="LAV44" s="913"/>
      <c r="LAW44" s="913"/>
      <c r="LAX44" s="913"/>
      <c r="LAY44" s="913"/>
      <c r="LAZ44" s="913"/>
      <c r="LBA44" s="913"/>
      <c r="LBB44" s="913"/>
      <c r="LBC44" s="913"/>
      <c r="LBD44" s="913"/>
      <c r="LBE44" s="913"/>
      <c r="LBF44" s="913"/>
      <c r="LBG44" s="913"/>
      <c r="LBH44" s="914"/>
      <c r="LBI44" s="925"/>
      <c r="LBJ44" s="913"/>
      <c r="LBK44" s="913"/>
      <c r="LBL44" s="913"/>
      <c r="LBM44" s="913"/>
      <c r="LBN44" s="913"/>
      <c r="LBO44" s="913"/>
      <c r="LBP44" s="913"/>
      <c r="LBQ44" s="913"/>
      <c r="LBR44" s="913"/>
      <c r="LBS44" s="913"/>
      <c r="LBT44" s="913"/>
      <c r="LBU44" s="913"/>
      <c r="LBV44" s="913"/>
      <c r="LBW44" s="913"/>
      <c r="LBX44" s="913"/>
      <c r="LBY44" s="913"/>
      <c r="LBZ44" s="914"/>
      <c r="LCA44" s="925"/>
      <c r="LCB44" s="913"/>
      <c r="LCC44" s="913"/>
      <c r="LCD44" s="913"/>
      <c r="LCE44" s="913"/>
      <c r="LCF44" s="913"/>
      <c r="LCG44" s="913"/>
      <c r="LCH44" s="913"/>
      <c r="LCI44" s="913"/>
      <c r="LCJ44" s="913"/>
      <c r="LCK44" s="913"/>
      <c r="LCL44" s="913"/>
      <c r="LCM44" s="913"/>
      <c r="LCN44" s="913"/>
      <c r="LCO44" s="913"/>
      <c r="LCP44" s="913"/>
      <c r="LCQ44" s="913"/>
      <c r="LCR44" s="914"/>
      <c r="LCS44" s="925"/>
      <c r="LCT44" s="913"/>
      <c r="LCU44" s="913"/>
      <c r="LCV44" s="913"/>
      <c r="LCW44" s="913"/>
      <c r="LCX44" s="913"/>
      <c r="LCY44" s="913"/>
      <c r="LCZ44" s="913"/>
      <c r="LDA44" s="913"/>
      <c r="LDB44" s="913"/>
      <c r="LDC44" s="913"/>
      <c r="LDD44" s="913"/>
      <c r="LDE44" s="913"/>
      <c r="LDF44" s="913"/>
      <c r="LDG44" s="913"/>
      <c r="LDH44" s="913"/>
      <c r="LDI44" s="913"/>
      <c r="LDJ44" s="914"/>
      <c r="LDK44" s="925"/>
      <c r="LDL44" s="913"/>
      <c r="LDM44" s="913"/>
      <c r="LDN44" s="913"/>
      <c r="LDO44" s="913"/>
      <c r="LDP44" s="913"/>
      <c r="LDQ44" s="913"/>
      <c r="LDR44" s="913"/>
      <c r="LDS44" s="913"/>
      <c r="LDT44" s="913"/>
      <c r="LDU44" s="913"/>
      <c r="LDV44" s="913"/>
      <c r="LDW44" s="913"/>
      <c r="LDX44" s="913"/>
      <c r="LDY44" s="913"/>
      <c r="LDZ44" s="913"/>
      <c r="LEA44" s="913"/>
      <c r="LEB44" s="914"/>
      <c r="LEC44" s="925"/>
      <c r="LED44" s="913"/>
      <c r="LEE44" s="913"/>
      <c r="LEF44" s="913"/>
      <c r="LEG44" s="913"/>
      <c r="LEH44" s="913"/>
      <c r="LEI44" s="913"/>
      <c r="LEJ44" s="913"/>
      <c r="LEK44" s="913"/>
      <c r="LEL44" s="913"/>
      <c r="LEM44" s="913"/>
      <c r="LEN44" s="913"/>
      <c r="LEO44" s="913"/>
      <c r="LEP44" s="913"/>
      <c r="LEQ44" s="913"/>
      <c r="LER44" s="913"/>
      <c r="LES44" s="913"/>
      <c r="LET44" s="914"/>
      <c r="LEU44" s="925"/>
      <c r="LEV44" s="913"/>
      <c r="LEW44" s="913"/>
      <c r="LEX44" s="913"/>
      <c r="LEY44" s="913"/>
      <c r="LEZ44" s="913"/>
      <c r="LFA44" s="913"/>
      <c r="LFB44" s="913"/>
      <c r="LFC44" s="913"/>
      <c r="LFD44" s="913"/>
      <c r="LFE44" s="913"/>
      <c r="LFF44" s="913"/>
      <c r="LFG44" s="913"/>
      <c r="LFH44" s="913"/>
      <c r="LFI44" s="913"/>
      <c r="LFJ44" s="913"/>
      <c r="LFK44" s="913"/>
      <c r="LFL44" s="914"/>
      <c r="LFM44" s="925"/>
      <c r="LFN44" s="913"/>
      <c r="LFO44" s="913"/>
      <c r="LFP44" s="913"/>
      <c r="LFQ44" s="913"/>
      <c r="LFR44" s="913"/>
      <c r="LFS44" s="913"/>
      <c r="LFT44" s="913"/>
      <c r="LFU44" s="913"/>
      <c r="LFV44" s="913"/>
      <c r="LFW44" s="913"/>
      <c r="LFX44" s="913"/>
      <c r="LFY44" s="913"/>
      <c r="LFZ44" s="913"/>
      <c r="LGA44" s="913"/>
      <c r="LGB44" s="913"/>
      <c r="LGC44" s="913"/>
      <c r="LGD44" s="914"/>
      <c r="LGE44" s="925"/>
      <c r="LGF44" s="913"/>
      <c r="LGG44" s="913"/>
      <c r="LGH44" s="913"/>
      <c r="LGI44" s="913"/>
      <c r="LGJ44" s="913"/>
      <c r="LGK44" s="913"/>
      <c r="LGL44" s="913"/>
      <c r="LGM44" s="913"/>
      <c r="LGN44" s="913"/>
      <c r="LGO44" s="913"/>
      <c r="LGP44" s="913"/>
      <c r="LGQ44" s="913"/>
      <c r="LGR44" s="913"/>
      <c r="LGS44" s="913"/>
      <c r="LGT44" s="913"/>
      <c r="LGU44" s="913"/>
      <c r="LGV44" s="914"/>
      <c r="LGW44" s="925"/>
      <c r="LGX44" s="913"/>
      <c r="LGY44" s="913"/>
      <c r="LGZ44" s="913"/>
      <c r="LHA44" s="913"/>
      <c r="LHB44" s="913"/>
      <c r="LHC44" s="913"/>
      <c r="LHD44" s="913"/>
      <c r="LHE44" s="913"/>
      <c r="LHF44" s="913"/>
      <c r="LHG44" s="913"/>
      <c r="LHH44" s="913"/>
      <c r="LHI44" s="913"/>
      <c r="LHJ44" s="913"/>
      <c r="LHK44" s="913"/>
      <c r="LHL44" s="913"/>
      <c r="LHM44" s="913"/>
      <c r="LHN44" s="914"/>
      <c r="LHO44" s="925"/>
      <c r="LHP44" s="913"/>
      <c r="LHQ44" s="913"/>
      <c r="LHR44" s="913"/>
      <c r="LHS44" s="913"/>
      <c r="LHT44" s="913"/>
      <c r="LHU44" s="913"/>
      <c r="LHV44" s="913"/>
      <c r="LHW44" s="913"/>
      <c r="LHX44" s="913"/>
      <c r="LHY44" s="913"/>
      <c r="LHZ44" s="913"/>
      <c r="LIA44" s="913"/>
      <c r="LIB44" s="913"/>
      <c r="LIC44" s="913"/>
      <c r="LID44" s="913"/>
      <c r="LIE44" s="913"/>
      <c r="LIF44" s="914"/>
      <c r="LIG44" s="925"/>
      <c r="LIH44" s="913"/>
      <c r="LII44" s="913"/>
      <c r="LIJ44" s="913"/>
      <c r="LIK44" s="913"/>
      <c r="LIL44" s="913"/>
      <c r="LIM44" s="913"/>
      <c r="LIN44" s="913"/>
      <c r="LIO44" s="913"/>
      <c r="LIP44" s="913"/>
      <c r="LIQ44" s="913"/>
      <c r="LIR44" s="913"/>
      <c r="LIS44" s="913"/>
      <c r="LIT44" s="913"/>
      <c r="LIU44" s="913"/>
      <c r="LIV44" s="913"/>
      <c r="LIW44" s="913"/>
      <c r="LIX44" s="914"/>
      <c r="LIY44" s="925"/>
      <c r="LIZ44" s="913"/>
      <c r="LJA44" s="913"/>
      <c r="LJB44" s="913"/>
      <c r="LJC44" s="913"/>
      <c r="LJD44" s="913"/>
      <c r="LJE44" s="913"/>
      <c r="LJF44" s="913"/>
      <c r="LJG44" s="913"/>
      <c r="LJH44" s="913"/>
      <c r="LJI44" s="913"/>
      <c r="LJJ44" s="913"/>
      <c r="LJK44" s="913"/>
      <c r="LJL44" s="913"/>
      <c r="LJM44" s="913"/>
      <c r="LJN44" s="913"/>
      <c r="LJO44" s="913"/>
      <c r="LJP44" s="914"/>
      <c r="LJQ44" s="925"/>
      <c r="LJR44" s="913"/>
      <c r="LJS44" s="913"/>
      <c r="LJT44" s="913"/>
      <c r="LJU44" s="913"/>
      <c r="LJV44" s="913"/>
      <c r="LJW44" s="913"/>
      <c r="LJX44" s="913"/>
      <c r="LJY44" s="913"/>
      <c r="LJZ44" s="913"/>
      <c r="LKA44" s="913"/>
      <c r="LKB44" s="913"/>
      <c r="LKC44" s="913"/>
      <c r="LKD44" s="913"/>
      <c r="LKE44" s="913"/>
      <c r="LKF44" s="913"/>
      <c r="LKG44" s="913"/>
      <c r="LKH44" s="914"/>
      <c r="LKI44" s="925"/>
      <c r="LKJ44" s="913"/>
      <c r="LKK44" s="913"/>
      <c r="LKL44" s="913"/>
      <c r="LKM44" s="913"/>
      <c r="LKN44" s="913"/>
      <c r="LKO44" s="913"/>
      <c r="LKP44" s="913"/>
      <c r="LKQ44" s="913"/>
      <c r="LKR44" s="913"/>
      <c r="LKS44" s="913"/>
      <c r="LKT44" s="913"/>
      <c r="LKU44" s="913"/>
      <c r="LKV44" s="913"/>
      <c r="LKW44" s="913"/>
      <c r="LKX44" s="913"/>
      <c r="LKY44" s="913"/>
      <c r="LKZ44" s="914"/>
      <c r="LLA44" s="925"/>
      <c r="LLB44" s="913"/>
      <c r="LLC44" s="913"/>
      <c r="LLD44" s="913"/>
      <c r="LLE44" s="913"/>
      <c r="LLF44" s="913"/>
      <c r="LLG44" s="913"/>
      <c r="LLH44" s="913"/>
      <c r="LLI44" s="913"/>
      <c r="LLJ44" s="913"/>
      <c r="LLK44" s="913"/>
      <c r="LLL44" s="913"/>
      <c r="LLM44" s="913"/>
      <c r="LLN44" s="913"/>
      <c r="LLO44" s="913"/>
      <c r="LLP44" s="913"/>
      <c r="LLQ44" s="913"/>
      <c r="LLR44" s="914"/>
      <c r="LLS44" s="925"/>
      <c r="LLT44" s="913"/>
      <c r="LLU44" s="913"/>
      <c r="LLV44" s="913"/>
      <c r="LLW44" s="913"/>
      <c r="LLX44" s="913"/>
      <c r="LLY44" s="913"/>
      <c r="LLZ44" s="913"/>
      <c r="LMA44" s="913"/>
      <c r="LMB44" s="913"/>
      <c r="LMC44" s="913"/>
      <c r="LMD44" s="913"/>
      <c r="LME44" s="913"/>
      <c r="LMF44" s="913"/>
      <c r="LMG44" s="913"/>
      <c r="LMH44" s="913"/>
      <c r="LMI44" s="913"/>
      <c r="LMJ44" s="914"/>
      <c r="LMK44" s="925"/>
      <c r="LML44" s="913"/>
      <c r="LMM44" s="913"/>
      <c r="LMN44" s="913"/>
      <c r="LMO44" s="913"/>
      <c r="LMP44" s="913"/>
      <c r="LMQ44" s="913"/>
      <c r="LMR44" s="913"/>
      <c r="LMS44" s="913"/>
      <c r="LMT44" s="913"/>
      <c r="LMU44" s="913"/>
      <c r="LMV44" s="913"/>
      <c r="LMW44" s="913"/>
      <c r="LMX44" s="913"/>
      <c r="LMY44" s="913"/>
      <c r="LMZ44" s="913"/>
      <c r="LNA44" s="913"/>
      <c r="LNB44" s="914"/>
      <c r="LNC44" s="925"/>
      <c r="LND44" s="913"/>
      <c r="LNE44" s="913"/>
      <c r="LNF44" s="913"/>
      <c r="LNG44" s="913"/>
      <c r="LNH44" s="913"/>
      <c r="LNI44" s="913"/>
      <c r="LNJ44" s="913"/>
      <c r="LNK44" s="913"/>
      <c r="LNL44" s="913"/>
      <c r="LNM44" s="913"/>
      <c r="LNN44" s="913"/>
      <c r="LNO44" s="913"/>
      <c r="LNP44" s="913"/>
      <c r="LNQ44" s="913"/>
      <c r="LNR44" s="913"/>
      <c r="LNS44" s="913"/>
      <c r="LNT44" s="914"/>
      <c r="LNU44" s="925"/>
      <c r="LNV44" s="913"/>
      <c r="LNW44" s="913"/>
      <c r="LNX44" s="913"/>
      <c r="LNY44" s="913"/>
      <c r="LNZ44" s="913"/>
      <c r="LOA44" s="913"/>
      <c r="LOB44" s="913"/>
      <c r="LOC44" s="913"/>
      <c r="LOD44" s="913"/>
      <c r="LOE44" s="913"/>
      <c r="LOF44" s="913"/>
      <c r="LOG44" s="913"/>
      <c r="LOH44" s="913"/>
      <c r="LOI44" s="913"/>
      <c r="LOJ44" s="913"/>
      <c r="LOK44" s="913"/>
      <c r="LOL44" s="914"/>
      <c r="LOM44" s="925"/>
      <c r="LON44" s="913"/>
      <c r="LOO44" s="913"/>
      <c r="LOP44" s="913"/>
      <c r="LOQ44" s="913"/>
      <c r="LOR44" s="913"/>
      <c r="LOS44" s="913"/>
      <c r="LOT44" s="913"/>
      <c r="LOU44" s="913"/>
      <c r="LOV44" s="913"/>
      <c r="LOW44" s="913"/>
      <c r="LOX44" s="913"/>
      <c r="LOY44" s="913"/>
      <c r="LOZ44" s="913"/>
      <c r="LPA44" s="913"/>
      <c r="LPB44" s="913"/>
      <c r="LPC44" s="913"/>
      <c r="LPD44" s="914"/>
      <c r="LPE44" s="925"/>
      <c r="LPF44" s="913"/>
      <c r="LPG44" s="913"/>
      <c r="LPH44" s="913"/>
      <c r="LPI44" s="913"/>
      <c r="LPJ44" s="913"/>
      <c r="LPK44" s="913"/>
      <c r="LPL44" s="913"/>
      <c r="LPM44" s="913"/>
      <c r="LPN44" s="913"/>
      <c r="LPO44" s="913"/>
      <c r="LPP44" s="913"/>
      <c r="LPQ44" s="913"/>
      <c r="LPR44" s="913"/>
      <c r="LPS44" s="913"/>
      <c r="LPT44" s="913"/>
      <c r="LPU44" s="913"/>
      <c r="LPV44" s="914"/>
      <c r="LPW44" s="925"/>
      <c r="LPX44" s="913"/>
      <c r="LPY44" s="913"/>
      <c r="LPZ44" s="913"/>
      <c r="LQA44" s="913"/>
      <c r="LQB44" s="913"/>
      <c r="LQC44" s="913"/>
      <c r="LQD44" s="913"/>
      <c r="LQE44" s="913"/>
      <c r="LQF44" s="913"/>
      <c r="LQG44" s="913"/>
      <c r="LQH44" s="913"/>
      <c r="LQI44" s="913"/>
      <c r="LQJ44" s="913"/>
      <c r="LQK44" s="913"/>
      <c r="LQL44" s="913"/>
      <c r="LQM44" s="913"/>
      <c r="LQN44" s="914"/>
      <c r="LQO44" s="925"/>
      <c r="LQP44" s="913"/>
      <c r="LQQ44" s="913"/>
      <c r="LQR44" s="913"/>
      <c r="LQS44" s="913"/>
      <c r="LQT44" s="913"/>
      <c r="LQU44" s="913"/>
      <c r="LQV44" s="913"/>
      <c r="LQW44" s="913"/>
      <c r="LQX44" s="913"/>
      <c r="LQY44" s="913"/>
      <c r="LQZ44" s="913"/>
      <c r="LRA44" s="913"/>
      <c r="LRB44" s="913"/>
      <c r="LRC44" s="913"/>
      <c r="LRD44" s="913"/>
      <c r="LRE44" s="913"/>
      <c r="LRF44" s="914"/>
      <c r="LRG44" s="925"/>
      <c r="LRH44" s="913"/>
      <c r="LRI44" s="913"/>
      <c r="LRJ44" s="913"/>
      <c r="LRK44" s="913"/>
      <c r="LRL44" s="913"/>
      <c r="LRM44" s="913"/>
      <c r="LRN44" s="913"/>
      <c r="LRO44" s="913"/>
      <c r="LRP44" s="913"/>
      <c r="LRQ44" s="913"/>
      <c r="LRR44" s="913"/>
      <c r="LRS44" s="913"/>
      <c r="LRT44" s="913"/>
      <c r="LRU44" s="913"/>
      <c r="LRV44" s="913"/>
      <c r="LRW44" s="913"/>
      <c r="LRX44" s="914"/>
      <c r="LRY44" s="925"/>
      <c r="LRZ44" s="913"/>
      <c r="LSA44" s="913"/>
      <c r="LSB44" s="913"/>
      <c r="LSC44" s="913"/>
      <c r="LSD44" s="913"/>
      <c r="LSE44" s="913"/>
      <c r="LSF44" s="913"/>
      <c r="LSG44" s="913"/>
      <c r="LSH44" s="913"/>
      <c r="LSI44" s="913"/>
      <c r="LSJ44" s="913"/>
      <c r="LSK44" s="913"/>
      <c r="LSL44" s="913"/>
      <c r="LSM44" s="913"/>
      <c r="LSN44" s="913"/>
      <c r="LSO44" s="913"/>
      <c r="LSP44" s="914"/>
      <c r="LSQ44" s="925"/>
      <c r="LSR44" s="913"/>
      <c r="LSS44" s="913"/>
      <c r="LST44" s="913"/>
      <c r="LSU44" s="913"/>
      <c r="LSV44" s="913"/>
      <c r="LSW44" s="913"/>
      <c r="LSX44" s="913"/>
      <c r="LSY44" s="913"/>
      <c r="LSZ44" s="913"/>
      <c r="LTA44" s="913"/>
      <c r="LTB44" s="913"/>
      <c r="LTC44" s="913"/>
      <c r="LTD44" s="913"/>
      <c r="LTE44" s="913"/>
      <c r="LTF44" s="913"/>
      <c r="LTG44" s="913"/>
      <c r="LTH44" s="914"/>
      <c r="LTI44" s="925"/>
      <c r="LTJ44" s="913"/>
      <c r="LTK44" s="913"/>
      <c r="LTL44" s="913"/>
      <c r="LTM44" s="913"/>
      <c r="LTN44" s="913"/>
      <c r="LTO44" s="913"/>
      <c r="LTP44" s="913"/>
      <c r="LTQ44" s="913"/>
      <c r="LTR44" s="913"/>
      <c r="LTS44" s="913"/>
      <c r="LTT44" s="913"/>
      <c r="LTU44" s="913"/>
      <c r="LTV44" s="913"/>
      <c r="LTW44" s="913"/>
      <c r="LTX44" s="913"/>
      <c r="LTY44" s="913"/>
      <c r="LTZ44" s="914"/>
      <c r="LUA44" s="925"/>
      <c r="LUB44" s="913"/>
      <c r="LUC44" s="913"/>
      <c r="LUD44" s="913"/>
      <c r="LUE44" s="913"/>
      <c r="LUF44" s="913"/>
      <c r="LUG44" s="913"/>
      <c r="LUH44" s="913"/>
      <c r="LUI44" s="913"/>
      <c r="LUJ44" s="913"/>
      <c r="LUK44" s="913"/>
      <c r="LUL44" s="913"/>
      <c r="LUM44" s="913"/>
      <c r="LUN44" s="913"/>
      <c r="LUO44" s="913"/>
      <c r="LUP44" s="913"/>
      <c r="LUQ44" s="913"/>
      <c r="LUR44" s="914"/>
      <c r="LUS44" s="925"/>
      <c r="LUT44" s="913"/>
      <c r="LUU44" s="913"/>
      <c r="LUV44" s="913"/>
      <c r="LUW44" s="913"/>
      <c r="LUX44" s="913"/>
      <c r="LUY44" s="913"/>
      <c r="LUZ44" s="913"/>
      <c r="LVA44" s="913"/>
      <c r="LVB44" s="913"/>
      <c r="LVC44" s="913"/>
      <c r="LVD44" s="913"/>
      <c r="LVE44" s="913"/>
      <c r="LVF44" s="913"/>
      <c r="LVG44" s="913"/>
      <c r="LVH44" s="913"/>
      <c r="LVI44" s="913"/>
      <c r="LVJ44" s="914"/>
      <c r="LVK44" s="925"/>
      <c r="LVL44" s="913"/>
      <c r="LVM44" s="913"/>
      <c r="LVN44" s="913"/>
      <c r="LVO44" s="913"/>
      <c r="LVP44" s="913"/>
      <c r="LVQ44" s="913"/>
      <c r="LVR44" s="913"/>
      <c r="LVS44" s="913"/>
      <c r="LVT44" s="913"/>
      <c r="LVU44" s="913"/>
      <c r="LVV44" s="913"/>
      <c r="LVW44" s="913"/>
      <c r="LVX44" s="913"/>
      <c r="LVY44" s="913"/>
      <c r="LVZ44" s="913"/>
      <c r="LWA44" s="913"/>
      <c r="LWB44" s="914"/>
      <c r="LWC44" s="925"/>
      <c r="LWD44" s="913"/>
      <c r="LWE44" s="913"/>
      <c r="LWF44" s="913"/>
      <c r="LWG44" s="913"/>
      <c r="LWH44" s="913"/>
      <c r="LWI44" s="913"/>
      <c r="LWJ44" s="913"/>
      <c r="LWK44" s="913"/>
      <c r="LWL44" s="913"/>
      <c r="LWM44" s="913"/>
      <c r="LWN44" s="913"/>
      <c r="LWO44" s="913"/>
      <c r="LWP44" s="913"/>
      <c r="LWQ44" s="913"/>
      <c r="LWR44" s="913"/>
      <c r="LWS44" s="913"/>
      <c r="LWT44" s="914"/>
      <c r="LWU44" s="925"/>
      <c r="LWV44" s="913"/>
      <c r="LWW44" s="913"/>
      <c r="LWX44" s="913"/>
      <c r="LWY44" s="913"/>
      <c r="LWZ44" s="913"/>
      <c r="LXA44" s="913"/>
      <c r="LXB44" s="913"/>
      <c r="LXC44" s="913"/>
      <c r="LXD44" s="913"/>
      <c r="LXE44" s="913"/>
      <c r="LXF44" s="913"/>
      <c r="LXG44" s="913"/>
      <c r="LXH44" s="913"/>
      <c r="LXI44" s="913"/>
      <c r="LXJ44" s="913"/>
      <c r="LXK44" s="913"/>
      <c r="LXL44" s="914"/>
      <c r="LXM44" s="925"/>
      <c r="LXN44" s="913"/>
      <c r="LXO44" s="913"/>
      <c r="LXP44" s="913"/>
      <c r="LXQ44" s="913"/>
      <c r="LXR44" s="913"/>
      <c r="LXS44" s="913"/>
      <c r="LXT44" s="913"/>
      <c r="LXU44" s="913"/>
      <c r="LXV44" s="913"/>
      <c r="LXW44" s="913"/>
      <c r="LXX44" s="913"/>
      <c r="LXY44" s="913"/>
      <c r="LXZ44" s="913"/>
      <c r="LYA44" s="913"/>
      <c r="LYB44" s="913"/>
      <c r="LYC44" s="913"/>
      <c r="LYD44" s="914"/>
      <c r="LYE44" s="925"/>
      <c r="LYF44" s="913"/>
      <c r="LYG44" s="913"/>
      <c r="LYH44" s="913"/>
      <c r="LYI44" s="913"/>
      <c r="LYJ44" s="913"/>
      <c r="LYK44" s="913"/>
      <c r="LYL44" s="913"/>
      <c r="LYM44" s="913"/>
      <c r="LYN44" s="913"/>
      <c r="LYO44" s="913"/>
      <c r="LYP44" s="913"/>
      <c r="LYQ44" s="913"/>
      <c r="LYR44" s="913"/>
      <c r="LYS44" s="913"/>
      <c r="LYT44" s="913"/>
      <c r="LYU44" s="913"/>
      <c r="LYV44" s="914"/>
      <c r="LYW44" s="925"/>
      <c r="LYX44" s="913"/>
      <c r="LYY44" s="913"/>
      <c r="LYZ44" s="913"/>
      <c r="LZA44" s="913"/>
      <c r="LZB44" s="913"/>
      <c r="LZC44" s="913"/>
      <c r="LZD44" s="913"/>
      <c r="LZE44" s="913"/>
      <c r="LZF44" s="913"/>
      <c r="LZG44" s="913"/>
      <c r="LZH44" s="913"/>
      <c r="LZI44" s="913"/>
      <c r="LZJ44" s="913"/>
      <c r="LZK44" s="913"/>
      <c r="LZL44" s="913"/>
      <c r="LZM44" s="913"/>
      <c r="LZN44" s="914"/>
      <c r="LZO44" s="925"/>
      <c r="LZP44" s="913"/>
      <c r="LZQ44" s="913"/>
      <c r="LZR44" s="913"/>
      <c r="LZS44" s="913"/>
      <c r="LZT44" s="913"/>
      <c r="LZU44" s="913"/>
      <c r="LZV44" s="913"/>
      <c r="LZW44" s="913"/>
      <c r="LZX44" s="913"/>
      <c r="LZY44" s="913"/>
      <c r="LZZ44" s="913"/>
      <c r="MAA44" s="913"/>
      <c r="MAB44" s="913"/>
      <c r="MAC44" s="913"/>
      <c r="MAD44" s="913"/>
      <c r="MAE44" s="913"/>
      <c r="MAF44" s="914"/>
      <c r="MAG44" s="925"/>
      <c r="MAH44" s="913"/>
      <c r="MAI44" s="913"/>
      <c r="MAJ44" s="913"/>
      <c r="MAK44" s="913"/>
      <c r="MAL44" s="913"/>
      <c r="MAM44" s="913"/>
      <c r="MAN44" s="913"/>
      <c r="MAO44" s="913"/>
      <c r="MAP44" s="913"/>
      <c r="MAQ44" s="913"/>
      <c r="MAR44" s="913"/>
      <c r="MAS44" s="913"/>
      <c r="MAT44" s="913"/>
      <c r="MAU44" s="913"/>
      <c r="MAV44" s="913"/>
      <c r="MAW44" s="913"/>
      <c r="MAX44" s="914"/>
      <c r="MAY44" s="925"/>
      <c r="MAZ44" s="913"/>
      <c r="MBA44" s="913"/>
      <c r="MBB44" s="913"/>
      <c r="MBC44" s="913"/>
      <c r="MBD44" s="913"/>
      <c r="MBE44" s="913"/>
      <c r="MBF44" s="913"/>
      <c r="MBG44" s="913"/>
      <c r="MBH44" s="913"/>
      <c r="MBI44" s="913"/>
      <c r="MBJ44" s="913"/>
      <c r="MBK44" s="913"/>
      <c r="MBL44" s="913"/>
      <c r="MBM44" s="913"/>
      <c r="MBN44" s="913"/>
      <c r="MBO44" s="913"/>
      <c r="MBP44" s="914"/>
      <c r="MBQ44" s="925"/>
      <c r="MBR44" s="913"/>
      <c r="MBS44" s="913"/>
      <c r="MBT44" s="913"/>
      <c r="MBU44" s="913"/>
      <c r="MBV44" s="913"/>
      <c r="MBW44" s="913"/>
      <c r="MBX44" s="913"/>
      <c r="MBY44" s="913"/>
      <c r="MBZ44" s="913"/>
      <c r="MCA44" s="913"/>
      <c r="MCB44" s="913"/>
      <c r="MCC44" s="913"/>
      <c r="MCD44" s="913"/>
      <c r="MCE44" s="913"/>
      <c r="MCF44" s="913"/>
      <c r="MCG44" s="913"/>
      <c r="MCH44" s="914"/>
      <c r="MCI44" s="925"/>
      <c r="MCJ44" s="913"/>
      <c r="MCK44" s="913"/>
      <c r="MCL44" s="913"/>
      <c r="MCM44" s="913"/>
      <c r="MCN44" s="913"/>
      <c r="MCO44" s="913"/>
      <c r="MCP44" s="913"/>
      <c r="MCQ44" s="913"/>
      <c r="MCR44" s="913"/>
      <c r="MCS44" s="913"/>
      <c r="MCT44" s="913"/>
      <c r="MCU44" s="913"/>
      <c r="MCV44" s="913"/>
      <c r="MCW44" s="913"/>
      <c r="MCX44" s="913"/>
      <c r="MCY44" s="913"/>
      <c r="MCZ44" s="914"/>
      <c r="MDA44" s="925"/>
      <c r="MDB44" s="913"/>
      <c r="MDC44" s="913"/>
      <c r="MDD44" s="913"/>
      <c r="MDE44" s="913"/>
      <c r="MDF44" s="913"/>
      <c r="MDG44" s="913"/>
      <c r="MDH44" s="913"/>
      <c r="MDI44" s="913"/>
      <c r="MDJ44" s="913"/>
      <c r="MDK44" s="913"/>
      <c r="MDL44" s="913"/>
      <c r="MDM44" s="913"/>
      <c r="MDN44" s="913"/>
      <c r="MDO44" s="913"/>
      <c r="MDP44" s="913"/>
      <c r="MDQ44" s="913"/>
      <c r="MDR44" s="914"/>
      <c r="MDS44" s="925"/>
      <c r="MDT44" s="913"/>
      <c r="MDU44" s="913"/>
      <c r="MDV44" s="913"/>
      <c r="MDW44" s="913"/>
      <c r="MDX44" s="913"/>
      <c r="MDY44" s="913"/>
      <c r="MDZ44" s="913"/>
      <c r="MEA44" s="913"/>
      <c r="MEB44" s="913"/>
      <c r="MEC44" s="913"/>
      <c r="MED44" s="913"/>
      <c r="MEE44" s="913"/>
      <c r="MEF44" s="913"/>
      <c r="MEG44" s="913"/>
      <c r="MEH44" s="913"/>
      <c r="MEI44" s="913"/>
      <c r="MEJ44" s="914"/>
      <c r="MEK44" s="925"/>
      <c r="MEL44" s="913"/>
      <c r="MEM44" s="913"/>
      <c r="MEN44" s="913"/>
      <c r="MEO44" s="913"/>
      <c r="MEP44" s="913"/>
      <c r="MEQ44" s="913"/>
      <c r="MER44" s="913"/>
      <c r="MES44" s="913"/>
      <c r="MET44" s="913"/>
      <c r="MEU44" s="913"/>
      <c r="MEV44" s="913"/>
      <c r="MEW44" s="913"/>
      <c r="MEX44" s="913"/>
      <c r="MEY44" s="913"/>
      <c r="MEZ44" s="913"/>
      <c r="MFA44" s="913"/>
      <c r="MFB44" s="914"/>
      <c r="MFC44" s="925"/>
      <c r="MFD44" s="913"/>
      <c r="MFE44" s="913"/>
      <c r="MFF44" s="913"/>
      <c r="MFG44" s="913"/>
      <c r="MFH44" s="913"/>
      <c r="MFI44" s="913"/>
      <c r="MFJ44" s="913"/>
      <c r="MFK44" s="913"/>
      <c r="MFL44" s="913"/>
      <c r="MFM44" s="913"/>
      <c r="MFN44" s="913"/>
      <c r="MFO44" s="913"/>
      <c r="MFP44" s="913"/>
      <c r="MFQ44" s="913"/>
      <c r="MFR44" s="913"/>
      <c r="MFS44" s="913"/>
      <c r="MFT44" s="914"/>
      <c r="MFU44" s="925"/>
      <c r="MFV44" s="913"/>
      <c r="MFW44" s="913"/>
      <c r="MFX44" s="913"/>
      <c r="MFY44" s="913"/>
      <c r="MFZ44" s="913"/>
      <c r="MGA44" s="913"/>
      <c r="MGB44" s="913"/>
      <c r="MGC44" s="913"/>
      <c r="MGD44" s="913"/>
      <c r="MGE44" s="913"/>
      <c r="MGF44" s="913"/>
      <c r="MGG44" s="913"/>
      <c r="MGH44" s="913"/>
      <c r="MGI44" s="913"/>
      <c r="MGJ44" s="913"/>
      <c r="MGK44" s="913"/>
      <c r="MGL44" s="914"/>
      <c r="MGM44" s="925"/>
      <c r="MGN44" s="913"/>
      <c r="MGO44" s="913"/>
      <c r="MGP44" s="913"/>
      <c r="MGQ44" s="913"/>
      <c r="MGR44" s="913"/>
      <c r="MGS44" s="913"/>
      <c r="MGT44" s="913"/>
      <c r="MGU44" s="913"/>
      <c r="MGV44" s="913"/>
      <c r="MGW44" s="913"/>
      <c r="MGX44" s="913"/>
      <c r="MGY44" s="913"/>
      <c r="MGZ44" s="913"/>
      <c r="MHA44" s="913"/>
      <c r="MHB44" s="913"/>
      <c r="MHC44" s="913"/>
      <c r="MHD44" s="914"/>
      <c r="MHE44" s="925"/>
      <c r="MHF44" s="913"/>
      <c r="MHG44" s="913"/>
      <c r="MHH44" s="913"/>
      <c r="MHI44" s="913"/>
      <c r="MHJ44" s="913"/>
      <c r="MHK44" s="913"/>
      <c r="MHL44" s="913"/>
      <c r="MHM44" s="913"/>
      <c r="MHN44" s="913"/>
      <c r="MHO44" s="913"/>
      <c r="MHP44" s="913"/>
      <c r="MHQ44" s="913"/>
      <c r="MHR44" s="913"/>
      <c r="MHS44" s="913"/>
      <c r="MHT44" s="913"/>
      <c r="MHU44" s="913"/>
      <c r="MHV44" s="914"/>
      <c r="MHW44" s="925"/>
      <c r="MHX44" s="913"/>
      <c r="MHY44" s="913"/>
      <c r="MHZ44" s="913"/>
      <c r="MIA44" s="913"/>
      <c r="MIB44" s="913"/>
      <c r="MIC44" s="913"/>
      <c r="MID44" s="913"/>
      <c r="MIE44" s="913"/>
      <c r="MIF44" s="913"/>
      <c r="MIG44" s="913"/>
      <c r="MIH44" s="913"/>
      <c r="MII44" s="913"/>
      <c r="MIJ44" s="913"/>
      <c r="MIK44" s="913"/>
      <c r="MIL44" s="913"/>
      <c r="MIM44" s="913"/>
      <c r="MIN44" s="914"/>
      <c r="MIO44" s="925"/>
      <c r="MIP44" s="913"/>
      <c r="MIQ44" s="913"/>
      <c r="MIR44" s="913"/>
      <c r="MIS44" s="913"/>
      <c r="MIT44" s="913"/>
      <c r="MIU44" s="913"/>
      <c r="MIV44" s="913"/>
      <c r="MIW44" s="913"/>
      <c r="MIX44" s="913"/>
      <c r="MIY44" s="913"/>
      <c r="MIZ44" s="913"/>
      <c r="MJA44" s="913"/>
      <c r="MJB44" s="913"/>
      <c r="MJC44" s="913"/>
      <c r="MJD44" s="913"/>
      <c r="MJE44" s="913"/>
      <c r="MJF44" s="914"/>
      <c r="MJG44" s="925"/>
      <c r="MJH44" s="913"/>
      <c r="MJI44" s="913"/>
      <c r="MJJ44" s="913"/>
      <c r="MJK44" s="913"/>
      <c r="MJL44" s="913"/>
      <c r="MJM44" s="913"/>
      <c r="MJN44" s="913"/>
      <c r="MJO44" s="913"/>
      <c r="MJP44" s="913"/>
      <c r="MJQ44" s="913"/>
      <c r="MJR44" s="913"/>
      <c r="MJS44" s="913"/>
      <c r="MJT44" s="913"/>
      <c r="MJU44" s="913"/>
      <c r="MJV44" s="913"/>
      <c r="MJW44" s="913"/>
      <c r="MJX44" s="914"/>
      <c r="MJY44" s="925"/>
      <c r="MJZ44" s="913"/>
      <c r="MKA44" s="913"/>
      <c r="MKB44" s="913"/>
      <c r="MKC44" s="913"/>
      <c r="MKD44" s="913"/>
      <c r="MKE44" s="913"/>
      <c r="MKF44" s="913"/>
      <c r="MKG44" s="913"/>
      <c r="MKH44" s="913"/>
      <c r="MKI44" s="913"/>
      <c r="MKJ44" s="913"/>
      <c r="MKK44" s="913"/>
      <c r="MKL44" s="913"/>
      <c r="MKM44" s="913"/>
      <c r="MKN44" s="913"/>
      <c r="MKO44" s="913"/>
      <c r="MKP44" s="914"/>
      <c r="MKQ44" s="925"/>
      <c r="MKR44" s="913"/>
      <c r="MKS44" s="913"/>
      <c r="MKT44" s="913"/>
      <c r="MKU44" s="913"/>
      <c r="MKV44" s="913"/>
      <c r="MKW44" s="913"/>
      <c r="MKX44" s="913"/>
      <c r="MKY44" s="913"/>
      <c r="MKZ44" s="913"/>
      <c r="MLA44" s="913"/>
      <c r="MLB44" s="913"/>
      <c r="MLC44" s="913"/>
      <c r="MLD44" s="913"/>
      <c r="MLE44" s="913"/>
      <c r="MLF44" s="913"/>
      <c r="MLG44" s="913"/>
      <c r="MLH44" s="914"/>
      <c r="MLI44" s="925"/>
      <c r="MLJ44" s="913"/>
      <c r="MLK44" s="913"/>
      <c r="MLL44" s="913"/>
      <c r="MLM44" s="913"/>
      <c r="MLN44" s="913"/>
      <c r="MLO44" s="913"/>
      <c r="MLP44" s="913"/>
      <c r="MLQ44" s="913"/>
      <c r="MLR44" s="913"/>
      <c r="MLS44" s="913"/>
      <c r="MLT44" s="913"/>
      <c r="MLU44" s="913"/>
      <c r="MLV44" s="913"/>
      <c r="MLW44" s="913"/>
      <c r="MLX44" s="913"/>
      <c r="MLY44" s="913"/>
      <c r="MLZ44" s="914"/>
      <c r="MMA44" s="925"/>
      <c r="MMB44" s="913"/>
      <c r="MMC44" s="913"/>
      <c r="MMD44" s="913"/>
      <c r="MME44" s="913"/>
      <c r="MMF44" s="913"/>
      <c r="MMG44" s="913"/>
      <c r="MMH44" s="913"/>
      <c r="MMI44" s="913"/>
      <c r="MMJ44" s="913"/>
      <c r="MMK44" s="913"/>
      <c r="MML44" s="913"/>
      <c r="MMM44" s="913"/>
      <c r="MMN44" s="913"/>
      <c r="MMO44" s="913"/>
      <c r="MMP44" s="913"/>
      <c r="MMQ44" s="913"/>
      <c r="MMR44" s="914"/>
      <c r="MMS44" s="925"/>
      <c r="MMT44" s="913"/>
      <c r="MMU44" s="913"/>
      <c r="MMV44" s="913"/>
      <c r="MMW44" s="913"/>
      <c r="MMX44" s="913"/>
      <c r="MMY44" s="913"/>
      <c r="MMZ44" s="913"/>
      <c r="MNA44" s="913"/>
      <c r="MNB44" s="913"/>
      <c r="MNC44" s="913"/>
      <c r="MND44" s="913"/>
      <c r="MNE44" s="913"/>
      <c r="MNF44" s="913"/>
      <c r="MNG44" s="913"/>
      <c r="MNH44" s="913"/>
      <c r="MNI44" s="913"/>
      <c r="MNJ44" s="914"/>
      <c r="MNK44" s="925"/>
      <c r="MNL44" s="913"/>
      <c r="MNM44" s="913"/>
      <c r="MNN44" s="913"/>
      <c r="MNO44" s="913"/>
      <c r="MNP44" s="913"/>
      <c r="MNQ44" s="913"/>
      <c r="MNR44" s="913"/>
      <c r="MNS44" s="913"/>
      <c r="MNT44" s="913"/>
      <c r="MNU44" s="913"/>
      <c r="MNV44" s="913"/>
      <c r="MNW44" s="913"/>
      <c r="MNX44" s="913"/>
      <c r="MNY44" s="913"/>
      <c r="MNZ44" s="913"/>
      <c r="MOA44" s="913"/>
      <c r="MOB44" s="914"/>
      <c r="MOC44" s="925"/>
      <c r="MOD44" s="913"/>
      <c r="MOE44" s="913"/>
      <c r="MOF44" s="913"/>
      <c r="MOG44" s="913"/>
      <c r="MOH44" s="913"/>
      <c r="MOI44" s="913"/>
      <c r="MOJ44" s="913"/>
      <c r="MOK44" s="913"/>
      <c r="MOL44" s="913"/>
      <c r="MOM44" s="913"/>
      <c r="MON44" s="913"/>
      <c r="MOO44" s="913"/>
      <c r="MOP44" s="913"/>
      <c r="MOQ44" s="913"/>
      <c r="MOR44" s="913"/>
      <c r="MOS44" s="913"/>
      <c r="MOT44" s="914"/>
      <c r="MOU44" s="925"/>
      <c r="MOV44" s="913"/>
      <c r="MOW44" s="913"/>
      <c r="MOX44" s="913"/>
      <c r="MOY44" s="913"/>
      <c r="MOZ44" s="913"/>
      <c r="MPA44" s="913"/>
      <c r="MPB44" s="913"/>
      <c r="MPC44" s="913"/>
      <c r="MPD44" s="913"/>
      <c r="MPE44" s="913"/>
      <c r="MPF44" s="913"/>
      <c r="MPG44" s="913"/>
      <c r="MPH44" s="913"/>
      <c r="MPI44" s="913"/>
      <c r="MPJ44" s="913"/>
      <c r="MPK44" s="913"/>
      <c r="MPL44" s="914"/>
      <c r="MPM44" s="925"/>
      <c r="MPN44" s="913"/>
      <c r="MPO44" s="913"/>
      <c r="MPP44" s="913"/>
      <c r="MPQ44" s="913"/>
      <c r="MPR44" s="913"/>
      <c r="MPS44" s="913"/>
      <c r="MPT44" s="913"/>
      <c r="MPU44" s="913"/>
      <c r="MPV44" s="913"/>
      <c r="MPW44" s="913"/>
      <c r="MPX44" s="913"/>
      <c r="MPY44" s="913"/>
      <c r="MPZ44" s="913"/>
      <c r="MQA44" s="913"/>
      <c r="MQB44" s="913"/>
      <c r="MQC44" s="913"/>
      <c r="MQD44" s="914"/>
      <c r="MQE44" s="925"/>
      <c r="MQF44" s="913"/>
      <c r="MQG44" s="913"/>
      <c r="MQH44" s="913"/>
      <c r="MQI44" s="913"/>
      <c r="MQJ44" s="913"/>
      <c r="MQK44" s="913"/>
      <c r="MQL44" s="913"/>
      <c r="MQM44" s="913"/>
      <c r="MQN44" s="913"/>
      <c r="MQO44" s="913"/>
      <c r="MQP44" s="913"/>
      <c r="MQQ44" s="913"/>
      <c r="MQR44" s="913"/>
      <c r="MQS44" s="913"/>
      <c r="MQT44" s="913"/>
      <c r="MQU44" s="913"/>
      <c r="MQV44" s="914"/>
      <c r="MQW44" s="925"/>
      <c r="MQX44" s="913"/>
      <c r="MQY44" s="913"/>
      <c r="MQZ44" s="913"/>
      <c r="MRA44" s="913"/>
      <c r="MRB44" s="913"/>
      <c r="MRC44" s="913"/>
      <c r="MRD44" s="913"/>
      <c r="MRE44" s="913"/>
      <c r="MRF44" s="913"/>
      <c r="MRG44" s="913"/>
      <c r="MRH44" s="913"/>
      <c r="MRI44" s="913"/>
      <c r="MRJ44" s="913"/>
      <c r="MRK44" s="913"/>
      <c r="MRL44" s="913"/>
      <c r="MRM44" s="913"/>
      <c r="MRN44" s="914"/>
      <c r="MRO44" s="925"/>
      <c r="MRP44" s="913"/>
      <c r="MRQ44" s="913"/>
      <c r="MRR44" s="913"/>
      <c r="MRS44" s="913"/>
      <c r="MRT44" s="913"/>
      <c r="MRU44" s="913"/>
      <c r="MRV44" s="913"/>
      <c r="MRW44" s="913"/>
      <c r="MRX44" s="913"/>
      <c r="MRY44" s="913"/>
      <c r="MRZ44" s="913"/>
      <c r="MSA44" s="913"/>
      <c r="MSB44" s="913"/>
      <c r="MSC44" s="913"/>
      <c r="MSD44" s="913"/>
      <c r="MSE44" s="913"/>
      <c r="MSF44" s="914"/>
      <c r="MSG44" s="925"/>
      <c r="MSH44" s="913"/>
      <c r="MSI44" s="913"/>
      <c r="MSJ44" s="913"/>
      <c r="MSK44" s="913"/>
      <c r="MSL44" s="913"/>
      <c r="MSM44" s="913"/>
      <c r="MSN44" s="913"/>
      <c r="MSO44" s="913"/>
      <c r="MSP44" s="913"/>
      <c r="MSQ44" s="913"/>
      <c r="MSR44" s="913"/>
      <c r="MSS44" s="913"/>
      <c r="MST44" s="913"/>
      <c r="MSU44" s="913"/>
      <c r="MSV44" s="913"/>
      <c r="MSW44" s="913"/>
      <c r="MSX44" s="914"/>
      <c r="MSY44" s="925"/>
      <c r="MSZ44" s="913"/>
      <c r="MTA44" s="913"/>
      <c r="MTB44" s="913"/>
      <c r="MTC44" s="913"/>
      <c r="MTD44" s="913"/>
      <c r="MTE44" s="913"/>
      <c r="MTF44" s="913"/>
      <c r="MTG44" s="913"/>
      <c r="MTH44" s="913"/>
      <c r="MTI44" s="913"/>
      <c r="MTJ44" s="913"/>
      <c r="MTK44" s="913"/>
      <c r="MTL44" s="913"/>
      <c r="MTM44" s="913"/>
      <c r="MTN44" s="913"/>
      <c r="MTO44" s="913"/>
      <c r="MTP44" s="914"/>
      <c r="MTQ44" s="925"/>
      <c r="MTR44" s="913"/>
      <c r="MTS44" s="913"/>
      <c r="MTT44" s="913"/>
      <c r="MTU44" s="913"/>
      <c r="MTV44" s="913"/>
      <c r="MTW44" s="913"/>
      <c r="MTX44" s="913"/>
      <c r="MTY44" s="913"/>
      <c r="MTZ44" s="913"/>
      <c r="MUA44" s="913"/>
      <c r="MUB44" s="913"/>
      <c r="MUC44" s="913"/>
      <c r="MUD44" s="913"/>
      <c r="MUE44" s="913"/>
      <c r="MUF44" s="913"/>
      <c r="MUG44" s="913"/>
      <c r="MUH44" s="914"/>
      <c r="MUI44" s="925"/>
      <c r="MUJ44" s="913"/>
      <c r="MUK44" s="913"/>
      <c r="MUL44" s="913"/>
      <c r="MUM44" s="913"/>
      <c r="MUN44" s="913"/>
      <c r="MUO44" s="913"/>
      <c r="MUP44" s="913"/>
      <c r="MUQ44" s="913"/>
      <c r="MUR44" s="913"/>
      <c r="MUS44" s="913"/>
      <c r="MUT44" s="913"/>
      <c r="MUU44" s="913"/>
      <c r="MUV44" s="913"/>
      <c r="MUW44" s="913"/>
      <c r="MUX44" s="913"/>
      <c r="MUY44" s="913"/>
      <c r="MUZ44" s="914"/>
      <c r="MVA44" s="925"/>
      <c r="MVB44" s="913"/>
      <c r="MVC44" s="913"/>
      <c r="MVD44" s="913"/>
      <c r="MVE44" s="913"/>
      <c r="MVF44" s="913"/>
      <c r="MVG44" s="913"/>
      <c r="MVH44" s="913"/>
      <c r="MVI44" s="913"/>
      <c r="MVJ44" s="913"/>
      <c r="MVK44" s="913"/>
      <c r="MVL44" s="913"/>
      <c r="MVM44" s="913"/>
      <c r="MVN44" s="913"/>
      <c r="MVO44" s="913"/>
      <c r="MVP44" s="913"/>
      <c r="MVQ44" s="913"/>
      <c r="MVR44" s="914"/>
      <c r="MVS44" s="925"/>
      <c r="MVT44" s="913"/>
      <c r="MVU44" s="913"/>
      <c r="MVV44" s="913"/>
      <c r="MVW44" s="913"/>
      <c r="MVX44" s="913"/>
      <c r="MVY44" s="913"/>
      <c r="MVZ44" s="913"/>
      <c r="MWA44" s="913"/>
      <c r="MWB44" s="913"/>
      <c r="MWC44" s="913"/>
      <c r="MWD44" s="913"/>
      <c r="MWE44" s="913"/>
      <c r="MWF44" s="913"/>
      <c r="MWG44" s="913"/>
      <c r="MWH44" s="913"/>
      <c r="MWI44" s="913"/>
      <c r="MWJ44" s="914"/>
      <c r="MWK44" s="925"/>
      <c r="MWL44" s="913"/>
      <c r="MWM44" s="913"/>
      <c r="MWN44" s="913"/>
      <c r="MWO44" s="913"/>
      <c r="MWP44" s="913"/>
      <c r="MWQ44" s="913"/>
      <c r="MWR44" s="913"/>
      <c r="MWS44" s="913"/>
      <c r="MWT44" s="913"/>
      <c r="MWU44" s="913"/>
      <c r="MWV44" s="913"/>
      <c r="MWW44" s="913"/>
      <c r="MWX44" s="913"/>
      <c r="MWY44" s="913"/>
      <c r="MWZ44" s="913"/>
      <c r="MXA44" s="913"/>
      <c r="MXB44" s="914"/>
      <c r="MXC44" s="925"/>
      <c r="MXD44" s="913"/>
      <c r="MXE44" s="913"/>
      <c r="MXF44" s="913"/>
      <c r="MXG44" s="913"/>
      <c r="MXH44" s="913"/>
      <c r="MXI44" s="913"/>
      <c r="MXJ44" s="913"/>
      <c r="MXK44" s="913"/>
      <c r="MXL44" s="913"/>
      <c r="MXM44" s="913"/>
      <c r="MXN44" s="913"/>
      <c r="MXO44" s="913"/>
      <c r="MXP44" s="913"/>
      <c r="MXQ44" s="913"/>
      <c r="MXR44" s="913"/>
      <c r="MXS44" s="913"/>
      <c r="MXT44" s="914"/>
      <c r="MXU44" s="925"/>
      <c r="MXV44" s="913"/>
      <c r="MXW44" s="913"/>
      <c r="MXX44" s="913"/>
      <c r="MXY44" s="913"/>
      <c r="MXZ44" s="913"/>
      <c r="MYA44" s="913"/>
      <c r="MYB44" s="913"/>
      <c r="MYC44" s="913"/>
      <c r="MYD44" s="913"/>
      <c r="MYE44" s="913"/>
      <c r="MYF44" s="913"/>
      <c r="MYG44" s="913"/>
      <c r="MYH44" s="913"/>
      <c r="MYI44" s="913"/>
      <c r="MYJ44" s="913"/>
      <c r="MYK44" s="913"/>
      <c r="MYL44" s="914"/>
      <c r="MYM44" s="925"/>
      <c r="MYN44" s="913"/>
      <c r="MYO44" s="913"/>
      <c r="MYP44" s="913"/>
      <c r="MYQ44" s="913"/>
      <c r="MYR44" s="913"/>
      <c r="MYS44" s="913"/>
      <c r="MYT44" s="913"/>
      <c r="MYU44" s="913"/>
      <c r="MYV44" s="913"/>
      <c r="MYW44" s="913"/>
      <c r="MYX44" s="913"/>
      <c r="MYY44" s="913"/>
      <c r="MYZ44" s="913"/>
      <c r="MZA44" s="913"/>
      <c r="MZB44" s="913"/>
      <c r="MZC44" s="913"/>
      <c r="MZD44" s="914"/>
      <c r="MZE44" s="925"/>
      <c r="MZF44" s="913"/>
      <c r="MZG44" s="913"/>
      <c r="MZH44" s="913"/>
      <c r="MZI44" s="913"/>
      <c r="MZJ44" s="913"/>
      <c r="MZK44" s="913"/>
      <c r="MZL44" s="913"/>
      <c r="MZM44" s="913"/>
      <c r="MZN44" s="913"/>
      <c r="MZO44" s="913"/>
      <c r="MZP44" s="913"/>
      <c r="MZQ44" s="913"/>
      <c r="MZR44" s="913"/>
      <c r="MZS44" s="913"/>
      <c r="MZT44" s="913"/>
      <c r="MZU44" s="913"/>
      <c r="MZV44" s="914"/>
      <c r="MZW44" s="925"/>
      <c r="MZX44" s="913"/>
      <c r="MZY44" s="913"/>
      <c r="MZZ44" s="913"/>
      <c r="NAA44" s="913"/>
      <c r="NAB44" s="913"/>
      <c r="NAC44" s="913"/>
      <c r="NAD44" s="913"/>
      <c r="NAE44" s="913"/>
      <c r="NAF44" s="913"/>
      <c r="NAG44" s="913"/>
      <c r="NAH44" s="913"/>
      <c r="NAI44" s="913"/>
      <c r="NAJ44" s="913"/>
      <c r="NAK44" s="913"/>
      <c r="NAL44" s="913"/>
      <c r="NAM44" s="913"/>
      <c r="NAN44" s="914"/>
      <c r="NAO44" s="925"/>
      <c r="NAP44" s="913"/>
      <c r="NAQ44" s="913"/>
      <c r="NAR44" s="913"/>
      <c r="NAS44" s="913"/>
      <c r="NAT44" s="913"/>
      <c r="NAU44" s="913"/>
      <c r="NAV44" s="913"/>
      <c r="NAW44" s="913"/>
      <c r="NAX44" s="913"/>
      <c r="NAY44" s="913"/>
      <c r="NAZ44" s="913"/>
      <c r="NBA44" s="913"/>
      <c r="NBB44" s="913"/>
      <c r="NBC44" s="913"/>
      <c r="NBD44" s="913"/>
      <c r="NBE44" s="913"/>
      <c r="NBF44" s="914"/>
      <c r="NBG44" s="925"/>
      <c r="NBH44" s="913"/>
      <c r="NBI44" s="913"/>
      <c r="NBJ44" s="913"/>
      <c r="NBK44" s="913"/>
      <c r="NBL44" s="913"/>
      <c r="NBM44" s="913"/>
      <c r="NBN44" s="913"/>
      <c r="NBO44" s="913"/>
      <c r="NBP44" s="913"/>
      <c r="NBQ44" s="913"/>
      <c r="NBR44" s="913"/>
      <c r="NBS44" s="913"/>
      <c r="NBT44" s="913"/>
      <c r="NBU44" s="913"/>
      <c r="NBV44" s="913"/>
      <c r="NBW44" s="913"/>
      <c r="NBX44" s="914"/>
      <c r="NBY44" s="925"/>
      <c r="NBZ44" s="913"/>
      <c r="NCA44" s="913"/>
      <c r="NCB44" s="913"/>
      <c r="NCC44" s="913"/>
      <c r="NCD44" s="913"/>
      <c r="NCE44" s="913"/>
      <c r="NCF44" s="913"/>
      <c r="NCG44" s="913"/>
      <c r="NCH44" s="913"/>
      <c r="NCI44" s="913"/>
      <c r="NCJ44" s="913"/>
      <c r="NCK44" s="913"/>
      <c r="NCL44" s="913"/>
      <c r="NCM44" s="913"/>
      <c r="NCN44" s="913"/>
      <c r="NCO44" s="913"/>
      <c r="NCP44" s="914"/>
      <c r="NCQ44" s="925"/>
      <c r="NCR44" s="913"/>
      <c r="NCS44" s="913"/>
      <c r="NCT44" s="913"/>
      <c r="NCU44" s="913"/>
      <c r="NCV44" s="913"/>
      <c r="NCW44" s="913"/>
      <c r="NCX44" s="913"/>
      <c r="NCY44" s="913"/>
      <c r="NCZ44" s="913"/>
      <c r="NDA44" s="913"/>
      <c r="NDB44" s="913"/>
      <c r="NDC44" s="913"/>
      <c r="NDD44" s="913"/>
      <c r="NDE44" s="913"/>
      <c r="NDF44" s="913"/>
      <c r="NDG44" s="913"/>
      <c r="NDH44" s="914"/>
      <c r="NDI44" s="925"/>
      <c r="NDJ44" s="913"/>
      <c r="NDK44" s="913"/>
      <c r="NDL44" s="913"/>
      <c r="NDM44" s="913"/>
      <c r="NDN44" s="913"/>
      <c r="NDO44" s="913"/>
      <c r="NDP44" s="913"/>
      <c r="NDQ44" s="913"/>
      <c r="NDR44" s="913"/>
      <c r="NDS44" s="913"/>
      <c r="NDT44" s="913"/>
      <c r="NDU44" s="913"/>
      <c r="NDV44" s="913"/>
      <c r="NDW44" s="913"/>
      <c r="NDX44" s="913"/>
      <c r="NDY44" s="913"/>
      <c r="NDZ44" s="914"/>
      <c r="NEA44" s="925"/>
      <c r="NEB44" s="913"/>
      <c r="NEC44" s="913"/>
      <c r="NED44" s="913"/>
      <c r="NEE44" s="913"/>
      <c r="NEF44" s="913"/>
      <c r="NEG44" s="913"/>
      <c r="NEH44" s="913"/>
      <c r="NEI44" s="913"/>
      <c r="NEJ44" s="913"/>
      <c r="NEK44" s="913"/>
      <c r="NEL44" s="913"/>
      <c r="NEM44" s="913"/>
      <c r="NEN44" s="913"/>
      <c r="NEO44" s="913"/>
      <c r="NEP44" s="913"/>
      <c r="NEQ44" s="913"/>
      <c r="NER44" s="914"/>
      <c r="NES44" s="925"/>
      <c r="NET44" s="913"/>
      <c r="NEU44" s="913"/>
      <c r="NEV44" s="913"/>
      <c r="NEW44" s="913"/>
      <c r="NEX44" s="913"/>
      <c r="NEY44" s="913"/>
      <c r="NEZ44" s="913"/>
      <c r="NFA44" s="913"/>
      <c r="NFB44" s="913"/>
      <c r="NFC44" s="913"/>
      <c r="NFD44" s="913"/>
      <c r="NFE44" s="913"/>
      <c r="NFF44" s="913"/>
      <c r="NFG44" s="913"/>
      <c r="NFH44" s="913"/>
      <c r="NFI44" s="913"/>
      <c r="NFJ44" s="914"/>
      <c r="NFK44" s="925"/>
      <c r="NFL44" s="913"/>
      <c r="NFM44" s="913"/>
      <c r="NFN44" s="913"/>
      <c r="NFO44" s="913"/>
      <c r="NFP44" s="913"/>
      <c r="NFQ44" s="913"/>
      <c r="NFR44" s="913"/>
      <c r="NFS44" s="913"/>
      <c r="NFT44" s="913"/>
      <c r="NFU44" s="913"/>
      <c r="NFV44" s="913"/>
      <c r="NFW44" s="913"/>
      <c r="NFX44" s="913"/>
      <c r="NFY44" s="913"/>
      <c r="NFZ44" s="913"/>
      <c r="NGA44" s="913"/>
      <c r="NGB44" s="914"/>
      <c r="NGC44" s="925"/>
      <c r="NGD44" s="913"/>
      <c r="NGE44" s="913"/>
      <c r="NGF44" s="913"/>
      <c r="NGG44" s="913"/>
      <c r="NGH44" s="913"/>
      <c r="NGI44" s="913"/>
      <c r="NGJ44" s="913"/>
      <c r="NGK44" s="913"/>
      <c r="NGL44" s="913"/>
      <c r="NGM44" s="913"/>
      <c r="NGN44" s="913"/>
      <c r="NGO44" s="913"/>
      <c r="NGP44" s="913"/>
      <c r="NGQ44" s="913"/>
      <c r="NGR44" s="913"/>
      <c r="NGS44" s="913"/>
      <c r="NGT44" s="914"/>
      <c r="NGU44" s="925"/>
      <c r="NGV44" s="913"/>
      <c r="NGW44" s="913"/>
      <c r="NGX44" s="913"/>
      <c r="NGY44" s="913"/>
      <c r="NGZ44" s="913"/>
      <c r="NHA44" s="913"/>
      <c r="NHB44" s="913"/>
      <c r="NHC44" s="913"/>
      <c r="NHD44" s="913"/>
      <c r="NHE44" s="913"/>
      <c r="NHF44" s="913"/>
      <c r="NHG44" s="913"/>
      <c r="NHH44" s="913"/>
      <c r="NHI44" s="913"/>
      <c r="NHJ44" s="913"/>
      <c r="NHK44" s="913"/>
      <c r="NHL44" s="914"/>
      <c r="NHM44" s="925"/>
      <c r="NHN44" s="913"/>
      <c r="NHO44" s="913"/>
      <c r="NHP44" s="913"/>
      <c r="NHQ44" s="913"/>
      <c r="NHR44" s="913"/>
      <c r="NHS44" s="913"/>
      <c r="NHT44" s="913"/>
      <c r="NHU44" s="913"/>
      <c r="NHV44" s="913"/>
      <c r="NHW44" s="913"/>
      <c r="NHX44" s="913"/>
      <c r="NHY44" s="913"/>
      <c r="NHZ44" s="913"/>
      <c r="NIA44" s="913"/>
      <c r="NIB44" s="913"/>
      <c r="NIC44" s="913"/>
      <c r="NID44" s="914"/>
      <c r="NIE44" s="925"/>
      <c r="NIF44" s="913"/>
      <c r="NIG44" s="913"/>
      <c r="NIH44" s="913"/>
      <c r="NII44" s="913"/>
      <c r="NIJ44" s="913"/>
      <c r="NIK44" s="913"/>
      <c r="NIL44" s="913"/>
      <c r="NIM44" s="913"/>
      <c r="NIN44" s="913"/>
      <c r="NIO44" s="913"/>
      <c r="NIP44" s="913"/>
      <c r="NIQ44" s="913"/>
      <c r="NIR44" s="913"/>
      <c r="NIS44" s="913"/>
      <c r="NIT44" s="913"/>
      <c r="NIU44" s="913"/>
      <c r="NIV44" s="914"/>
      <c r="NIW44" s="925"/>
      <c r="NIX44" s="913"/>
      <c r="NIY44" s="913"/>
      <c r="NIZ44" s="913"/>
      <c r="NJA44" s="913"/>
      <c r="NJB44" s="913"/>
      <c r="NJC44" s="913"/>
      <c r="NJD44" s="913"/>
      <c r="NJE44" s="913"/>
      <c r="NJF44" s="913"/>
      <c r="NJG44" s="913"/>
      <c r="NJH44" s="913"/>
      <c r="NJI44" s="913"/>
      <c r="NJJ44" s="913"/>
      <c r="NJK44" s="913"/>
      <c r="NJL44" s="913"/>
      <c r="NJM44" s="913"/>
      <c r="NJN44" s="914"/>
      <c r="NJO44" s="925"/>
      <c r="NJP44" s="913"/>
      <c r="NJQ44" s="913"/>
      <c r="NJR44" s="913"/>
      <c r="NJS44" s="913"/>
      <c r="NJT44" s="913"/>
      <c r="NJU44" s="913"/>
      <c r="NJV44" s="913"/>
      <c r="NJW44" s="913"/>
      <c r="NJX44" s="913"/>
      <c r="NJY44" s="913"/>
      <c r="NJZ44" s="913"/>
      <c r="NKA44" s="913"/>
      <c r="NKB44" s="913"/>
      <c r="NKC44" s="913"/>
      <c r="NKD44" s="913"/>
      <c r="NKE44" s="913"/>
      <c r="NKF44" s="914"/>
      <c r="NKG44" s="925"/>
      <c r="NKH44" s="913"/>
      <c r="NKI44" s="913"/>
      <c r="NKJ44" s="913"/>
      <c r="NKK44" s="913"/>
      <c r="NKL44" s="913"/>
      <c r="NKM44" s="913"/>
      <c r="NKN44" s="913"/>
      <c r="NKO44" s="913"/>
      <c r="NKP44" s="913"/>
      <c r="NKQ44" s="913"/>
      <c r="NKR44" s="913"/>
      <c r="NKS44" s="913"/>
      <c r="NKT44" s="913"/>
      <c r="NKU44" s="913"/>
      <c r="NKV44" s="913"/>
      <c r="NKW44" s="913"/>
      <c r="NKX44" s="914"/>
      <c r="NKY44" s="925"/>
      <c r="NKZ44" s="913"/>
      <c r="NLA44" s="913"/>
      <c r="NLB44" s="913"/>
      <c r="NLC44" s="913"/>
      <c r="NLD44" s="913"/>
      <c r="NLE44" s="913"/>
      <c r="NLF44" s="913"/>
      <c r="NLG44" s="913"/>
      <c r="NLH44" s="913"/>
      <c r="NLI44" s="913"/>
      <c r="NLJ44" s="913"/>
      <c r="NLK44" s="913"/>
      <c r="NLL44" s="913"/>
      <c r="NLM44" s="913"/>
      <c r="NLN44" s="913"/>
      <c r="NLO44" s="913"/>
      <c r="NLP44" s="914"/>
      <c r="NLQ44" s="925"/>
      <c r="NLR44" s="913"/>
      <c r="NLS44" s="913"/>
      <c r="NLT44" s="913"/>
      <c r="NLU44" s="913"/>
      <c r="NLV44" s="913"/>
      <c r="NLW44" s="913"/>
      <c r="NLX44" s="913"/>
      <c r="NLY44" s="913"/>
      <c r="NLZ44" s="913"/>
      <c r="NMA44" s="913"/>
      <c r="NMB44" s="913"/>
      <c r="NMC44" s="913"/>
      <c r="NMD44" s="913"/>
      <c r="NME44" s="913"/>
      <c r="NMF44" s="913"/>
      <c r="NMG44" s="913"/>
      <c r="NMH44" s="914"/>
      <c r="NMI44" s="925"/>
      <c r="NMJ44" s="913"/>
      <c r="NMK44" s="913"/>
      <c r="NML44" s="913"/>
      <c r="NMM44" s="913"/>
      <c r="NMN44" s="913"/>
      <c r="NMO44" s="913"/>
      <c r="NMP44" s="913"/>
      <c r="NMQ44" s="913"/>
      <c r="NMR44" s="913"/>
      <c r="NMS44" s="913"/>
      <c r="NMT44" s="913"/>
      <c r="NMU44" s="913"/>
      <c r="NMV44" s="913"/>
      <c r="NMW44" s="913"/>
      <c r="NMX44" s="913"/>
      <c r="NMY44" s="913"/>
      <c r="NMZ44" s="914"/>
      <c r="NNA44" s="925"/>
      <c r="NNB44" s="913"/>
      <c r="NNC44" s="913"/>
      <c r="NND44" s="913"/>
      <c r="NNE44" s="913"/>
      <c r="NNF44" s="913"/>
      <c r="NNG44" s="913"/>
      <c r="NNH44" s="913"/>
      <c r="NNI44" s="913"/>
      <c r="NNJ44" s="913"/>
      <c r="NNK44" s="913"/>
      <c r="NNL44" s="913"/>
      <c r="NNM44" s="913"/>
      <c r="NNN44" s="913"/>
      <c r="NNO44" s="913"/>
      <c r="NNP44" s="913"/>
      <c r="NNQ44" s="913"/>
      <c r="NNR44" s="914"/>
      <c r="NNS44" s="925"/>
      <c r="NNT44" s="913"/>
      <c r="NNU44" s="913"/>
      <c r="NNV44" s="913"/>
      <c r="NNW44" s="913"/>
      <c r="NNX44" s="913"/>
      <c r="NNY44" s="913"/>
      <c r="NNZ44" s="913"/>
      <c r="NOA44" s="913"/>
      <c r="NOB44" s="913"/>
      <c r="NOC44" s="913"/>
      <c r="NOD44" s="913"/>
      <c r="NOE44" s="913"/>
      <c r="NOF44" s="913"/>
      <c r="NOG44" s="913"/>
      <c r="NOH44" s="913"/>
      <c r="NOI44" s="913"/>
      <c r="NOJ44" s="914"/>
      <c r="NOK44" s="925"/>
      <c r="NOL44" s="913"/>
      <c r="NOM44" s="913"/>
      <c r="NON44" s="913"/>
      <c r="NOO44" s="913"/>
      <c r="NOP44" s="913"/>
      <c r="NOQ44" s="913"/>
      <c r="NOR44" s="913"/>
      <c r="NOS44" s="913"/>
      <c r="NOT44" s="913"/>
      <c r="NOU44" s="913"/>
      <c r="NOV44" s="913"/>
      <c r="NOW44" s="913"/>
      <c r="NOX44" s="913"/>
      <c r="NOY44" s="913"/>
      <c r="NOZ44" s="913"/>
      <c r="NPA44" s="913"/>
      <c r="NPB44" s="914"/>
      <c r="NPC44" s="925"/>
      <c r="NPD44" s="913"/>
      <c r="NPE44" s="913"/>
      <c r="NPF44" s="913"/>
      <c r="NPG44" s="913"/>
      <c r="NPH44" s="913"/>
      <c r="NPI44" s="913"/>
      <c r="NPJ44" s="913"/>
      <c r="NPK44" s="913"/>
      <c r="NPL44" s="913"/>
      <c r="NPM44" s="913"/>
      <c r="NPN44" s="913"/>
      <c r="NPO44" s="913"/>
      <c r="NPP44" s="913"/>
      <c r="NPQ44" s="913"/>
      <c r="NPR44" s="913"/>
      <c r="NPS44" s="913"/>
      <c r="NPT44" s="914"/>
      <c r="NPU44" s="925"/>
      <c r="NPV44" s="913"/>
      <c r="NPW44" s="913"/>
      <c r="NPX44" s="913"/>
      <c r="NPY44" s="913"/>
      <c r="NPZ44" s="913"/>
      <c r="NQA44" s="913"/>
      <c r="NQB44" s="913"/>
      <c r="NQC44" s="913"/>
      <c r="NQD44" s="913"/>
      <c r="NQE44" s="913"/>
      <c r="NQF44" s="913"/>
      <c r="NQG44" s="913"/>
      <c r="NQH44" s="913"/>
      <c r="NQI44" s="913"/>
      <c r="NQJ44" s="913"/>
      <c r="NQK44" s="913"/>
      <c r="NQL44" s="914"/>
      <c r="NQM44" s="925"/>
      <c r="NQN44" s="913"/>
      <c r="NQO44" s="913"/>
      <c r="NQP44" s="913"/>
      <c r="NQQ44" s="913"/>
      <c r="NQR44" s="913"/>
      <c r="NQS44" s="913"/>
      <c r="NQT44" s="913"/>
      <c r="NQU44" s="913"/>
      <c r="NQV44" s="913"/>
      <c r="NQW44" s="913"/>
      <c r="NQX44" s="913"/>
      <c r="NQY44" s="913"/>
      <c r="NQZ44" s="913"/>
      <c r="NRA44" s="913"/>
      <c r="NRB44" s="913"/>
      <c r="NRC44" s="913"/>
      <c r="NRD44" s="914"/>
      <c r="NRE44" s="925"/>
      <c r="NRF44" s="913"/>
      <c r="NRG44" s="913"/>
      <c r="NRH44" s="913"/>
      <c r="NRI44" s="913"/>
      <c r="NRJ44" s="913"/>
      <c r="NRK44" s="913"/>
      <c r="NRL44" s="913"/>
      <c r="NRM44" s="913"/>
      <c r="NRN44" s="913"/>
      <c r="NRO44" s="913"/>
      <c r="NRP44" s="913"/>
      <c r="NRQ44" s="913"/>
      <c r="NRR44" s="913"/>
      <c r="NRS44" s="913"/>
      <c r="NRT44" s="913"/>
      <c r="NRU44" s="913"/>
      <c r="NRV44" s="914"/>
      <c r="NRW44" s="925"/>
      <c r="NRX44" s="913"/>
      <c r="NRY44" s="913"/>
      <c r="NRZ44" s="913"/>
      <c r="NSA44" s="913"/>
      <c r="NSB44" s="913"/>
      <c r="NSC44" s="913"/>
      <c r="NSD44" s="913"/>
      <c r="NSE44" s="913"/>
      <c r="NSF44" s="913"/>
      <c r="NSG44" s="913"/>
      <c r="NSH44" s="913"/>
      <c r="NSI44" s="913"/>
      <c r="NSJ44" s="913"/>
      <c r="NSK44" s="913"/>
      <c r="NSL44" s="913"/>
      <c r="NSM44" s="913"/>
      <c r="NSN44" s="914"/>
      <c r="NSO44" s="925"/>
      <c r="NSP44" s="913"/>
      <c r="NSQ44" s="913"/>
      <c r="NSR44" s="913"/>
      <c r="NSS44" s="913"/>
      <c r="NST44" s="913"/>
      <c r="NSU44" s="913"/>
      <c r="NSV44" s="913"/>
      <c r="NSW44" s="913"/>
      <c r="NSX44" s="913"/>
      <c r="NSY44" s="913"/>
      <c r="NSZ44" s="913"/>
      <c r="NTA44" s="913"/>
      <c r="NTB44" s="913"/>
      <c r="NTC44" s="913"/>
      <c r="NTD44" s="913"/>
      <c r="NTE44" s="913"/>
      <c r="NTF44" s="914"/>
      <c r="NTG44" s="925"/>
      <c r="NTH44" s="913"/>
      <c r="NTI44" s="913"/>
      <c r="NTJ44" s="913"/>
      <c r="NTK44" s="913"/>
      <c r="NTL44" s="913"/>
      <c r="NTM44" s="913"/>
      <c r="NTN44" s="913"/>
      <c r="NTO44" s="913"/>
      <c r="NTP44" s="913"/>
      <c r="NTQ44" s="913"/>
      <c r="NTR44" s="913"/>
      <c r="NTS44" s="913"/>
      <c r="NTT44" s="913"/>
      <c r="NTU44" s="913"/>
      <c r="NTV44" s="913"/>
      <c r="NTW44" s="913"/>
      <c r="NTX44" s="914"/>
      <c r="NTY44" s="925"/>
      <c r="NTZ44" s="913"/>
      <c r="NUA44" s="913"/>
      <c r="NUB44" s="913"/>
      <c r="NUC44" s="913"/>
      <c r="NUD44" s="913"/>
      <c r="NUE44" s="913"/>
      <c r="NUF44" s="913"/>
      <c r="NUG44" s="913"/>
      <c r="NUH44" s="913"/>
      <c r="NUI44" s="913"/>
      <c r="NUJ44" s="913"/>
      <c r="NUK44" s="913"/>
      <c r="NUL44" s="913"/>
      <c r="NUM44" s="913"/>
      <c r="NUN44" s="913"/>
      <c r="NUO44" s="913"/>
      <c r="NUP44" s="914"/>
      <c r="NUQ44" s="925"/>
      <c r="NUR44" s="913"/>
      <c r="NUS44" s="913"/>
      <c r="NUT44" s="913"/>
      <c r="NUU44" s="913"/>
      <c r="NUV44" s="913"/>
      <c r="NUW44" s="913"/>
      <c r="NUX44" s="913"/>
      <c r="NUY44" s="913"/>
      <c r="NUZ44" s="913"/>
      <c r="NVA44" s="913"/>
      <c r="NVB44" s="913"/>
      <c r="NVC44" s="913"/>
      <c r="NVD44" s="913"/>
      <c r="NVE44" s="913"/>
      <c r="NVF44" s="913"/>
      <c r="NVG44" s="913"/>
      <c r="NVH44" s="914"/>
      <c r="NVI44" s="925"/>
      <c r="NVJ44" s="913"/>
      <c r="NVK44" s="913"/>
      <c r="NVL44" s="913"/>
      <c r="NVM44" s="913"/>
      <c r="NVN44" s="913"/>
      <c r="NVO44" s="913"/>
      <c r="NVP44" s="913"/>
      <c r="NVQ44" s="913"/>
      <c r="NVR44" s="913"/>
      <c r="NVS44" s="913"/>
      <c r="NVT44" s="913"/>
      <c r="NVU44" s="913"/>
      <c r="NVV44" s="913"/>
      <c r="NVW44" s="913"/>
      <c r="NVX44" s="913"/>
      <c r="NVY44" s="913"/>
      <c r="NVZ44" s="914"/>
      <c r="NWA44" s="925"/>
      <c r="NWB44" s="913"/>
      <c r="NWC44" s="913"/>
      <c r="NWD44" s="913"/>
      <c r="NWE44" s="913"/>
      <c r="NWF44" s="913"/>
      <c r="NWG44" s="913"/>
      <c r="NWH44" s="913"/>
      <c r="NWI44" s="913"/>
      <c r="NWJ44" s="913"/>
      <c r="NWK44" s="913"/>
      <c r="NWL44" s="913"/>
      <c r="NWM44" s="913"/>
      <c r="NWN44" s="913"/>
      <c r="NWO44" s="913"/>
      <c r="NWP44" s="913"/>
      <c r="NWQ44" s="913"/>
      <c r="NWR44" s="914"/>
      <c r="NWS44" s="925"/>
      <c r="NWT44" s="913"/>
      <c r="NWU44" s="913"/>
      <c r="NWV44" s="913"/>
      <c r="NWW44" s="913"/>
      <c r="NWX44" s="913"/>
      <c r="NWY44" s="913"/>
      <c r="NWZ44" s="913"/>
      <c r="NXA44" s="913"/>
      <c r="NXB44" s="913"/>
      <c r="NXC44" s="913"/>
      <c r="NXD44" s="913"/>
      <c r="NXE44" s="913"/>
      <c r="NXF44" s="913"/>
      <c r="NXG44" s="913"/>
      <c r="NXH44" s="913"/>
      <c r="NXI44" s="913"/>
      <c r="NXJ44" s="914"/>
      <c r="NXK44" s="925"/>
      <c r="NXL44" s="913"/>
      <c r="NXM44" s="913"/>
      <c r="NXN44" s="913"/>
      <c r="NXO44" s="913"/>
      <c r="NXP44" s="913"/>
      <c r="NXQ44" s="913"/>
      <c r="NXR44" s="913"/>
      <c r="NXS44" s="913"/>
      <c r="NXT44" s="913"/>
      <c r="NXU44" s="913"/>
      <c r="NXV44" s="913"/>
      <c r="NXW44" s="913"/>
      <c r="NXX44" s="913"/>
      <c r="NXY44" s="913"/>
      <c r="NXZ44" s="913"/>
      <c r="NYA44" s="913"/>
      <c r="NYB44" s="914"/>
      <c r="NYC44" s="925"/>
      <c r="NYD44" s="913"/>
      <c r="NYE44" s="913"/>
      <c r="NYF44" s="913"/>
      <c r="NYG44" s="913"/>
      <c r="NYH44" s="913"/>
      <c r="NYI44" s="913"/>
      <c r="NYJ44" s="913"/>
      <c r="NYK44" s="913"/>
      <c r="NYL44" s="913"/>
      <c r="NYM44" s="913"/>
      <c r="NYN44" s="913"/>
      <c r="NYO44" s="913"/>
      <c r="NYP44" s="913"/>
      <c r="NYQ44" s="913"/>
      <c r="NYR44" s="913"/>
      <c r="NYS44" s="913"/>
      <c r="NYT44" s="914"/>
      <c r="NYU44" s="925"/>
      <c r="NYV44" s="913"/>
      <c r="NYW44" s="913"/>
      <c r="NYX44" s="913"/>
      <c r="NYY44" s="913"/>
      <c r="NYZ44" s="913"/>
      <c r="NZA44" s="913"/>
      <c r="NZB44" s="913"/>
      <c r="NZC44" s="913"/>
      <c r="NZD44" s="913"/>
      <c r="NZE44" s="913"/>
      <c r="NZF44" s="913"/>
      <c r="NZG44" s="913"/>
      <c r="NZH44" s="913"/>
      <c r="NZI44" s="913"/>
      <c r="NZJ44" s="913"/>
      <c r="NZK44" s="913"/>
      <c r="NZL44" s="914"/>
      <c r="NZM44" s="925"/>
      <c r="NZN44" s="913"/>
      <c r="NZO44" s="913"/>
      <c r="NZP44" s="913"/>
      <c r="NZQ44" s="913"/>
      <c r="NZR44" s="913"/>
      <c r="NZS44" s="913"/>
      <c r="NZT44" s="913"/>
      <c r="NZU44" s="913"/>
      <c r="NZV44" s="913"/>
      <c r="NZW44" s="913"/>
      <c r="NZX44" s="913"/>
      <c r="NZY44" s="913"/>
      <c r="NZZ44" s="913"/>
      <c r="OAA44" s="913"/>
      <c r="OAB44" s="913"/>
      <c r="OAC44" s="913"/>
      <c r="OAD44" s="914"/>
      <c r="OAE44" s="925"/>
      <c r="OAF44" s="913"/>
      <c r="OAG44" s="913"/>
      <c r="OAH44" s="913"/>
      <c r="OAI44" s="913"/>
      <c r="OAJ44" s="913"/>
      <c r="OAK44" s="913"/>
      <c r="OAL44" s="913"/>
      <c r="OAM44" s="913"/>
      <c r="OAN44" s="913"/>
      <c r="OAO44" s="913"/>
      <c r="OAP44" s="913"/>
      <c r="OAQ44" s="913"/>
      <c r="OAR44" s="913"/>
      <c r="OAS44" s="913"/>
      <c r="OAT44" s="913"/>
      <c r="OAU44" s="913"/>
      <c r="OAV44" s="914"/>
      <c r="OAW44" s="925"/>
      <c r="OAX44" s="913"/>
      <c r="OAY44" s="913"/>
      <c r="OAZ44" s="913"/>
      <c r="OBA44" s="913"/>
      <c r="OBB44" s="913"/>
      <c r="OBC44" s="913"/>
      <c r="OBD44" s="913"/>
      <c r="OBE44" s="913"/>
      <c r="OBF44" s="913"/>
      <c r="OBG44" s="913"/>
      <c r="OBH44" s="913"/>
      <c r="OBI44" s="913"/>
      <c r="OBJ44" s="913"/>
      <c r="OBK44" s="913"/>
      <c r="OBL44" s="913"/>
      <c r="OBM44" s="913"/>
      <c r="OBN44" s="914"/>
      <c r="OBO44" s="925"/>
      <c r="OBP44" s="913"/>
      <c r="OBQ44" s="913"/>
      <c r="OBR44" s="913"/>
      <c r="OBS44" s="913"/>
      <c r="OBT44" s="913"/>
      <c r="OBU44" s="913"/>
      <c r="OBV44" s="913"/>
      <c r="OBW44" s="913"/>
      <c r="OBX44" s="913"/>
      <c r="OBY44" s="913"/>
      <c r="OBZ44" s="913"/>
      <c r="OCA44" s="913"/>
      <c r="OCB44" s="913"/>
      <c r="OCC44" s="913"/>
      <c r="OCD44" s="913"/>
      <c r="OCE44" s="913"/>
      <c r="OCF44" s="914"/>
      <c r="OCG44" s="925"/>
      <c r="OCH44" s="913"/>
      <c r="OCI44" s="913"/>
      <c r="OCJ44" s="913"/>
      <c r="OCK44" s="913"/>
      <c r="OCL44" s="913"/>
      <c r="OCM44" s="913"/>
      <c r="OCN44" s="913"/>
      <c r="OCO44" s="913"/>
      <c r="OCP44" s="913"/>
      <c r="OCQ44" s="913"/>
      <c r="OCR44" s="913"/>
      <c r="OCS44" s="913"/>
      <c r="OCT44" s="913"/>
      <c r="OCU44" s="913"/>
      <c r="OCV44" s="913"/>
      <c r="OCW44" s="913"/>
      <c r="OCX44" s="914"/>
      <c r="OCY44" s="925"/>
      <c r="OCZ44" s="913"/>
      <c r="ODA44" s="913"/>
      <c r="ODB44" s="913"/>
      <c r="ODC44" s="913"/>
      <c r="ODD44" s="913"/>
      <c r="ODE44" s="913"/>
      <c r="ODF44" s="913"/>
      <c r="ODG44" s="913"/>
      <c r="ODH44" s="913"/>
      <c r="ODI44" s="913"/>
      <c r="ODJ44" s="913"/>
      <c r="ODK44" s="913"/>
      <c r="ODL44" s="913"/>
      <c r="ODM44" s="913"/>
      <c r="ODN44" s="913"/>
      <c r="ODO44" s="913"/>
      <c r="ODP44" s="914"/>
      <c r="ODQ44" s="925"/>
      <c r="ODR44" s="913"/>
      <c r="ODS44" s="913"/>
      <c r="ODT44" s="913"/>
      <c r="ODU44" s="913"/>
      <c r="ODV44" s="913"/>
      <c r="ODW44" s="913"/>
      <c r="ODX44" s="913"/>
      <c r="ODY44" s="913"/>
      <c r="ODZ44" s="913"/>
      <c r="OEA44" s="913"/>
      <c r="OEB44" s="913"/>
      <c r="OEC44" s="913"/>
      <c r="OED44" s="913"/>
      <c r="OEE44" s="913"/>
      <c r="OEF44" s="913"/>
      <c r="OEG44" s="913"/>
      <c r="OEH44" s="914"/>
      <c r="OEI44" s="925"/>
      <c r="OEJ44" s="913"/>
      <c r="OEK44" s="913"/>
      <c r="OEL44" s="913"/>
      <c r="OEM44" s="913"/>
      <c r="OEN44" s="913"/>
      <c r="OEO44" s="913"/>
      <c r="OEP44" s="913"/>
      <c r="OEQ44" s="913"/>
      <c r="OER44" s="913"/>
      <c r="OES44" s="913"/>
      <c r="OET44" s="913"/>
      <c r="OEU44" s="913"/>
      <c r="OEV44" s="913"/>
      <c r="OEW44" s="913"/>
      <c r="OEX44" s="913"/>
      <c r="OEY44" s="913"/>
      <c r="OEZ44" s="914"/>
      <c r="OFA44" s="925"/>
      <c r="OFB44" s="913"/>
      <c r="OFC44" s="913"/>
      <c r="OFD44" s="913"/>
      <c r="OFE44" s="913"/>
      <c r="OFF44" s="913"/>
      <c r="OFG44" s="913"/>
      <c r="OFH44" s="913"/>
      <c r="OFI44" s="913"/>
      <c r="OFJ44" s="913"/>
      <c r="OFK44" s="913"/>
      <c r="OFL44" s="913"/>
      <c r="OFM44" s="913"/>
      <c r="OFN44" s="913"/>
      <c r="OFO44" s="913"/>
      <c r="OFP44" s="913"/>
      <c r="OFQ44" s="913"/>
      <c r="OFR44" s="914"/>
      <c r="OFS44" s="925"/>
      <c r="OFT44" s="913"/>
      <c r="OFU44" s="913"/>
      <c r="OFV44" s="913"/>
      <c r="OFW44" s="913"/>
      <c r="OFX44" s="913"/>
      <c r="OFY44" s="913"/>
      <c r="OFZ44" s="913"/>
      <c r="OGA44" s="913"/>
      <c r="OGB44" s="913"/>
      <c r="OGC44" s="913"/>
      <c r="OGD44" s="913"/>
      <c r="OGE44" s="913"/>
      <c r="OGF44" s="913"/>
      <c r="OGG44" s="913"/>
      <c r="OGH44" s="913"/>
      <c r="OGI44" s="913"/>
      <c r="OGJ44" s="914"/>
      <c r="OGK44" s="925"/>
      <c r="OGL44" s="913"/>
      <c r="OGM44" s="913"/>
      <c r="OGN44" s="913"/>
      <c r="OGO44" s="913"/>
      <c r="OGP44" s="913"/>
      <c r="OGQ44" s="913"/>
      <c r="OGR44" s="913"/>
      <c r="OGS44" s="913"/>
      <c r="OGT44" s="913"/>
      <c r="OGU44" s="913"/>
      <c r="OGV44" s="913"/>
      <c r="OGW44" s="913"/>
      <c r="OGX44" s="913"/>
      <c r="OGY44" s="913"/>
      <c r="OGZ44" s="913"/>
      <c r="OHA44" s="913"/>
      <c r="OHB44" s="914"/>
      <c r="OHC44" s="925"/>
      <c r="OHD44" s="913"/>
      <c r="OHE44" s="913"/>
      <c r="OHF44" s="913"/>
      <c r="OHG44" s="913"/>
      <c r="OHH44" s="913"/>
      <c r="OHI44" s="913"/>
      <c r="OHJ44" s="913"/>
      <c r="OHK44" s="913"/>
      <c r="OHL44" s="913"/>
      <c r="OHM44" s="913"/>
      <c r="OHN44" s="913"/>
      <c r="OHO44" s="913"/>
      <c r="OHP44" s="913"/>
      <c r="OHQ44" s="913"/>
      <c r="OHR44" s="913"/>
      <c r="OHS44" s="913"/>
      <c r="OHT44" s="914"/>
      <c r="OHU44" s="925"/>
      <c r="OHV44" s="913"/>
      <c r="OHW44" s="913"/>
      <c r="OHX44" s="913"/>
      <c r="OHY44" s="913"/>
      <c r="OHZ44" s="913"/>
      <c r="OIA44" s="913"/>
      <c r="OIB44" s="913"/>
      <c r="OIC44" s="913"/>
      <c r="OID44" s="913"/>
      <c r="OIE44" s="913"/>
      <c r="OIF44" s="913"/>
      <c r="OIG44" s="913"/>
      <c r="OIH44" s="913"/>
      <c r="OII44" s="913"/>
      <c r="OIJ44" s="913"/>
      <c r="OIK44" s="913"/>
      <c r="OIL44" s="914"/>
      <c r="OIM44" s="925"/>
      <c r="OIN44" s="913"/>
      <c r="OIO44" s="913"/>
      <c r="OIP44" s="913"/>
      <c r="OIQ44" s="913"/>
      <c r="OIR44" s="913"/>
      <c r="OIS44" s="913"/>
      <c r="OIT44" s="913"/>
      <c r="OIU44" s="913"/>
      <c r="OIV44" s="913"/>
      <c r="OIW44" s="913"/>
      <c r="OIX44" s="913"/>
      <c r="OIY44" s="913"/>
      <c r="OIZ44" s="913"/>
      <c r="OJA44" s="913"/>
      <c r="OJB44" s="913"/>
      <c r="OJC44" s="913"/>
      <c r="OJD44" s="914"/>
      <c r="OJE44" s="925"/>
      <c r="OJF44" s="913"/>
      <c r="OJG44" s="913"/>
      <c r="OJH44" s="913"/>
      <c r="OJI44" s="913"/>
      <c r="OJJ44" s="913"/>
      <c r="OJK44" s="913"/>
      <c r="OJL44" s="913"/>
      <c r="OJM44" s="913"/>
      <c r="OJN44" s="913"/>
      <c r="OJO44" s="913"/>
      <c r="OJP44" s="913"/>
      <c r="OJQ44" s="913"/>
      <c r="OJR44" s="913"/>
      <c r="OJS44" s="913"/>
      <c r="OJT44" s="913"/>
      <c r="OJU44" s="913"/>
      <c r="OJV44" s="914"/>
      <c r="OJW44" s="925"/>
      <c r="OJX44" s="913"/>
      <c r="OJY44" s="913"/>
      <c r="OJZ44" s="913"/>
      <c r="OKA44" s="913"/>
      <c r="OKB44" s="913"/>
      <c r="OKC44" s="913"/>
      <c r="OKD44" s="913"/>
      <c r="OKE44" s="913"/>
      <c r="OKF44" s="913"/>
      <c r="OKG44" s="913"/>
      <c r="OKH44" s="913"/>
      <c r="OKI44" s="913"/>
      <c r="OKJ44" s="913"/>
      <c r="OKK44" s="913"/>
      <c r="OKL44" s="913"/>
      <c r="OKM44" s="913"/>
      <c r="OKN44" s="914"/>
      <c r="OKO44" s="925"/>
      <c r="OKP44" s="913"/>
      <c r="OKQ44" s="913"/>
      <c r="OKR44" s="913"/>
      <c r="OKS44" s="913"/>
      <c r="OKT44" s="913"/>
      <c r="OKU44" s="913"/>
      <c r="OKV44" s="913"/>
      <c r="OKW44" s="913"/>
      <c r="OKX44" s="913"/>
      <c r="OKY44" s="913"/>
      <c r="OKZ44" s="913"/>
      <c r="OLA44" s="913"/>
      <c r="OLB44" s="913"/>
      <c r="OLC44" s="913"/>
      <c r="OLD44" s="913"/>
      <c r="OLE44" s="913"/>
      <c r="OLF44" s="914"/>
      <c r="OLG44" s="925"/>
      <c r="OLH44" s="913"/>
      <c r="OLI44" s="913"/>
      <c r="OLJ44" s="913"/>
      <c r="OLK44" s="913"/>
      <c r="OLL44" s="913"/>
      <c r="OLM44" s="913"/>
      <c r="OLN44" s="913"/>
      <c r="OLO44" s="913"/>
      <c r="OLP44" s="913"/>
      <c r="OLQ44" s="913"/>
      <c r="OLR44" s="913"/>
      <c r="OLS44" s="913"/>
      <c r="OLT44" s="913"/>
      <c r="OLU44" s="913"/>
      <c r="OLV44" s="913"/>
      <c r="OLW44" s="913"/>
      <c r="OLX44" s="914"/>
      <c r="OLY44" s="925"/>
      <c r="OLZ44" s="913"/>
      <c r="OMA44" s="913"/>
      <c r="OMB44" s="913"/>
      <c r="OMC44" s="913"/>
      <c r="OMD44" s="913"/>
      <c r="OME44" s="913"/>
      <c r="OMF44" s="913"/>
      <c r="OMG44" s="913"/>
      <c r="OMH44" s="913"/>
      <c r="OMI44" s="913"/>
      <c r="OMJ44" s="913"/>
      <c r="OMK44" s="913"/>
      <c r="OML44" s="913"/>
      <c r="OMM44" s="913"/>
      <c r="OMN44" s="913"/>
      <c r="OMO44" s="913"/>
      <c r="OMP44" s="914"/>
      <c r="OMQ44" s="925"/>
      <c r="OMR44" s="913"/>
      <c r="OMS44" s="913"/>
      <c r="OMT44" s="913"/>
      <c r="OMU44" s="913"/>
      <c r="OMV44" s="913"/>
      <c r="OMW44" s="913"/>
      <c r="OMX44" s="913"/>
      <c r="OMY44" s="913"/>
      <c r="OMZ44" s="913"/>
      <c r="ONA44" s="913"/>
      <c r="ONB44" s="913"/>
      <c r="ONC44" s="913"/>
      <c r="OND44" s="913"/>
      <c r="ONE44" s="913"/>
      <c r="ONF44" s="913"/>
      <c r="ONG44" s="913"/>
      <c r="ONH44" s="914"/>
      <c r="ONI44" s="925"/>
      <c r="ONJ44" s="913"/>
      <c r="ONK44" s="913"/>
      <c r="ONL44" s="913"/>
      <c r="ONM44" s="913"/>
      <c r="ONN44" s="913"/>
      <c r="ONO44" s="913"/>
      <c r="ONP44" s="913"/>
      <c r="ONQ44" s="913"/>
      <c r="ONR44" s="913"/>
      <c r="ONS44" s="913"/>
      <c r="ONT44" s="913"/>
      <c r="ONU44" s="913"/>
      <c r="ONV44" s="913"/>
      <c r="ONW44" s="913"/>
      <c r="ONX44" s="913"/>
      <c r="ONY44" s="913"/>
      <c r="ONZ44" s="914"/>
      <c r="OOA44" s="925"/>
      <c r="OOB44" s="913"/>
      <c r="OOC44" s="913"/>
      <c r="OOD44" s="913"/>
      <c r="OOE44" s="913"/>
      <c r="OOF44" s="913"/>
      <c r="OOG44" s="913"/>
      <c r="OOH44" s="913"/>
      <c r="OOI44" s="913"/>
      <c r="OOJ44" s="913"/>
      <c r="OOK44" s="913"/>
      <c r="OOL44" s="913"/>
      <c r="OOM44" s="913"/>
      <c r="OON44" s="913"/>
      <c r="OOO44" s="913"/>
      <c r="OOP44" s="913"/>
      <c r="OOQ44" s="913"/>
      <c r="OOR44" s="914"/>
      <c r="OOS44" s="925"/>
      <c r="OOT44" s="913"/>
      <c r="OOU44" s="913"/>
      <c r="OOV44" s="913"/>
      <c r="OOW44" s="913"/>
      <c r="OOX44" s="913"/>
      <c r="OOY44" s="913"/>
      <c r="OOZ44" s="913"/>
      <c r="OPA44" s="913"/>
      <c r="OPB44" s="913"/>
      <c r="OPC44" s="913"/>
      <c r="OPD44" s="913"/>
      <c r="OPE44" s="913"/>
      <c r="OPF44" s="913"/>
      <c r="OPG44" s="913"/>
      <c r="OPH44" s="913"/>
      <c r="OPI44" s="913"/>
      <c r="OPJ44" s="914"/>
      <c r="OPK44" s="925"/>
      <c r="OPL44" s="913"/>
      <c r="OPM44" s="913"/>
      <c r="OPN44" s="913"/>
      <c r="OPO44" s="913"/>
      <c r="OPP44" s="913"/>
      <c r="OPQ44" s="913"/>
      <c r="OPR44" s="913"/>
      <c r="OPS44" s="913"/>
      <c r="OPT44" s="913"/>
      <c r="OPU44" s="913"/>
      <c r="OPV44" s="913"/>
      <c r="OPW44" s="913"/>
      <c r="OPX44" s="913"/>
      <c r="OPY44" s="913"/>
      <c r="OPZ44" s="913"/>
      <c r="OQA44" s="913"/>
      <c r="OQB44" s="914"/>
      <c r="OQC44" s="925"/>
      <c r="OQD44" s="913"/>
      <c r="OQE44" s="913"/>
      <c r="OQF44" s="913"/>
      <c r="OQG44" s="913"/>
      <c r="OQH44" s="913"/>
      <c r="OQI44" s="913"/>
      <c r="OQJ44" s="913"/>
      <c r="OQK44" s="913"/>
      <c r="OQL44" s="913"/>
      <c r="OQM44" s="913"/>
      <c r="OQN44" s="913"/>
      <c r="OQO44" s="913"/>
      <c r="OQP44" s="913"/>
      <c r="OQQ44" s="913"/>
      <c r="OQR44" s="913"/>
      <c r="OQS44" s="913"/>
      <c r="OQT44" s="914"/>
      <c r="OQU44" s="925"/>
      <c r="OQV44" s="913"/>
      <c r="OQW44" s="913"/>
      <c r="OQX44" s="913"/>
      <c r="OQY44" s="913"/>
      <c r="OQZ44" s="913"/>
      <c r="ORA44" s="913"/>
      <c r="ORB44" s="913"/>
      <c r="ORC44" s="913"/>
      <c r="ORD44" s="913"/>
      <c r="ORE44" s="913"/>
      <c r="ORF44" s="913"/>
      <c r="ORG44" s="913"/>
      <c r="ORH44" s="913"/>
      <c r="ORI44" s="913"/>
      <c r="ORJ44" s="913"/>
      <c r="ORK44" s="913"/>
      <c r="ORL44" s="914"/>
      <c r="ORM44" s="925"/>
      <c r="ORN44" s="913"/>
      <c r="ORO44" s="913"/>
      <c r="ORP44" s="913"/>
      <c r="ORQ44" s="913"/>
      <c r="ORR44" s="913"/>
      <c r="ORS44" s="913"/>
      <c r="ORT44" s="913"/>
      <c r="ORU44" s="913"/>
      <c r="ORV44" s="913"/>
      <c r="ORW44" s="913"/>
      <c r="ORX44" s="913"/>
      <c r="ORY44" s="913"/>
      <c r="ORZ44" s="913"/>
      <c r="OSA44" s="913"/>
      <c r="OSB44" s="913"/>
      <c r="OSC44" s="913"/>
      <c r="OSD44" s="914"/>
      <c r="OSE44" s="925"/>
      <c r="OSF44" s="913"/>
      <c r="OSG44" s="913"/>
      <c r="OSH44" s="913"/>
      <c r="OSI44" s="913"/>
      <c r="OSJ44" s="913"/>
      <c r="OSK44" s="913"/>
      <c r="OSL44" s="913"/>
      <c r="OSM44" s="913"/>
      <c r="OSN44" s="913"/>
      <c r="OSO44" s="913"/>
      <c r="OSP44" s="913"/>
      <c r="OSQ44" s="913"/>
      <c r="OSR44" s="913"/>
      <c r="OSS44" s="913"/>
      <c r="OST44" s="913"/>
      <c r="OSU44" s="913"/>
      <c r="OSV44" s="914"/>
      <c r="OSW44" s="925"/>
      <c r="OSX44" s="913"/>
      <c r="OSY44" s="913"/>
      <c r="OSZ44" s="913"/>
      <c r="OTA44" s="913"/>
      <c r="OTB44" s="913"/>
      <c r="OTC44" s="913"/>
      <c r="OTD44" s="913"/>
      <c r="OTE44" s="913"/>
      <c r="OTF44" s="913"/>
      <c r="OTG44" s="913"/>
      <c r="OTH44" s="913"/>
      <c r="OTI44" s="913"/>
      <c r="OTJ44" s="913"/>
      <c r="OTK44" s="913"/>
      <c r="OTL44" s="913"/>
      <c r="OTM44" s="913"/>
      <c r="OTN44" s="914"/>
      <c r="OTO44" s="925"/>
      <c r="OTP44" s="913"/>
      <c r="OTQ44" s="913"/>
      <c r="OTR44" s="913"/>
      <c r="OTS44" s="913"/>
      <c r="OTT44" s="913"/>
      <c r="OTU44" s="913"/>
      <c r="OTV44" s="913"/>
      <c r="OTW44" s="913"/>
      <c r="OTX44" s="913"/>
      <c r="OTY44" s="913"/>
      <c r="OTZ44" s="913"/>
      <c r="OUA44" s="913"/>
      <c r="OUB44" s="913"/>
      <c r="OUC44" s="913"/>
      <c r="OUD44" s="913"/>
      <c r="OUE44" s="913"/>
      <c r="OUF44" s="914"/>
      <c r="OUG44" s="925"/>
      <c r="OUH44" s="913"/>
      <c r="OUI44" s="913"/>
      <c r="OUJ44" s="913"/>
      <c r="OUK44" s="913"/>
      <c r="OUL44" s="913"/>
      <c r="OUM44" s="913"/>
      <c r="OUN44" s="913"/>
      <c r="OUO44" s="913"/>
      <c r="OUP44" s="913"/>
      <c r="OUQ44" s="913"/>
      <c r="OUR44" s="913"/>
      <c r="OUS44" s="913"/>
      <c r="OUT44" s="913"/>
      <c r="OUU44" s="913"/>
      <c r="OUV44" s="913"/>
      <c r="OUW44" s="913"/>
      <c r="OUX44" s="914"/>
      <c r="OUY44" s="925"/>
      <c r="OUZ44" s="913"/>
      <c r="OVA44" s="913"/>
      <c r="OVB44" s="913"/>
      <c r="OVC44" s="913"/>
      <c r="OVD44" s="913"/>
      <c r="OVE44" s="913"/>
      <c r="OVF44" s="913"/>
      <c r="OVG44" s="913"/>
      <c r="OVH44" s="913"/>
      <c r="OVI44" s="913"/>
      <c r="OVJ44" s="913"/>
      <c r="OVK44" s="913"/>
      <c r="OVL44" s="913"/>
      <c r="OVM44" s="913"/>
      <c r="OVN44" s="913"/>
      <c r="OVO44" s="913"/>
      <c r="OVP44" s="914"/>
      <c r="OVQ44" s="925"/>
      <c r="OVR44" s="913"/>
      <c r="OVS44" s="913"/>
      <c r="OVT44" s="913"/>
      <c r="OVU44" s="913"/>
      <c r="OVV44" s="913"/>
      <c r="OVW44" s="913"/>
      <c r="OVX44" s="913"/>
      <c r="OVY44" s="913"/>
      <c r="OVZ44" s="913"/>
      <c r="OWA44" s="913"/>
      <c r="OWB44" s="913"/>
      <c r="OWC44" s="913"/>
      <c r="OWD44" s="913"/>
      <c r="OWE44" s="913"/>
      <c r="OWF44" s="913"/>
      <c r="OWG44" s="913"/>
      <c r="OWH44" s="914"/>
      <c r="OWI44" s="925"/>
      <c r="OWJ44" s="913"/>
      <c r="OWK44" s="913"/>
      <c r="OWL44" s="913"/>
      <c r="OWM44" s="913"/>
      <c r="OWN44" s="913"/>
      <c r="OWO44" s="913"/>
      <c r="OWP44" s="913"/>
      <c r="OWQ44" s="913"/>
      <c r="OWR44" s="913"/>
      <c r="OWS44" s="913"/>
      <c r="OWT44" s="913"/>
      <c r="OWU44" s="913"/>
      <c r="OWV44" s="913"/>
      <c r="OWW44" s="913"/>
      <c r="OWX44" s="913"/>
      <c r="OWY44" s="913"/>
      <c r="OWZ44" s="914"/>
      <c r="OXA44" s="925"/>
      <c r="OXB44" s="913"/>
      <c r="OXC44" s="913"/>
      <c r="OXD44" s="913"/>
      <c r="OXE44" s="913"/>
      <c r="OXF44" s="913"/>
      <c r="OXG44" s="913"/>
      <c r="OXH44" s="913"/>
      <c r="OXI44" s="913"/>
      <c r="OXJ44" s="913"/>
      <c r="OXK44" s="913"/>
      <c r="OXL44" s="913"/>
      <c r="OXM44" s="913"/>
      <c r="OXN44" s="913"/>
      <c r="OXO44" s="913"/>
      <c r="OXP44" s="913"/>
      <c r="OXQ44" s="913"/>
      <c r="OXR44" s="914"/>
      <c r="OXS44" s="925"/>
      <c r="OXT44" s="913"/>
      <c r="OXU44" s="913"/>
      <c r="OXV44" s="913"/>
      <c r="OXW44" s="913"/>
      <c r="OXX44" s="913"/>
      <c r="OXY44" s="913"/>
      <c r="OXZ44" s="913"/>
      <c r="OYA44" s="913"/>
      <c r="OYB44" s="913"/>
      <c r="OYC44" s="913"/>
      <c r="OYD44" s="913"/>
      <c r="OYE44" s="913"/>
      <c r="OYF44" s="913"/>
      <c r="OYG44" s="913"/>
      <c r="OYH44" s="913"/>
      <c r="OYI44" s="913"/>
      <c r="OYJ44" s="914"/>
      <c r="OYK44" s="925"/>
      <c r="OYL44" s="913"/>
      <c r="OYM44" s="913"/>
      <c r="OYN44" s="913"/>
      <c r="OYO44" s="913"/>
      <c r="OYP44" s="913"/>
      <c r="OYQ44" s="913"/>
      <c r="OYR44" s="913"/>
      <c r="OYS44" s="913"/>
      <c r="OYT44" s="913"/>
      <c r="OYU44" s="913"/>
      <c r="OYV44" s="913"/>
      <c r="OYW44" s="913"/>
      <c r="OYX44" s="913"/>
      <c r="OYY44" s="913"/>
      <c r="OYZ44" s="913"/>
      <c r="OZA44" s="913"/>
      <c r="OZB44" s="914"/>
      <c r="OZC44" s="925"/>
      <c r="OZD44" s="913"/>
      <c r="OZE44" s="913"/>
      <c r="OZF44" s="913"/>
      <c r="OZG44" s="913"/>
      <c r="OZH44" s="913"/>
      <c r="OZI44" s="913"/>
      <c r="OZJ44" s="913"/>
      <c r="OZK44" s="913"/>
      <c r="OZL44" s="913"/>
      <c r="OZM44" s="913"/>
      <c r="OZN44" s="913"/>
      <c r="OZO44" s="913"/>
      <c r="OZP44" s="913"/>
      <c r="OZQ44" s="913"/>
      <c r="OZR44" s="913"/>
      <c r="OZS44" s="913"/>
      <c r="OZT44" s="914"/>
      <c r="OZU44" s="925"/>
      <c r="OZV44" s="913"/>
      <c r="OZW44" s="913"/>
      <c r="OZX44" s="913"/>
      <c r="OZY44" s="913"/>
      <c r="OZZ44" s="913"/>
      <c r="PAA44" s="913"/>
      <c r="PAB44" s="913"/>
      <c r="PAC44" s="913"/>
      <c r="PAD44" s="913"/>
      <c r="PAE44" s="913"/>
      <c r="PAF44" s="913"/>
      <c r="PAG44" s="913"/>
      <c r="PAH44" s="913"/>
      <c r="PAI44" s="913"/>
      <c r="PAJ44" s="913"/>
      <c r="PAK44" s="913"/>
      <c r="PAL44" s="914"/>
      <c r="PAM44" s="925"/>
      <c r="PAN44" s="913"/>
      <c r="PAO44" s="913"/>
      <c r="PAP44" s="913"/>
      <c r="PAQ44" s="913"/>
      <c r="PAR44" s="913"/>
      <c r="PAS44" s="913"/>
      <c r="PAT44" s="913"/>
      <c r="PAU44" s="913"/>
      <c r="PAV44" s="913"/>
      <c r="PAW44" s="913"/>
      <c r="PAX44" s="913"/>
      <c r="PAY44" s="913"/>
      <c r="PAZ44" s="913"/>
      <c r="PBA44" s="913"/>
      <c r="PBB44" s="913"/>
      <c r="PBC44" s="913"/>
      <c r="PBD44" s="914"/>
      <c r="PBE44" s="925"/>
      <c r="PBF44" s="913"/>
      <c r="PBG44" s="913"/>
      <c r="PBH44" s="913"/>
      <c r="PBI44" s="913"/>
      <c r="PBJ44" s="913"/>
      <c r="PBK44" s="913"/>
      <c r="PBL44" s="913"/>
      <c r="PBM44" s="913"/>
      <c r="PBN44" s="913"/>
      <c r="PBO44" s="913"/>
      <c r="PBP44" s="913"/>
      <c r="PBQ44" s="913"/>
      <c r="PBR44" s="913"/>
      <c r="PBS44" s="913"/>
      <c r="PBT44" s="913"/>
      <c r="PBU44" s="913"/>
      <c r="PBV44" s="914"/>
      <c r="PBW44" s="925"/>
      <c r="PBX44" s="913"/>
      <c r="PBY44" s="913"/>
      <c r="PBZ44" s="913"/>
      <c r="PCA44" s="913"/>
      <c r="PCB44" s="913"/>
      <c r="PCC44" s="913"/>
      <c r="PCD44" s="913"/>
      <c r="PCE44" s="913"/>
      <c r="PCF44" s="913"/>
      <c r="PCG44" s="913"/>
      <c r="PCH44" s="913"/>
      <c r="PCI44" s="913"/>
      <c r="PCJ44" s="913"/>
      <c r="PCK44" s="913"/>
      <c r="PCL44" s="913"/>
      <c r="PCM44" s="913"/>
      <c r="PCN44" s="914"/>
      <c r="PCO44" s="925"/>
      <c r="PCP44" s="913"/>
      <c r="PCQ44" s="913"/>
      <c r="PCR44" s="913"/>
      <c r="PCS44" s="913"/>
      <c r="PCT44" s="913"/>
      <c r="PCU44" s="913"/>
      <c r="PCV44" s="913"/>
      <c r="PCW44" s="913"/>
      <c r="PCX44" s="913"/>
      <c r="PCY44" s="913"/>
      <c r="PCZ44" s="913"/>
      <c r="PDA44" s="913"/>
      <c r="PDB44" s="913"/>
      <c r="PDC44" s="913"/>
      <c r="PDD44" s="913"/>
      <c r="PDE44" s="913"/>
      <c r="PDF44" s="914"/>
      <c r="PDG44" s="925"/>
      <c r="PDH44" s="913"/>
      <c r="PDI44" s="913"/>
      <c r="PDJ44" s="913"/>
      <c r="PDK44" s="913"/>
      <c r="PDL44" s="913"/>
      <c r="PDM44" s="913"/>
      <c r="PDN44" s="913"/>
      <c r="PDO44" s="913"/>
      <c r="PDP44" s="913"/>
      <c r="PDQ44" s="913"/>
      <c r="PDR44" s="913"/>
      <c r="PDS44" s="913"/>
      <c r="PDT44" s="913"/>
      <c r="PDU44" s="913"/>
      <c r="PDV44" s="913"/>
      <c r="PDW44" s="913"/>
      <c r="PDX44" s="914"/>
      <c r="PDY44" s="925"/>
      <c r="PDZ44" s="913"/>
      <c r="PEA44" s="913"/>
      <c r="PEB44" s="913"/>
      <c r="PEC44" s="913"/>
      <c r="PED44" s="913"/>
      <c r="PEE44" s="913"/>
      <c r="PEF44" s="913"/>
      <c r="PEG44" s="913"/>
      <c r="PEH44" s="913"/>
      <c r="PEI44" s="913"/>
      <c r="PEJ44" s="913"/>
      <c r="PEK44" s="913"/>
      <c r="PEL44" s="913"/>
      <c r="PEM44" s="913"/>
      <c r="PEN44" s="913"/>
      <c r="PEO44" s="913"/>
      <c r="PEP44" s="914"/>
      <c r="PEQ44" s="925"/>
      <c r="PER44" s="913"/>
      <c r="PES44" s="913"/>
      <c r="PET44" s="913"/>
      <c r="PEU44" s="913"/>
      <c r="PEV44" s="913"/>
      <c r="PEW44" s="913"/>
      <c r="PEX44" s="913"/>
      <c r="PEY44" s="913"/>
      <c r="PEZ44" s="913"/>
      <c r="PFA44" s="913"/>
      <c r="PFB44" s="913"/>
      <c r="PFC44" s="913"/>
      <c r="PFD44" s="913"/>
      <c r="PFE44" s="913"/>
      <c r="PFF44" s="913"/>
      <c r="PFG44" s="913"/>
      <c r="PFH44" s="914"/>
      <c r="PFI44" s="925"/>
      <c r="PFJ44" s="913"/>
      <c r="PFK44" s="913"/>
      <c r="PFL44" s="913"/>
      <c r="PFM44" s="913"/>
      <c r="PFN44" s="913"/>
      <c r="PFO44" s="913"/>
      <c r="PFP44" s="913"/>
      <c r="PFQ44" s="913"/>
      <c r="PFR44" s="913"/>
      <c r="PFS44" s="913"/>
      <c r="PFT44" s="913"/>
      <c r="PFU44" s="913"/>
      <c r="PFV44" s="913"/>
      <c r="PFW44" s="913"/>
      <c r="PFX44" s="913"/>
      <c r="PFY44" s="913"/>
      <c r="PFZ44" s="914"/>
      <c r="PGA44" s="925"/>
      <c r="PGB44" s="913"/>
      <c r="PGC44" s="913"/>
      <c r="PGD44" s="913"/>
      <c r="PGE44" s="913"/>
      <c r="PGF44" s="913"/>
      <c r="PGG44" s="913"/>
      <c r="PGH44" s="913"/>
      <c r="PGI44" s="913"/>
      <c r="PGJ44" s="913"/>
      <c r="PGK44" s="913"/>
      <c r="PGL44" s="913"/>
      <c r="PGM44" s="913"/>
      <c r="PGN44" s="913"/>
      <c r="PGO44" s="913"/>
      <c r="PGP44" s="913"/>
      <c r="PGQ44" s="913"/>
      <c r="PGR44" s="914"/>
      <c r="PGS44" s="925"/>
      <c r="PGT44" s="913"/>
      <c r="PGU44" s="913"/>
      <c r="PGV44" s="913"/>
      <c r="PGW44" s="913"/>
      <c r="PGX44" s="913"/>
      <c r="PGY44" s="913"/>
      <c r="PGZ44" s="913"/>
      <c r="PHA44" s="913"/>
      <c r="PHB44" s="913"/>
      <c r="PHC44" s="913"/>
      <c r="PHD44" s="913"/>
      <c r="PHE44" s="913"/>
      <c r="PHF44" s="913"/>
      <c r="PHG44" s="913"/>
      <c r="PHH44" s="913"/>
      <c r="PHI44" s="913"/>
      <c r="PHJ44" s="914"/>
      <c r="PHK44" s="925"/>
      <c r="PHL44" s="913"/>
      <c r="PHM44" s="913"/>
      <c r="PHN44" s="913"/>
      <c r="PHO44" s="913"/>
      <c r="PHP44" s="913"/>
      <c r="PHQ44" s="913"/>
      <c r="PHR44" s="913"/>
      <c r="PHS44" s="913"/>
      <c r="PHT44" s="913"/>
      <c r="PHU44" s="913"/>
      <c r="PHV44" s="913"/>
      <c r="PHW44" s="913"/>
      <c r="PHX44" s="913"/>
      <c r="PHY44" s="913"/>
      <c r="PHZ44" s="913"/>
      <c r="PIA44" s="913"/>
      <c r="PIB44" s="914"/>
      <c r="PIC44" s="925"/>
      <c r="PID44" s="913"/>
      <c r="PIE44" s="913"/>
      <c r="PIF44" s="913"/>
      <c r="PIG44" s="913"/>
      <c r="PIH44" s="913"/>
      <c r="PII44" s="913"/>
      <c r="PIJ44" s="913"/>
      <c r="PIK44" s="913"/>
      <c r="PIL44" s="913"/>
      <c r="PIM44" s="913"/>
      <c r="PIN44" s="913"/>
      <c r="PIO44" s="913"/>
      <c r="PIP44" s="913"/>
      <c r="PIQ44" s="913"/>
      <c r="PIR44" s="913"/>
      <c r="PIS44" s="913"/>
      <c r="PIT44" s="914"/>
      <c r="PIU44" s="925"/>
      <c r="PIV44" s="913"/>
      <c r="PIW44" s="913"/>
      <c r="PIX44" s="913"/>
      <c r="PIY44" s="913"/>
      <c r="PIZ44" s="913"/>
      <c r="PJA44" s="913"/>
      <c r="PJB44" s="913"/>
      <c r="PJC44" s="913"/>
      <c r="PJD44" s="913"/>
      <c r="PJE44" s="913"/>
      <c r="PJF44" s="913"/>
      <c r="PJG44" s="913"/>
      <c r="PJH44" s="913"/>
      <c r="PJI44" s="913"/>
      <c r="PJJ44" s="913"/>
      <c r="PJK44" s="913"/>
      <c r="PJL44" s="914"/>
      <c r="PJM44" s="925"/>
      <c r="PJN44" s="913"/>
      <c r="PJO44" s="913"/>
      <c r="PJP44" s="913"/>
      <c r="PJQ44" s="913"/>
      <c r="PJR44" s="913"/>
      <c r="PJS44" s="913"/>
      <c r="PJT44" s="913"/>
      <c r="PJU44" s="913"/>
      <c r="PJV44" s="913"/>
      <c r="PJW44" s="913"/>
      <c r="PJX44" s="913"/>
      <c r="PJY44" s="913"/>
      <c r="PJZ44" s="913"/>
      <c r="PKA44" s="913"/>
      <c r="PKB44" s="913"/>
      <c r="PKC44" s="913"/>
      <c r="PKD44" s="914"/>
      <c r="PKE44" s="925"/>
      <c r="PKF44" s="913"/>
      <c r="PKG44" s="913"/>
      <c r="PKH44" s="913"/>
      <c r="PKI44" s="913"/>
      <c r="PKJ44" s="913"/>
      <c r="PKK44" s="913"/>
      <c r="PKL44" s="913"/>
      <c r="PKM44" s="913"/>
      <c r="PKN44" s="913"/>
      <c r="PKO44" s="913"/>
      <c r="PKP44" s="913"/>
      <c r="PKQ44" s="913"/>
      <c r="PKR44" s="913"/>
      <c r="PKS44" s="913"/>
      <c r="PKT44" s="913"/>
      <c r="PKU44" s="913"/>
      <c r="PKV44" s="914"/>
      <c r="PKW44" s="925"/>
      <c r="PKX44" s="913"/>
      <c r="PKY44" s="913"/>
      <c r="PKZ44" s="913"/>
      <c r="PLA44" s="913"/>
      <c r="PLB44" s="913"/>
      <c r="PLC44" s="913"/>
      <c r="PLD44" s="913"/>
      <c r="PLE44" s="913"/>
      <c r="PLF44" s="913"/>
      <c r="PLG44" s="913"/>
      <c r="PLH44" s="913"/>
      <c r="PLI44" s="913"/>
      <c r="PLJ44" s="913"/>
      <c r="PLK44" s="913"/>
      <c r="PLL44" s="913"/>
      <c r="PLM44" s="913"/>
      <c r="PLN44" s="914"/>
      <c r="PLO44" s="925"/>
      <c r="PLP44" s="913"/>
      <c r="PLQ44" s="913"/>
      <c r="PLR44" s="913"/>
      <c r="PLS44" s="913"/>
      <c r="PLT44" s="913"/>
      <c r="PLU44" s="913"/>
      <c r="PLV44" s="913"/>
      <c r="PLW44" s="913"/>
      <c r="PLX44" s="913"/>
      <c r="PLY44" s="913"/>
      <c r="PLZ44" s="913"/>
      <c r="PMA44" s="913"/>
      <c r="PMB44" s="913"/>
      <c r="PMC44" s="913"/>
      <c r="PMD44" s="913"/>
      <c r="PME44" s="913"/>
      <c r="PMF44" s="914"/>
      <c r="PMG44" s="925"/>
      <c r="PMH44" s="913"/>
      <c r="PMI44" s="913"/>
      <c r="PMJ44" s="913"/>
      <c r="PMK44" s="913"/>
      <c r="PML44" s="913"/>
      <c r="PMM44" s="913"/>
      <c r="PMN44" s="913"/>
      <c r="PMO44" s="913"/>
      <c r="PMP44" s="913"/>
      <c r="PMQ44" s="913"/>
      <c r="PMR44" s="913"/>
      <c r="PMS44" s="913"/>
      <c r="PMT44" s="913"/>
      <c r="PMU44" s="913"/>
      <c r="PMV44" s="913"/>
      <c r="PMW44" s="913"/>
      <c r="PMX44" s="914"/>
      <c r="PMY44" s="925"/>
      <c r="PMZ44" s="913"/>
      <c r="PNA44" s="913"/>
      <c r="PNB44" s="913"/>
      <c r="PNC44" s="913"/>
      <c r="PND44" s="913"/>
      <c r="PNE44" s="913"/>
      <c r="PNF44" s="913"/>
      <c r="PNG44" s="913"/>
      <c r="PNH44" s="913"/>
      <c r="PNI44" s="913"/>
      <c r="PNJ44" s="913"/>
      <c r="PNK44" s="913"/>
      <c r="PNL44" s="913"/>
      <c r="PNM44" s="913"/>
      <c r="PNN44" s="913"/>
      <c r="PNO44" s="913"/>
      <c r="PNP44" s="914"/>
      <c r="PNQ44" s="925"/>
      <c r="PNR44" s="913"/>
      <c r="PNS44" s="913"/>
      <c r="PNT44" s="913"/>
      <c r="PNU44" s="913"/>
      <c r="PNV44" s="913"/>
      <c r="PNW44" s="913"/>
      <c r="PNX44" s="913"/>
      <c r="PNY44" s="913"/>
      <c r="PNZ44" s="913"/>
      <c r="POA44" s="913"/>
      <c r="POB44" s="913"/>
      <c r="POC44" s="913"/>
      <c r="POD44" s="913"/>
      <c r="POE44" s="913"/>
      <c r="POF44" s="913"/>
      <c r="POG44" s="913"/>
      <c r="POH44" s="914"/>
      <c r="POI44" s="925"/>
      <c r="POJ44" s="913"/>
      <c r="POK44" s="913"/>
      <c r="POL44" s="913"/>
      <c r="POM44" s="913"/>
      <c r="PON44" s="913"/>
      <c r="POO44" s="913"/>
      <c r="POP44" s="913"/>
      <c r="POQ44" s="913"/>
      <c r="POR44" s="913"/>
      <c r="POS44" s="913"/>
      <c r="POT44" s="913"/>
      <c r="POU44" s="913"/>
      <c r="POV44" s="913"/>
      <c r="POW44" s="913"/>
      <c r="POX44" s="913"/>
      <c r="POY44" s="913"/>
      <c r="POZ44" s="914"/>
      <c r="PPA44" s="925"/>
      <c r="PPB44" s="913"/>
      <c r="PPC44" s="913"/>
      <c r="PPD44" s="913"/>
      <c r="PPE44" s="913"/>
      <c r="PPF44" s="913"/>
      <c r="PPG44" s="913"/>
      <c r="PPH44" s="913"/>
      <c r="PPI44" s="913"/>
      <c r="PPJ44" s="913"/>
      <c r="PPK44" s="913"/>
      <c r="PPL44" s="913"/>
      <c r="PPM44" s="913"/>
      <c r="PPN44" s="913"/>
      <c r="PPO44" s="913"/>
      <c r="PPP44" s="913"/>
      <c r="PPQ44" s="913"/>
      <c r="PPR44" s="914"/>
      <c r="PPS44" s="925"/>
      <c r="PPT44" s="913"/>
      <c r="PPU44" s="913"/>
      <c r="PPV44" s="913"/>
      <c r="PPW44" s="913"/>
      <c r="PPX44" s="913"/>
      <c r="PPY44" s="913"/>
      <c r="PPZ44" s="913"/>
      <c r="PQA44" s="913"/>
      <c r="PQB44" s="913"/>
      <c r="PQC44" s="913"/>
      <c r="PQD44" s="913"/>
      <c r="PQE44" s="913"/>
      <c r="PQF44" s="913"/>
      <c r="PQG44" s="913"/>
      <c r="PQH44" s="913"/>
      <c r="PQI44" s="913"/>
      <c r="PQJ44" s="914"/>
      <c r="PQK44" s="925"/>
      <c r="PQL44" s="913"/>
      <c r="PQM44" s="913"/>
      <c r="PQN44" s="913"/>
      <c r="PQO44" s="913"/>
      <c r="PQP44" s="913"/>
      <c r="PQQ44" s="913"/>
      <c r="PQR44" s="913"/>
      <c r="PQS44" s="913"/>
      <c r="PQT44" s="913"/>
      <c r="PQU44" s="913"/>
      <c r="PQV44" s="913"/>
      <c r="PQW44" s="913"/>
      <c r="PQX44" s="913"/>
      <c r="PQY44" s="913"/>
      <c r="PQZ44" s="913"/>
      <c r="PRA44" s="913"/>
      <c r="PRB44" s="914"/>
      <c r="PRC44" s="925"/>
      <c r="PRD44" s="913"/>
      <c r="PRE44" s="913"/>
      <c r="PRF44" s="913"/>
      <c r="PRG44" s="913"/>
      <c r="PRH44" s="913"/>
      <c r="PRI44" s="913"/>
      <c r="PRJ44" s="913"/>
      <c r="PRK44" s="913"/>
      <c r="PRL44" s="913"/>
      <c r="PRM44" s="913"/>
      <c r="PRN44" s="913"/>
      <c r="PRO44" s="913"/>
      <c r="PRP44" s="913"/>
      <c r="PRQ44" s="913"/>
      <c r="PRR44" s="913"/>
      <c r="PRS44" s="913"/>
      <c r="PRT44" s="914"/>
      <c r="PRU44" s="925"/>
      <c r="PRV44" s="913"/>
      <c r="PRW44" s="913"/>
      <c r="PRX44" s="913"/>
      <c r="PRY44" s="913"/>
      <c r="PRZ44" s="913"/>
      <c r="PSA44" s="913"/>
      <c r="PSB44" s="913"/>
      <c r="PSC44" s="913"/>
      <c r="PSD44" s="913"/>
      <c r="PSE44" s="913"/>
      <c r="PSF44" s="913"/>
      <c r="PSG44" s="913"/>
      <c r="PSH44" s="913"/>
      <c r="PSI44" s="913"/>
      <c r="PSJ44" s="913"/>
      <c r="PSK44" s="913"/>
      <c r="PSL44" s="914"/>
      <c r="PSM44" s="925"/>
      <c r="PSN44" s="913"/>
      <c r="PSO44" s="913"/>
      <c r="PSP44" s="913"/>
      <c r="PSQ44" s="913"/>
      <c r="PSR44" s="913"/>
      <c r="PSS44" s="913"/>
      <c r="PST44" s="913"/>
      <c r="PSU44" s="913"/>
      <c r="PSV44" s="913"/>
      <c r="PSW44" s="913"/>
      <c r="PSX44" s="913"/>
      <c r="PSY44" s="913"/>
      <c r="PSZ44" s="913"/>
      <c r="PTA44" s="913"/>
      <c r="PTB44" s="913"/>
      <c r="PTC44" s="913"/>
      <c r="PTD44" s="914"/>
      <c r="PTE44" s="925"/>
      <c r="PTF44" s="913"/>
      <c r="PTG44" s="913"/>
      <c r="PTH44" s="913"/>
      <c r="PTI44" s="913"/>
      <c r="PTJ44" s="913"/>
      <c r="PTK44" s="913"/>
      <c r="PTL44" s="913"/>
      <c r="PTM44" s="913"/>
      <c r="PTN44" s="913"/>
      <c r="PTO44" s="913"/>
      <c r="PTP44" s="913"/>
      <c r="PTQ44" s="913"/>
      <c r="PTR44" s="913"/>
      <c r="PTS44" s="913"/>
      <c r="PTT44" s="913"/>
      <c r="PTU44" s="913"/>
      <c r="PTV44" s="914"/>
      <c r="PTW44" s="925"/>
      <c r="PTX44" s="913"/>
      <c r="PTY44" s="913"/>
      <c r="PTZ44" s="913"/>
      <c r="PUA44" s="913"/>
      <c r="PUB44" s="913"/>
      <c r="PUC44" s="913"/>
      <c r="PUD44" s="913"/>
      <c r="PUE44" s="913"/>
      <c r="PUF44" s="913"/>
      <c r="PUG44" s="913"/>
      <c r="PUH44" s="913"/>
      <c r="PUI44" s="913"/>
      <c r="PUJ44" s="913"/>
      <c r="PUK44" s="913"/>
      <c r="PUL44" s="913"/>
      <c r="PUM44" s="913"/>
      <c r="PUN44" s="914"/>
      <c r="PUO44" s="925"/>
      <c r="PUP44" s="913"/>
      <c r="PUQ44" s="913"/>
      <c r="PUR44" s="913"/>
      <c r="PUS44" s="913"/>
      <c r="PUT44" s="913"/>
      <c r="PUU44" s="913"/>
      <c r="PUV44" s="913"/>
      <c r="PUW44" s="913"/>
      <c r="PUX44" s="913"/>
      <c r="PUY44" s="913"/>
      <c r="PUZ44" s="913"/>
      <c r="PVA44" s="913"/>
      <c r="PVB44" s="913"/>
      <c r="PVC44" s="913"/>
      <c r="PVD44" s="913"/>
      <c r="PVE44" s="913"/>
      <c r="PVF44" s="914"/>
      <c r="PVG44" s="925"/>
      <c r="PVH44" s="913"/>
      <c r="PVI44" s="913"/>
      <c r="PVJ44" s="913"/>
      <c r="PVK44" s="913"/>
      <c r="PVL44" s="913"/>
      <c r="PVM44" s="913"/>
      <c r="PVN44" s="913"/>
      <c r="PVO44" s="913"/>
      <c r="PVP44" s="913"/>
      <c r="PVQ44" s="913"/>
      <c r="PVR44" s="913"/>
      <c r="PVS44" s="913"/>
      <c r="PVT44" s="913"/>
      <c r="PVU44" s="913"/>
      <c r="PVV44" s="913"/>
      <c r="PVW44" s="913"/>
      <c r="PVX44" s="914"/>
      <c r="PVY44" s="925"/>
      <c r="PVZ44" s="913"/>
      <c r="PWA44" s="913"/>
      <c r="PWB44" s="913"/>
      <c r="PWC44" s="913"/>
      <c r="PWD44" s="913"/>
      <c r="PWE44" s="913"/>
      <c r="PWF44" s="913"/>
      <c r="PWG44" s="913"/>
      <c r="PWH44" s="913"/>
      <c r="PWI44" s="913"/>
      <c r="PWJ44" s="913"/>
      <c r="PWK44" s="913"/>
      <c r="PWL44" s="913"/>
      <c r="PWM44" s="913"/>
      <c r="PWN44" s="913"/>
      <c r="PWO44" s="913"/>
      <c r="PWP44" s="914"/>
      <c r="PWQ44" s="925"/>
      <c r="PWR44" s="913"/>
      <c r="PWS44" s="913"/>
      <c r="PWT44" s="913"/>
      <c r="PWU44" s="913"/>
      <c r="PWV44" s="913"/>
      <c r="PWW44" s="913"/>
      <c r="PWX44" s="913"/>
      <c r="PWY44" s="913"/>
      <c r="PWZ44" s="913"/>
      <c r="PXA44" s="913"/>
      <c r="PXB44" s="913"/>
      <c r="PXC44" s="913"/>
      <c r="PXD44" s="913"/>
      <c r="PXE44" s="913"/>
      <c r="PXF44" s="913"/>
      <c r="PXG44" s="913"/>
      <c r="PXH44" s="914"/>
      <c r="PXI44" s="925"/>
      <c r="PXJ44" s="913"/>
      <c r="PXK44" s="913"/>
      <c r="PXL44" s="913"/>
      <c r="PXM44" s="913"/>
      <c r="PXN44" s="913"/>
      <c r="PXO44" s="913"/>
      <c r="PXP44" s="913"/>
      <c r="PXQ44" s="913"/>
      <c r="PXR44" s="913"/>
      <c r="PXS44" s="913"/>
      <c r="PXT44" s="913"/>
      <c r="PXU44" s="913"/>
      <c r="PXV44" s="913"/>
      <c r="PXW44" s="913"/>
      <c r="PXX44" s="913"/>
      <c r="PXY44" s="913"/>
      <c r="PXZ44" s="914"/>
      <c r="PYA44" s="925"/>
      <c r="PYB44" s="913"/>
      <c r="PYC44" s="913"/>
      <c r="PYD44" s="913"/>
      <c r="PYE44" s="913"/>
      <c r="PYF44" s="913"/>
      <c r="PYG44" s="913"/>
      <c r="PYH44" s="913"/>
      <c r="PYI44" s="913"/>
      <c r="PYJ44" s="913"/>
      <c r="PYK44" s="913"/>
      <c r="PYL44" s="913"/>
      <c r="PYM44" s="913"/>
      <c r="PYN44" s="913"/>
      <c r="PYO44" s="913"/>
      <c r="PYP44" s="913"/>
      <c r="PYQ44" s="913"/>
      <c r="PYR44" s="914"/>
      <c r="PYS44" s="925"/>
      <c r="PYT44" s="913"/>
      <c r="PYU44" s="913"/>
      <c r="PYV44" s="913"/>
      <c r="PYW44" s="913"/>
      <c r="PYX44" s="913"/>
      <c r="PYY44" s="913"/>
      <c r="PYZ44" s="913"/>
      <c r="PZA44" s="913"/>
      <c r="PZB44" s="913"/>
      <c r="PZC44" s="913"/>
      <c r="PZD44" s="913"/>
      <c r="PZE44" s="913"/>
      <c r="PZF44" s="913"/>
      <c r="PZG44" s="913"/>
      <c r="PZH44" s="913"/>
      <c r="PZI44" s="913"/>
      <c r="PZJ44" s="914"/>
      <c r="PZK44" s="925"/>
      <c r="PZL44" s="913"/>
      <c r="PZM44" s="913"/>
      <c r="PZN44" s="913"/>
      <c r="PZO44" s="913"/>
      <c r="PZP44" s="913"/>
      <c r="PZQ44" s="913"/>
      <c r="PZR44" s="913"/>
      <c r="PZS44" s="913"/>
      <c r="PZT44" s="913"/>
      <c r="PZU44" s="913"/>
      <c r="PZV44" s="913"/>
      <c r="PZW44" s="913"/>
      <c r="PZX44" s="913"/>
      <c r="PZY44" s="913"/>
      <c r="PZZ44" s="913"/>
      <c r="QAA44" s="913"/>
      <c r="QAB44" s="914"/>
      <c r="QAC44" s="925"/>
      <c r="QAD44" s="913"/>
      <c r="QAE44" s="913"/>
      <c r="QAF44" s="913"/>
      <c r="QAG44" s="913"/>
      <c r="QAH44" s="913"/>
      <c r="QAI44" s="913"/>
      <c r="QAJ44" s="913"/>
      <c r="QAK44" s="913"/>
      <c r="QAL44" s="913"/>
      <c r="QAM44" s="913"/>
      <c r="QAN44" s="913"/>
      <c r="QAO44" s="913"/>
      <c r="QAP44" s="913"/>
      <c r="QAQ44" s="913"/>
      <c r="QAR44" s="913"/>
      <c r="QAS44" s="913"/>
      <c r="QAT44" s="914"/>
      <c r="QAU44" s="925"/>
      <c r="QAV44" s="913"/>
      <c r="QAW44" s="913"/>
      <c r="QAX44" s="913"/>
      <c r="QAY44" s="913"/>
      <c r="QAZ44" s="913"/>
      <c r="QBA44" s="913"/>
      <c r="QBB44" s="913"/>
      <c r="QBC44" s="913"/>
      <c r="QBD44" s="913"/>
      <c r="QBE44" s="913"/>
      <c r="QBF44" s="913"/>
      <c r="QBG44" s="913"/>
      <c r="QBH44" s="913"/>
      <c r="QBI44" s="913"/>
      <c r="QBJ44" s="913"/>
      <c r="QBK44" s="913"/>
      <c r="QBL44" s="914"/>
      <c r="QBM44" s="925"/>
      <c r="QBN44" s="913"/>
      <c r="QBO44" s="913"/>
      <c r="QBP44" s="913"/>
      <c r="QBQ44" s="913"/>
      <c r="QBR44" s="913"/>
      <c r="QBS44" s="913"/>
      <c r="QBT44" s="913"/>
      <c r="QBU44" s="913"/>
      <c r="QBV44" s="913"/>
      <c r="QBW44" s="913"/>
      <c r="QBX44" s="913"/>
      <c r="QBY44" s="913"/>
      <c r="QBZ44" s="913"/>
      <c r="QCA44" s="913"/>
      <c r="QCB44" s="913"/>
      <c r="QCC44" s="913"/>
      <c r="QCD44" s="914"/>
      <c r="QCE44" s="925"/>
      <c r="QCF44" s="913"/>
      <c r="QCG44" s="913"/>
      <c r="QCH44" s="913"/>
      <c r="QCI44" s="913"/>
      <c r="QCJ44" s="913"/>
      <c r="QCK44" s="913"/>
      <c r="QCL44" s="913"/>
      <c r="QCM44" s="913"/>
      <c r="QCN44" s="913"/>
      <c r="QCO44" s="913"/>
      <c r="QCP44" s="913"/>
      <c r="QCQ44" s="913"/>
      <c r="QCR44" s="913"/>
      <c r="QCS44" s="913"/>
      <c r="QCT44" s="913"/>
      <c r="QCU44" s="913"/>
      <c r="QCV44" s="914"/>
      <c r="QCW44" s="925"/>
      <c r="QCX44" s="913"/>
      <c r="QCY44" s="913"/>
      <c r="QCZ44" s="913"/>
      <c r="QDA44" s="913"/>
      <c r="QDB44" s="913"/>
      <c r="QDC44" s="913"/>
      <c r="QDD44" s="913"/>
      <c r="QDE44" s="913"/>
      <c r="QDF44" s="913"/>
      <c r="QDG44" s="913"/>
      <c r="QDH44" s="913"/>
      <c r="QDI44" s="913"/>
      <c r="QDJ44" s="913"/>
      <c r="QDK44" s="913"/>
      <c r="QDL44" s="913"/>
      <c r="QDM44" s="913"/>
      <c r="QDN44" s="914"/>
      <c r="QDO44" s="925"/>
      <c r="QDP44" s="913"/>
      <c r="QDQ44" s="913"/>
      <c r="QDR44" s="913"/>
      <c r="QDS44" s="913"/>
      <c r="QDT44" s="913"/>
      <c r="QDU44" s="913"/>
      <c r="QDV44" s="913"/>
      <c r="QDW44" s="913"/>
      <c r="QDX44" s="913"/>
      <c r="QDY44" s="913"/>
      <c r="QDZ44" s="913"/>
      <c r="QEA44" s="913"/>
      <c r="QEB44" s="913"/>
      <c r="QEC44" s="913"/>
      <c r="QED44" s="913"/>
      <c r="QEE44" s="913"/>
      <c r="QEF44" s="914"/>
      <c r="QEG44" s="925"/>
      <c r="QEH44" s="913"/>
      <c r="QEI44" s="913"/>
      <c r="QEJ44" s="913"/>
      <c r="QEK44" s="913"/>
      <c r="QEL44" s="913"/>
      <c r="QEM44" s="913"/>
      <c r="QEN44" s="913"/>
      <c r="QEO44" s="913"/>
      <c r="QEP44" s="913"/>
      <c r="QEQ44" s="913"/>
      <c r="QER44" s="913"/>
      <c r="QES44" s="913"/>
      <c r="QET44" s="913"/>
      <c r="QEU44" s="913"/>
      <c r="QEV44" s="913"/>
      <c r="QEW44" s="913"/>
      <c r="QEX44" s="914"/>
      <c r="QEY44" s="925"/>
      <c r="QEZ44" s="913"/>
      <c r="QFA44" s="913"/>
      <c r="QFB44" s="913"/>
      <c r="QFC44" s="913"/>
      <c r="QFD44" s="913"/>
      <c r="QFE44" s="913"/>
      <c r="QFF44" s="913"/>
      <c r="QFG44" s="913"/>
      <c r="QFH44" s="913"/>
      <c r="QFI44" s="913"/>
      <c r="QFJ44" s="913"/>
      <c r="QFK44" s="913"/>
      <c r="QFL44" s="913"/>
      <c r="QFM44" s="913"/>
      <c r="QFN44" s="913"/>
      <c r="QFO44" s="913"/>
      <c r="QFP44" s="914"/>
      <c r="QFQ44" s="925"/>
      <c r="QFR44" s="913"/>
      <c r="QFS44" s="913"/>
      <c r="QFT44" s="913"/>
      <c r="QFU44" s="913"/>
      <c r="QFV44" s="913"/>
      <c r="QFW44" s="913"/>
      <c r="QFX44" s="913"/>
      <c r="QFY44" s="913"/>
      <c r="QFZ44" s="913"/>
      <c r="QGA44" s="913"/>
      <c r="QGB44" s="913"/>
      <c r="QGC44" s="913"/>
      <c r="QGD44" s="913"/>
      <c r="QGE44" s="913"/>
      <c r="QGF44" s="913"/>
      <c r="QGG44" s="913"/>
      <c r="QGH44" s="914"/>
      <c r="QGI44" s="925"/>
      <c r="QGJ44" s="913"/>
      <c r="QGK44" s="913"/>
      <c r="QGL44" s="913"/>
      <c r="QGM44" s="913"/>
      <c r="QGN44" s="913"/>
      <c r="QGO44" s="913"/>
      <c r="QGP44" s="913"/>
      <c r="QGQ44" s="913"/>
      <c r="QGR44" s="913"/>
      <c r="QGS44" s="913"/>
      <c r="QGT44" s="913"/>
      <c r="QGU44" s="913"/>
      <c r="QGV44" s="913"/>
      <c r="QGW44" s="913"/>
      <c r="QGX44" s="913"/>
      <c r="QGY44" s="913"/>
      <c r="QGZ44" s="914"/>
      <c r="QHA44" s="925"/>
      <c r="QHB44" s="913"/>
      <c r="QHC44" s="913"/>
      <c r="QHD44" s="913"/>
      <c r="QHE44" s="913"/>
      <c r="QHF44" s="913"/>
      <c r="QHG44" s="913"/>
      <c r="QHH44" s="913"/>
      <c r="QHI44" s="913"/>
      <c r="QHJ44" s="913"/>
      <c r="QHK44" s="913"/>
      <c r="QHL44" s="913"/>
      <c r="QHM44" s="913"/>
      <c r="QHN44" s="913"/>
      <c r="QHO44" s="913"/>
      <c r="QHP44" s="913"/>
      <c r="QHQ44" s="913"/>
      <c r="QHR44" s="914"/>
      <c r="QHS44" s="925"/>
      <c r="QHT44" s="913"/>
      <c r="QHU44" s="913"/>
      <c r="QHV44" s="913"/>
      <c r="QHW44" s="913"/>
      <c r="QHX44" s="913"/>
      <c r="QHY44" s="913"/>
      <c r="QHZ44" s="913"/>
      <c r="QIA44" s="913"/>
      <c r="QIB44" s="913"/>
      <c r="QIC44" s="913"/>
      <c r="QID44" s="913"/>
      <c r="QIE44" s="913"/>
      <c r="QIF44" s="913"/>
      <c r="QIG44" s="913"/>
      <c r="QIH44" s="913"/>
      <c r="QII44" s="913"/>
      <c r="QIJ44" s="914"/>
      <c r="QIK44" s="925"/>
      <c r="QIL44" s="913"/>
      <c r="QIM44" s="913"/>
      <c r="QIN44" s="913"/>
      <c r="QIO44" s="913"/>
      <c r="QIP44" s="913"/>
      <c r="QIQ44" s="913"/>
      <c r="QIR44" s="913"/>
      <c r="QIS44" s="913"/>
      <c r="QIT44" s="913"/>
      <c r="QIU44" s="913"/>
      <c r="QIV44" s="913"/>
      <c r="QIW44" s="913"/>
      <c r="QIX44" s="913"/>
      <c r="QIY44" s="913"/>
      <c r="QIZ44" s="913"/>
      <c r="QJA44" s="913"/>
      <c r="QJB44" s="914"/>
      <c r="QJC44" s="925"/>
      <c r="QJD44" s="913"/>
      <c r="QJE44" s="913"/>
      <c r="QJF44" s="913"/>
      <c r="QJG44" s="913"/>
      <c r="QJH44" s="913"/>
      <c r="QJI44" s="913"/>
      <c r="QJJ44" s="913"/>
      <c r="QJK44" s="913"/>
      <c r="QJL44" s="913"/>
      <c r="QJM44" s="913"/>
      <c r="QJN44" s="913"/>
      <c r="QJO44" s="913"/>
      <c r="QJP44" s="913"/>
      <c r="QJQ44" s="913"/>
      <c r="QJR44" s="913"/>
      <c r="QJS44" s="913"/>
      <c r="QJT44" s="914"/>
      <c r="QJU44" s="925"/>
      <c r="QJV44" s="913"/>
      <c r="QJW44" s="913"/>
      <c r="QJX44" s="913"/>
      <c r="QJY44" s="913"/>
      <c r="QJZ44" s="913"/>
      <c r="QKA44" s="913"/>
      <c r="QKB44" s="913"/>
      <c r="QKC44" s="913"/>
      <c r="QKD44" s="913"/>
      <c r="QKE44" s="913"/>
      <c r="QKF44" s="913"/>
      <c r="QKG44" s="913"/>
      <c r="QKH44" s="913"/>
      <c r="QKI44" s="913"/>
      <c r="QKJ44" s="913"/>
      <c r="QKK44" s="913"/>
      <c r="QKL44" s="914"/>
      <c r="QKM44" s="925"/>
      <c r="QKN44" s="913"/>
      <c r="QKO44" s="913"/>
      <c r="QKP44" s="913"/>
      <c r="QKQ44" s="913"/>
      <c r="QKR44" s="913"/>
      <c r="QKS44" s="913"/>
      <c r="QKT44" s="913"/>
      <c r="QKU44" s="913"/>
      <c r="QKV44" s="913"/>
      <c r="QKW44" s="913"/>
      <c r="QKX44" s="913"/>
      <c r="QKY44" s="913"/>
      <c r="QKZ44" s="913"/>
      <c r="QLA44" s="913"/>
      <c r="QLB44" s="913"/>
      <c r="QLC44" s="913"/>
      <c r="QLD44" s="914"/>
      <c r="QLE44" s="925"/>
      <c r="QLF44" s="913"/>
      <c r="QLG44" s="913"/>
      <c r="QLH44" s="913"/>
      <c r="QLI44" s="913"/>
      <c r="QLJ44" s="913"/>
      <c r="QLK44" s="913"/>
      <c r="QLL44" s="913"/>
      <c r="QLM44" s="913"/>
      <c r="QLN44" s="913"/>
      <c r="QLO44" s="913"/>
      <c r="QLP44" s="913"/>
      <c r="QLQ44" s="913"/>
      <c r="QLR44" s="913"/>
      <c r="QLS44" s="913"/>
      <c r="QLT44" s="913"/>
      <c r="QLU44" s="913"/>
      <c r="QLV44" s="914"/>
      <c r="QLW44" s="925"/>
      <c r="QLX44" s="913"/>
      <c r="QLY44" s="913"/>
      <c r="QLZ44" s="913"/>
      <c r="QMA44" s="913"/>
      <c r="QMB44" s="913"/>
      <c r="QMC44" s="913"/>
      <c r="QMD44" s="913"/>
      <c r="QME44" s="913"/>
      <c r="QMF44" s="913"/>
      <c r="QMG44" s="913"/>
      <c r="QMH44" s="913"/>
      <c r="QMI44" s="913"/>
      <c r="QMJ44" s="913"/>
      <c r="QMK44" s="913"/>
      <c r="QML44" s="913"/>
      <c r="QMM44" s="913"/>
      <c r="QMN44" s="914"/>
      <c r="QMO44" s="925"/>
      <c r="QMP44" s="913"/>
      <c r="QMQ44" s="913"/>
      <c r="QMR44" s="913"/>
      <c r="QMS44" s="913"/>
      <c r="QMT44" s="913"/>
      <c r="QMU44" s="913"/>
      <c r="QMV44" s="913"/>
      <c r="QMW44" s="913"/>
      <c r="QMX44" s="913"/>
      <c r="QMY44" s="913"/>
      <c r="QMZ44" s="913"/>
      <c r="QNA44" s="913"/>
      <c r="QNB44" s="913"/>
      <c r="QNC44" s="913"/>
      <c r="QND44" s="913"/>
      <c r="QNE44" s="913"/>
      <c r="QNF44" s="914"/>
      <c r="QNG44" s="925"/>
      <c r="QNH44" s="913"/>
      <c r="QNI44" s="913"/>
      <c r="QNJ44" s="913"/>
      <c r="QNK44" s="913"/>
      <c r="QNL44" s="913"/>
      <c r="QNM44" s="913"/>
      <c r="QNN44" s="913"/>
      <c r="QNO44" s="913"/>
      <c r="QNP44" s="913"/>
      <c r="QNQ44" s="913"/>
      <c r="QNR44" s="913"/>
      <c r="QNS44" s="913"/>
      <c r="QNT44" s="913"/>
      <c r="QNU44" s="913"/>
      <c r="QNV44" s="913"/>
      <c r="QNW44" s="913"/>
      <c r="QNX44" s="914"/>
      <c r="QNY44" s="925"/>
      <c r="QNZ44" s="913"/>
      <c r="QOA44" s="913"/>
      <c r="QOB44" s="913"/>
      <c r="QOC44" s="913"/>
      <c r="QOD44" s="913"/>
      <c r="QOE44" s="913"/>
      <c r="QOF44" s="913"/>
      <c r="QOG44" s="913"/>
      <c r="QOH44" s="913"/>
      <c r="QOI44" s="913"/>
      <c r="QOJ44" s="913"/>
      <c r="QOK44" s="913"/>
      <c r="QOL44" s="913"/>
      <c r="QOM44" s="913"/>
      <c r="QON44" s="913"/>
      <c r="QOO44" s="913"/>
      <c r="QOP44" s="914"/>
      <c r="QOQ44" s="925"/>
      <c r="QOR44" s="913"/>
      <c r="QOS44" s="913"/>
      <c r="QOT44" s="913"/>
      <c r="QOU44" s="913"/>
      <c r="QOV44" s="913"/>
      <c r="QOW44" s="913"/>
      <c r="QOX44" s="913"/>
      <c r="QOY44" s="913"/>
      <c r="QOZ44" s="913"/>
      <c r="QPA44" s="913"/>
      <c r="QPB44" s="913"/>
      <c r="QPC44" s="913"/>
      <c r="QPD44" s="913"/>
      <c r="QPE44" s="913"/>
      <c r="QPF44" s="913"/>
      <c r="QPG44" s="913"/>
      <c r="QPH44" s="914"/>
      <c r="QPI44" s="925"/>
      <c r="QPJ44" s="913"/>
      <c r="QPK44" s="913"/>
      <c r="QPL44" s="913"/>
      <c r="QPM44" s="913"/>
      <c r="QPN44" s="913"/>
      <c r="QPO44" s="913"/>
      <c r="QPP44" s="913"/>
      <c r="QPQ44" s="913"/>
      <c r="QPR44" s="913"/>
      <c r="QPS44" s="913"/>
      <c r="QPT44" s="913"/>
      <c r="QPU44" s="913"/>
      <c r="QPV44" s="913"/>
      <c r="QPW44" s="913"/>
      <c r="QPX44" s="913"/>
      <c r="QPY44" s="913"/>
      <c r="QPZ44" s="914"/>
      <c r="QQA44" s="925"/>
      <c r="QQB44" s="913"/>
      <c r="QQC44" s="913"/>
      <c r="QQD44" s="913"/>
      <c r="QQE44" s="913"/>
      <c r="QQF44" s="913"/>
      <c r="QQG44" s="913"/>
      <c r="QQH44" s="913"/>
      <c r="QQI44" s="913"/>
      <c r="QQJ44" s="913"/>
      <c r="QQK44" s="913"/>
      <c r="QQL44" s="913"/>
      <c r="QQM44" s="913"/>
      <c r="QQN44" s="913"/>
      <c r="QQO44" s="913"/>
      <c r="QQP44" s="913"/>
      <c r="QQQ44" s="913"/>
      <c r="QQR44" s="914"/>
      <c r="QQS44" s="925"/>
      <c r="QQT44" s="913"/>
      <c r="QQU44" s="913"/>
      <c r="QQV44" s="913"/>
      <c r="QQW44" s="913"/>
      <c r="QQX44" s="913"/>
      <c r="QQY44" s="913"/>
      <c r="QQZ44" s="913"/>
      <c r="QRA44" s="913"/>
      <c r="QRB44" s="913"/>
      <c r="QRC44" s="913"/>
      <c r="QRD44" s="913"/>
      <c r="QRE44" s="913"/>
      <c r="QRF44" s="913"/>
      <c r="QRG44" s="913"/>
      <c r="QRH44" s="913"/>
      <c r="QRI44" s="913"/>
      <c r="QRJ44" s="914"/>
      <c r="QRK44" s="925"/>
      <c r="QRL44" s="913"/>
      <c r="QRM44" s="913"/>
      <c r="QRN44" s="913"/>
      <c r="QRO44" s="913"/>
      <c r="QRP44" s="913"/>
      <c r="QRQ44" s="913"/>
      <c r="QRR44" s="913"/>
      <c r="QRS44" s="913"/>
      <c r="QRT44" s="913"/>
      <c r="QRU44" s="913"/>
      <c r="QRV44" s="913"/>
      <c r="QRW44" s="913"/>
      <c r="QRX44" s="913"/>
      <c r="QRY44" s="913"/>
      <c r="QRZ44" s="913"/>
      <c r="QSA44" s="913"/>
      <c r="QSB44" s="914"/>
      <c r="QSC44" s="925"/>
      <c r="QSD44" s="913"/>
      <c r="QSE44" s="913"/>
      <c r="QSF44" s="913"/>
      <c r="QSG44" s="913"/>
      <c r="QSH44" s="913"/>
      <c r="QSI44" s="913"/>
      <c r="QSJ44" s="913"/>
      <c r="QSK44" s="913"/>
      <c r="QSL44" s="913"/>
      <c r="QSM44" s="913"/>
      <c r="QSN44" s="913"/>
      <c r="QSO44" s="913"/>
      <c r="QSP44" s="913"/>
      <c r="QSQ44" s="913"/>
      <c r="QSR44" s="913"/>
      <c r="QSS44" s="913"/>
      <c r="QST44" s="914"/>
      <c r="QSU44" s="925"/>
      <c r="QSV44" s="913"/>
      <c r="QSW44" s="913"/>
      <c r="QSX44" s="913"/>
      <c r="QSY44" s="913"/>
      <c r="QSZ44" s="913"/>
      <c r="QTA44" s="913"/>
      <c r="QTB44" s="913"/>
      <c r="QTC44" s="913"/>
      <c r="QTD44" s="913"/>
      <c r="QTE44" s="913"/>
      <c r="QTF44" s="913"/>
      <c r="QTG44" s="913"/>
      <c r="QTH44" s="913"/>
      <c r="QTI44" s="913"/>
      <c r="QTJ44" s="913"/>
      <c r="QTK44" s="913"/>
      <c r="QTL44" s="914"/>
      <c r="QTM44" s="925"/>
      <c r="QTN44" s="913"/>
      <c r="QTO44" s="913"/>
      <c r="QTP44" s="913"/>
      <c r="QTQ44" s="913"/>
      <c r="QTR44" s="913"/>
      <c r="QTS44" s="913"/>
      <c r="QTT44" s="913"/>
      <c r="QTU44" s="913"/>
      <c r="QTV44" s="913"/>
      <c r="QTW44" s="913"/>
      <c r="QTX44" s="913"/>
      <c r="QTY44" s="913"/>
      <c r="QTZ44" s="913"/>
      <c r="QUA44" s="913"/>
      <c r="QUB44" s="913"/>
      <c r="QUC44" s="913"/>
      <c r="QUD44" s="914"/>
      <c r="QUE44" s="925"/>
      <c r="QUF44" s="913"/>
      <c r="QUG44" s="913"/>
      <c r="QUH44" s="913"/>
      <c r="QUI44" s="913"/>
      <c r="QUJ44" s="913"/>
      <c r="QUK44" s="913"/>
      <c r="QUL44" s="913"/>
      <c r="QUM44" s="913"/>
      <c r="QUN44" s="913"/>
      <c r="QUO44" s="913"/>
      <c r="QUP44" s="913"/>
      <c r="QUQ44" s="913"/>
      <c r="QUR44" s="913"/>
      <c r="QUS44" s="913"/>
      <c r="QUT44" s="913"/>
      <c r="QUU44" s="913"/>
      <c r="QUV44" s="914"/>
      <c r="QUW44" s="925"/>
      <c r="QUX44" s="913"/>
      <c r="QUY44" s="913"/>
      <c r="QUZ44" s="913"/>
      <c r="QVA44" s="913"/>
      <c r="QVB44" s="913"/>
      <c r="QVC44" s="913"/>
      <c r="QVD44" s="913"/>
      <c r="QVE44" s="913"/>
      <c r="QVF44" s="913"/>
      <c r="QVG44" s="913"/>
      <c r="QVH44" s="913"/>
      <c r="QVI44" s="913"/>
      <c r="QVJ44" s="913"/>
      <c r="QVK44" s="913"/>
      <c r="QVL44" s="913"/>
      <c r="QVM44" s="913"/>
      <c r="QVN44" s="914"/>
      <c r="QVO44" s="925"/>
      <c r="QVP44" s="913"/>
      <c r="QVQ44" s="913"/>
      <c r="QVR44" s="913"/>
      <c r="QVS44" s="913"/>
      <c r="QVT44" s="913"/>
      <c r="QVU44" s="913"/>
      <c r="QVV44" s="913"/>
      <c r="QVW44" s="913"/>
      <c r="QVX44" s="913"/>
      <c r="QVY44" s="913"/>
      <c r="QVZ44" s="913"/>
      <c r="QWA44" s="913"/>
      <c r="QWB44" s="913"/>
      <c r="QWC44" s="913"/>
      <c r="QWD44" s="913"/>
      <c r="QWE44" s="913"/>
      <c r="QWF44" s="914"/>
      <c r="QWG44" s="925"/>
      <c r="QWH44" s="913"/>
      <c r="QWI44" s="913"/>
      <c r="QWJ44" s="913"/>
      <c r="QWK44" s="913"/>
      <c r="QWL44" s="913"/>
      <c r="QWM44" s="913"/>
      <c r="QWN44" s="913"/>
      <c r="QWO44" s="913"/>
      <c r="QWP44" s="913"/>
      <c r="QWQ44" s="913"/>
      <c r="QWR44" s="913"/>
      <c r="QWS44" s="913"/>
      <c r="QWT44" s="913"/>
      <c r="QWU44" s="913"/>
      <c r="QWV44" s="913"/>
      <c r="QWW44" s="913"/>
      <c r="QWX44" s="914"/>
      <c r="QWY44" s="925"/>
      <c r="QWZ44" s="913"/>
      <c r="QXA44" s="913"/>
      <c r="QXB44" s="913"/>
      <c r="QXC44" s="913"/>
      <c r="QXD44" s="913"/>
      <c r="QXE44" s="913"/>
      <c r="QXF44" s="913"/>
      <c r="QXG44" s="913"/>
      <c r="QXH44" s="913"/>
      <c r="QXI44" s="913"/>
      <c r="QXJ44" s="913"/>
      <c r="QXK44" s="913"/>
      <c r="QXL44" s="913"/>
      <c r="QXM44" s="913"/>
      <c r="QXN44" s="913"/>
      <c r="QXO44" s="913"/>
      <c r="QXP44" s="914"/>
      <c r="QXQ44" s="925"/>
      <c r="QXR44" s="913"/>
      <c r="QXS44" s="913"/>
      <c r="QXT44" s="913"/>
      <c r="QXU44" s="913"/>
      <c r="QXV44" s="913"/>
      <c r="QXW44" s="913"/>
      <c r="QXX44" s="913"/>
      <c r="QXY44" s="913"/>
      <c r="QXZ44" s="913"/>
      <c r="QYA44" s="913"/>
      <c r="QYB44" s="913"/>
      <c r="QYC44" s="913"/>
      <c r="QYD44" s="913"/>
      <c r="QYE44" s="913"/>
      <c r="QYF44" s="913"/>
      <c r="QYG44" s="913"/>
      <c r="QYH44" s="914"/>
      <c r="QYI44" s="925"/>
      <c r="QYJ44" s="913"/>
      <c r="QYK44" s="913"/>
      <c r="QYL44" s="913"/>
      <c r="QYM44" s="913"/>
      <c r="QYN44" s="913"/>
      <c r="QYO44" s="913"/>
      <c r="QYP44" s="913"/>
      <c r="QYQ44" s="913"/>
      <c r="QYR44" s="913"/>
      <c r="QYS44" s="913"/>
      <c r="QYT44" s="913"/>
      <c r="QYU44" s="913"/>
      <c r="QYV44" s="913"/>
      <c r="QYW44" s="913"/>
      <c r="QYX44" s="913"/>
      <c r="QYY44" s="913"/>
      <c r="QYZ44" s="914"/>
      <c r="QZA44" s="925"/>
      <c r="QZB44" s="913"/>
      <c r="QZC44" s="913"/>
      <c r="QZD44" s="913"/>
      <c r="QZE44" s="913"/>
      <c r="QZF44" s="913"/>
      <c r="QZG44" s="913"/>
      <c r="QZH44" s="913"/>
      <c r="QZI44" s="913"/>
      <c r="QZJ44" s="913"/>
      <c r="QZK44" s="913"/>
      <c r="QZL44" s="913"/>
      <c r="QZM44" s="913"/>
      <c r="QZN44" s="913"/>
      <c r="QZO44" s="913"/>
      <c r="QZP44" s="913"/>
      <c r="QZQ44" s="913"/>
      <c r="QZR44" s="914"/>
      <c r="QZS44" s="925"/>
      <c r="QZT44" s="913"/>
      <c r="QZU44" s="913"/>
      <c r="QZV44" s="913"/>
      <c r="QZW44" s="913"/>
      <c r="QZX44" s="913"/>
      <c r="QZY44" s="913"/>
      <c r="QZZ44" s="913"/>
      <c r="RAA44" s="913"/>
      <c r="RAB44" s="913"/>
      <c r="RAC44" s="913"/>
      <c r="RAD44" s="913"/>
      <c r="RAE44" s="913"/>
      <c r="RAF44" s="913"/>
      <c r="RAG44" s="913"/>
      <c r="RAH44" s="913"/>
      <c r="RAI44" s="913"/>
      <c r="RAJ44" s="914"/>
      <c r="RAK44" s="925"/>
      <c r="RAL44" s="913"/>
      <c r="RAM44" s="913"/>
      <c r="RAN44" s="913"/>
      <c r="RAO44" s="913"/>
      <c r="RAP44" s="913"/>
      <c r="RAQ44" s="913"/>
      <c r="RAR44" s="913"/>
      <c r="RAS44" s="913"/>
      <c r="RAT44" s="913"/>
      <c r="RAU44" s="913"/>
      <c r="RAV44" s="913"/>
      <c r="RAW44" s="913"/>
      <c r="RAX44" s="913"/>
      <c r="RAY44" s="913"/>
      <c r="RAZ44" s="913"/>
      <c r="RBA44" s="913"/>
      <c r="RBB44" s="914"/>
      <c r="RBC44" s="925"/>
      <c r="RBD44" s="913"/>
      <c r="RBE44" s="913"/>
      <c r="RBF44" s="913"/>
      <c r="RBG44" s="913"/>
      <c r="RBH44" s="913"/>
      <c r="RBI44" s="913"/>
      <c r="RBJ44" s="913"/>
      <c r="RBK44" s="913"/>
      <c r="RBL44" s="913"/>
      <c r="RBM44" s="913"/>
      <c r="RBN44" s="913"/>
      <c r="RBO44" s="913"/>
      <c r="RBP44" s="913"/>
      <c r="RBQ44" s="913"/>
      <c r="RBR44" s="913"/>
      <c r="RBS44" s="913"/>
      <c r="RBT44" s="914"/>
      <c r="RBU44" s="925"/>
      <c r="RBV44" s="913"/>
      <c r="RBW44" s="913"/>
      <c r="RBX44" s="913"/>
      <c r="RBY44" s="913"/>
      <c r="RBZ44" s="913"/>
      <c r="RCA44" s="913"/>
      <c r="RCB44" s="913"/>
      <c r="RCC44" s="913"/>
      <c r="RCD44" s="913"/>
      <c r="RCE44" s="913"/>
      <c r="RCF44" s="913"/>
      <c r="RCG44" s="913"/>
      <c r="RCH44" s="913"/>
      <c r="RCI44" s="913"/>
      <c r="RCJ44" s="913"/>
      <c r="RCK44" s="913"/>
      <c r="RCL44" s="914"/>
      <c r="RCM44" s="925"/>
      <c r="RCN44" s="913"/>
      <c r="RCO44" s="913"/>
      <c r="RCP44" s="913"/>
      <c r="RCQ44" s="913"/>
      <c r="RCR44" s="913"/>
      <c r="RCS44" s="913"/>
      <c r="RCT44" s="913"/>
      <c r="RCU44" s="913"/>
      <c r="RCV44" s="913"/>
      <c r="RCW44" s="913"/>
      <c r="RCX44" s="913"/>
      <c r="RCY44" s="913"/>
      <c r="RCZ44" s="913"/>
      <c r="RDA44" s="913"/>
      <c r="RDB44" s="913"/>
      <c r="RDC44" s="913"/>
      <c r="RDD44" s="914"/>
      <c r="RDE44" s="925"/>
      <c r="RDF44" s="913"/>
      <c r="RDG44" s="913"/>
      <c r="RDH44" s="913"/>
      <c r="RDI44" s="913"/>
      <c r="RDJ44" s="913"/>
      <c r="RDK44" s="913"/>
      <c r="RDL44" s="913"/>
      <c r="RDM44" s="913"/>
      <c r="RDN44" s="913"/>
      <c r="RDO44" s="913"/>
      <c r="RDP44" s="913"/>
      <c r="RDQ44" s="913"/>
      <c r="RDR44" s="913"/>
      <c r="RDS44" s="913"/>
      <c r="RDT44" s="913"/>
      <c r="RDU44" s="913"/>
      <c r="RDV44" s="914"/>
      <c r="RDW44" s="925"/>
      <c r="RDX44" s="913"/>
      <c r="RDY44" s="913"/>
      <c r="RDZ44" s="913"/>
      <c r="REA44" s="913"/>
      <c r="REB44" s="913"/>
      <c r="REC44" s="913"/>
      <c r="RED44" s="913"/>
      <c r="REE44" s="913"/>
      <c r="REF44" s="913"/>
      <c r="REG44" s="913"/>
      <c r="REH44" s="913"/>
      <c r="REI44" s="913"/>
      <c r="REJ44" s="913"/>
      <c r="REK44" s="913"/>
      <c r="REL44" s="913"/>
      <c r="REM44" s="913"/>
      <c r="REN44" s="914"/>
      <c r="REO44" s="925"/>
      <c r="REP44" s="913"/>
      <c r="REQ44" s="913"/>
      <c r="RER44" s="913"/>
      <c r="RES44" s="913"/>
      <c r="RET44" s="913"/>
      <c r="REU44" s="913"/>
      <c r="REV44" s="913"/>
      <c r="REW44" s="913"/>
      <c r="REX44" s="913"/>
      <c r="REY44" s="913"/>
      <c r="REZ44" s="913"/>
      <c r="RFA44" s="913"/>
      <c r="RFB44" s="913"/>
      <c r="RFC44" s="913"/>
      <c r="RFD44" s="913"/>
      <c r="RFE44" s="913"/>
      <c r="RFF44" s="914"/>
      <c r="RFG44" s="925"/>
      <c r="RFH44" s="913"/>
      <c r="RFI44" s="913"/>
      <c r="RFJ44" s="913"/>
      <c r="RFK44" s="913"/>
      <c r="RFL44" s="913"/>
      <c r="RFM44" s="913"/>
      <c r="RFN44" s="913"/>
      <c r="RFO44" s="913"/>
      <c r="RFP44" s="913"/>
      <c r="RFQ44" s="913"/>
      <c r="RFR44" s="913"/>
      <c r="RFS44" s="913"/>
      <c r="RFT44" s="913"/>
      <c r="RFU44" s="913"/>
      <c r="RFV44" s="913"/>
      <c r="RFW44" s="913"/>
      <c r="RFX44" s="914"/>
      <c r="RFY44" s="925"/>
      <c r="RFZ44" s="913"/>
      <c r="RGA44" s="913"/>
      <c r="RGB44" s="913"/>
      <c r="RGC44" s="913"/>
      <c r="RGD44" s="913"/>
      <c r="RGE44" s="913"/>
      <c r="RGF44" s="913"/>
      <c r="RGG44" s="913"/>
      <c r="RGH44" s="913"/>
      <c r="RGI44" s="913"/>
      <c r="RGJ44" s="913"/>
      <c r="RGK44" s="913"/>
      <c r="RGL44" s="913"/>
      <c r="RGM44" s="913"/>
      <c r="RGN44" s="913"/>
      <c r="RGO44" s="913"/>
      <c r="RGP44" s="914"/>
      <c r="RGQ44" s="925"/>
      <c r="RGR44" s="913"/>
      <c r="RGS44" s="913"/>
      <c r="RGT44" s="913"/>
      <c r="RGU44" s="913"/>
      <c r="RGV44" s="913"/>
      <c r="RGW44" s="913"/>
      <c r="RGX44" s="913"/>
      <c r="RGY44" s="913"/>
      <c r="RGZ44" s="913"/>
      <c r="RHA44" s="913"/>
      <c r="RHB44" s="913"/>
      <c r="RHC44" s="913"/>
      <c r="RHD44" s="913"/>
      <c r="RHE44" s="913"/>
      <c r="RHF44" s="913"/>
      <c r="RHG44" s="913"/>
      <c r="RHH44" s="914"/>
      <c r="RHI44" s="925"/>
      <c r="RHJ44" s="913"/>
      <c r="RHK44" s="913"/>
      <c r="RHL44" s="913"/>
      <c r="RHM44" s="913"/>
      <c r="RHN44" s="913"/>
      <c r="RHO44" s="913"/>
      <c r="RHP44" s="913"/>
      <c r="RHQ44" s="913"/>
      <c r="RHR44" s="913"/>
      <c r="RHS44" s="913"/>
      <c r="RHT44" s="913"/>
      <c r="RHU44" s="913"/>
      <c r="RHV44" s="913"/>
      <c r="RHW44" s="913"/>
      <c r="RHX44" s="913"/>
      <c r="RHY44" s="913"/>
      <c r="RHZ44" s="914"/>
      <c r="RIA44" s="925"/>
      <c r="RIB44" s="913"/>
      <c r="RIC44" s="913"/>
      <c r="RID44" s="913"/>
      <c r="RIE44" s="913"/>
      <c r="RIF44" s="913"/>
      <c r="RIG44" s="913"/>
      <c r="RIH44" s="913"/>
      <c r="RII44" s="913"/>
      <c r="RIJ44" s="913"/>
      <c r="RIK44" s="913"/>
      <c r="RIL44" s="913"/>
      <c r="RIM44" s="913"/>
      <c r="RIN44" s="913"/>
      <c r="RIO44" s="913"/>
      <c r="RIP44" s="913"/>
      <c r="RIQ44" s="913"/>
      <c r="RIR44" s="914"/>
      <c r="RIS44" s="925"/>
      <c r="RIT44" s="913"/>
      <c r="RIU44" s="913"/>
      <c r="RIV44" s="913"/>
      <c r="RIW44" s="913"/>
      <c r="RIX44" s="913"/>
      <c r="RIY44" s="913"/>
      <c r="RIZ44" s="913"/>
      <c r="RJA44" s="913"/>
      <c r="RJB44" s="913"/>
      <c r="RJC44" s="913"/>
      <c r="RJD44" s="913"/>
      <c r="RJE44" s="913"/>
      <c r="RJF44" s="913"/>
      <c r="RJG44" s="913"/>
      <c r="RJH44" s="913"/>
      <c r="RJI44" s="913"/>
      <c r="RJJ44" s="914"/>
      <c r="RJK44" s="925"/>
      <c r="RJL44" s="913"/>
      <c r="RJM44" s="913"/>
      <c r="RJN44" s="913"/>
      <c r="RJO44" s="913"/>
      <c r="RJP44" s="913"/>
      <c r="RJQ44" s="913"/>
      <c r="RJR44" s="913"/>
      <c r="RJS44" s="913"/>
      <c r="RJT44" s="913"/>
      <c r="RJU44" s="913"/>
      <c r="RJV44" s="913"/>
      <c r="RJW44" s="913"/>
      <c r="RJX44" s="913"/>
      <c r="RJY44" s="913"/>
      <c r="RJZ44" s="913"/>
      <c r="RKA44" s="913"/>
      <c r="RKB44" s="914"/>
      <c r="RKC44" s="925"/>
      <c r="RKD44" s="913"/>
      <c r="RKE44" s="913"/>
      <c r="RKF44" s="913"/>
      <c r="RKG44" s="913"/>
      <c r="RKH44" s="913"/>
      <c r="RKI44" s="913"/>
      <c r="RKJ44" s="913"/>
      <c r="RKK44" s="913"/>
      <c r="RKL44" s="913"/>
      <c r="RKM44" s="913"/>
      <c r="RKN44" s="913"/>
      <c r="RKO44" s="913"/>
      <c r="RKP44" s="913"/>
      <c r="RKQ44" s="913"/>
      <c r="RKR44" s="913"/>
      <c r="RKS44" s="913"/>
      <c r="RKT44" s="914"/>
      <c r="RKU44" s="925"/>
      <c r="RKV44" s="913"/>
      <c r="RKW44" s="913"/>
      <c r="RKX44" s="913"/>
      <c r="RKY44" s="913"/>
      <c r="RKZ44" s="913"/>
      <c r="RLA44" s="913"/>
      <c r="RLB44" s="913"/>
      <c r="RLC44" s="913"/>
      <c r="RLD44" s="913"/>
      <c r="RLE44" s="913"/>
      <c r="RLF44" s="913"/>
      <c r="RLG44" s="913"/>
      <c r="RLH44" s="913"/>
      <c r="RLI44" s="913"/>
      <c r="RLJ44" s="913"/>
      <c r="RLK44" s="913"/>
      <c r="RLL44" s="914"/>
      <c r="RLM44" s="925"/>
      <c r="RLN44" s="913"/>
      <c r="RLO44" s="913"/>
      <c r="RLP44" s="913"/>
      <c r="RLQ44" s="913"/>
      <c r="RLR44" s="913"/>
      <c r="RLS44" s="913"/>
      <c r="RLT44" s="913"/>
      <c r="RLU44" s="913"/>
      <c r="RLV44" s="913"/>
      <c r="RLW44" s="913"/>
      <c r="RLX44" s="913"/>
      <c r="RLY44" s="913"/>
      <c r="RLZ44" s="913"/>
      <c r="RMA44" s="913"/>
      <c r="RMB44" s="913"/>
      <c r="RMC44" s="913"/>
      <c r="RMD44" s="914"/>
      <c r="RME44" s="925"/>
      <c r="RMF44" s="913"/>
      <c r="RMG44" s="913"/>
      <c r="RMH44" s="913"/>
      <c r="RMI44" s="913"/>
      <c r="RMJ44" s="913"/>
      <c r="RMK44" s="913"/>
      <c r="RML44" s="913"/>
      <c r="RMM44" s="913"/>
      <c r="RMN44" s="913"/>
      <c r="RMO44" s="913"/>
      <c r="RMP44" s="913"/>
      <c r="RMQ44" s="913"/>
      <c r="RMR44" s="913"/>
      <c r="RMS44" s="913"/>
      <c r="RMT44" s="913"/>
      <c r="RMU44" s="913"/>
      <c r="RMV44" s="914"/>
      <c r="RMW44" s="925"/>
      <c r="RMX44" s="913"/>
      <c r="RMY44" s="913"/>
      <c r="RMZ44" s="913"/>
      <c r="RNA44" s="913"/>
      <c r="RNB44" s="913"/>
      <c r="RNC44" s="913"/>
      <c r="RND44" s="913"/>
      <c r="RNE44" s="913"/>
      <c r="RNF44" s="913"/>
      <c r="RNG44" s="913"/>
      <c r="RNH44" s="913"/>
      <c r="RNI44" s="913"/>
      <c r="RNJ44" s="913"/>
      <c r="RNK44" s="913"/>
      <c r="RNL44" s="913"/>
      <c r="RNM44" s="913"/>
      <c r="RNN44" s="914"/>
      <c r="RNO44" s="925"/>
      <c r="RNP44" s="913"/>
      <c r="RNQ44" s="913"/>
      <c r="RNR44" s="913"/>
      <c r="RNS44" s="913"/>
      <c r="RNT44" s="913"/>
      <c r="RNU44" s="913"/>
      <c r="RNV44" s="913"/>
      <c r="RNW44" s="913"/>
      <c r="RNX44" s="913"/>
      <c r="RNY44" s="913"/>
      <c r="RNZ44" s="913"/>
      <c r="ROA44" s="913"/>
      <c r="ROB44" s="913"/>
      <c r="ROC44" s="913"/>
      <c r="ROD44" s="913"/>
      <c r="ROE44" s="913"/>
      <c r="ROF44" s="914"/>
      <c r="ROG44" s="925"/>
      <c r="ROH44" s="913"/>
      <c r="ROI44" s="913"/>
      <c r="ROJ44" s="913"/>
      <c r="ROK44" s="913"/>
      <c r="ROL44" s="913"/>
      <c r="ROM44" s="913"/>
      <c r="RON44" s="913"/>
      <c r="ROO44" s="913"/>
      <c r="ROP44" s="913"/>
      <c r="ROQ44" s="913"/>
      <c r="ROR44" s="913"/>
      <c r="ROS44" s="913"/>
      <c r="ROT44" s="913"/>
      <c r="ROU44" s="913"/>
      <c r="ROV44" s="913"/>
      <c r="ROW44" s="913"/>
      <c r="ROX44" s="914"/>
      <c r="ROY44" s="925"/>
      <c r="ROZ44" s="913"/>
      <c r="RPA44" s="913"/>
      <c r="RPB44" s="913"/>
      <c r="RPC44" s="913"/>
      <c r="RPD44" s="913"/>
      <c r="RPE44" s="913"/>
      <c r="RPF44" s="913"/>
      <c r="RPG44" s="913"/>
      <c r="RPH44" s="913"/>
      <c r="RPI44" s="913"/>
      <c r="RPJ44" s="913"/>
      <c r="RPK44" s="913"/>
      <c r="RPL44" s="913"/>
      <c r="RPM44" s="913"/>
      <c r="RPN44" s="913"/>
      <c r="RPO44" s="913"/>
      <c r="RPP44" s="914"/>
      <c r="RPQ44" s="925"/>
      <c r="RPR44" s="913"/>
      <c r="RPS44" s="913"/>
      <c r="RPT44" s="913"/>
      <c r="RPU44" s="913"/>
      <c r="RPV44" s="913"/>
      <c r="RPW44" s="913"/>
      <c r="RPX44" s="913"/>
      <c r="RPY44" s="913"/>
      <c r="RPZ44" s="913"/>
      <c r="RQA44" s="913"/>
      <c r="RQB44" s="913"/>
      <c r="RQC44" s="913"/>
      <c r="RQD44" s="913"/>
      <c r="RQE44" s="913"/>
      <c r="RQF44" s="913"/>
      <c r="RQG44" s="913"/>
      <c r="RQH44" s="914"/>
      <c r="RQI44" s="925"/>
      <c r="RQJ44" s="913"/>
      <c r="RQK44" s="913"/>
      <c r="RQL44" s="913"/>
      <c r="RQM44" s="913"/>
      <c r="RQN44" s="913"/>
      <c r="RQO44" s="913"/>
      <c r="RQP44" s="913"/>
      <c r="RQQ44" s="913"/>
      <c r="RQR44" s="913"/>
      <c r="RQS44" s="913"/>
      <c r="RQT44" s="913"/>
      <c r="RQU44" s="913"/>
      <c r="RQV44" s="913"/>
      <c r="RQW44" s="913"/>
      <c r="RQX44" s="913"/>
      <c r="RQY44" s="913"/>
      <c r="RQZ44" s="914"/>
      <c r="RRA44" s="925"/>
      <c r="RRB44" s="913"/>
      <c r="RRC44" s="913"/>
      <c r="RRD44" s="913"/>
      <c r="RRE44" s="913"/>
      <c r="RRF44" s="913"/>
      <c r="RRG44" s="913"/>
      <c r="RRH44" s="913"/>
      <c r="RRI44" s="913"/>
      <c r="RRJ44" s="913"/>
      <c r="RRK44" s="913"/>
      <c r="RRL44" s="913"/>
      <c r="RRM44" s="913"/>
      <c r="RRN44" s="913"/>
      <c r="RRO44" s="913"/>
      <c r="RRP44" s="913"/>
      <c r="RRQ44" s="913"/>
      <c r="RRR44" s="914"/>
      <c r="RRS44" s="925"/>
      <c r="RRT44" s="913"/>
      <c r="RRU44" s="913"/>
      <c r="RRV44" s="913"/>
      <c r="RRW44" s="913"/>
      <c r="RRX44" s="913"/>
      <c r="RRY44" s="913"/>
      <c r="RRZ44" s="913"/>
      <c r="RSA44" s="913"/>
      <c r="RSB44" s="913"/>
      <c r="RSC44" s="913"/>
      <c r="RSD44" s="913"/>
      <c r="RSE44" s="913"/>
      <c r="RSF44" s="913"/>
      <c r="RSG44" s="913"/>
      <c r="RSH44" s="913"/>
      <c r="RSI44" s="913"/>
      <c r="RSJ44" s="914"/>
      <c r="RSK44" s="925"/>
      <c r="RSL44" s="913"/>
      <c r="RSM44" s="913"/>
      <c r="RSN44" s="913"/>
      <c r="RSO44" s="913"/>
      <c r="RSP44" s="913"/>
      <c r="RSQ44" s="913"/>
      <c r="RSR44" s="913"/>
      <c r="RSS44" s="913"/>
      <c r="RST44" s="913"/>
      <c r="RSU44" s="913"/>
      <c r="RSV44" s="913"/>
      <c r="RSW44" s="913"/>
      <c r="RSX44" s="913"/>
      <c r="RSY44" s="913"/>
      <c r="RSZ44" s="913"/>
      <c r="RTA44" s="913"/>
      <c r="RTB44" s="914"/>
      <c r="RTC44" s="925"/>
      <c r="RTD44" s="913"/>
      <c r="RTE44" s="913"/>
      <c r="RTF44" s="913"/>
      <c r="RTG44" s="913"/>
      <c r="RTH44" s="913"/>
      <c r="RTI44" s="913"/>
      <c r="RTJ44" s="913"/>
      <c r="RTK44" s="913"/>
      <c r="RTL44" s="913"/>
      <c r="RTM44" s="913"/>
      <c r="RTN44" s="913"/>
      <c r="RTO44" s="913"/>
      <c r="RTP44" s="913"/>
      <c r="RTQ44" s="913"/>
      <c r="RTR44" s="913"/>
      <c r="RTS44" s="913"/>
      <c r="RTT44" s="914"/>
      <c r="RTU44" s="925"/>
      <c r="RTV44" s="913"/>
      <c r="RTW44" s="913"/>
      <c r="RTX44" s="913"/>
      <c r="RTY44" s="913"/>
      <c r="RTZ44" s="913"/>
      <c r="RUA44" s="913"/>
      <c r="RUB44" s="913"/>
      <c r="RUC44" s="913"/>
      <c r="RUD44" s="913"/>
      <c r="RUE44" s="913"/>
      <c r="RUF44" s="913"/>
      <c r="RUG44" s="913"/>
      <c r="RUH44" s="913"/>
      <c r="RUI44" s="913"/>
      <c r="RUJ44" s="913"/>
      <c r="RUK44" s="913"/>
      <c r="RUL44" s="914"/>
      <c r="RUM44" s="925"/>
      <c r="RUN44" s="913"/>
      <c r="RUO44" s="913"/>
      <c r="RUP44" s="913"/>
      <c r="RUQ44" s="913"/>
      <c r="RUR44" s="913"/>
      <c r="RUS44" s="913"/>
      <c r="RUT44" s="913"/>
      <c r="RUU44" s="913"/>
      <c r="RUV44" s="913"/>
      <c r="RUW44" s="913"/>
      <c r="RUX44" s="913"/>
      <c r="RUY44" s="913"/>
      <c r="RUZ44" s="913"/>
      <c r="RVA44" s="913"/>
      <c r="RVB44" s="913"/>
      <c r="RVC44" s="913"/>
      <c r="RVD44" s="914"/>
      <c r="RVE44" s="925"/>
      <c r="RVF44" s="913"/>
      <c r="RVG44" s="913"/>
      <c r="RVH44" s="913"/>
      <c r="RVI44" s="913"/>
      <c r="RVJ44" s="913"/>
      <c r="RVK44" s="913"/>
      <c r="RVL44" s="913"/>
      <c r="RVM44" s="913"/>
      <c r="RVN44" s="913"/>
      <c r="RVO44" s="913"/>
      <c r="RVP44" s="913"/>
      <c r="RVQ44" s="913"/>
      <c r="RVR44" s="913"/>
      <c r="RVS44" s="913"/>
      <c r="RVT44" s="913"/>
      <c r="RVU44" s="913"/>
      <c r="RVV44" s="914"/>
      <c r="RVW44" s="925"/>
      <c r="RVX44" s="913"/>
      <c r="RVY44" s="913"/>
      <c r="RVZ44" s="913"/>
      <c r="RWA44" s="913"/>
      <c r="RWB44" s="913"/>
      <c r="RWC44" s="913"/>
      <c r="RWD44" s="913"/>
      <c r="RWE44" s="913"/>
      <c r="RWF44" s="913"/>
      <c r="RWG44" s="913"/>
      <c r="RWH44" s="913"/>
      <c r="RWI44" s="913"/>
      <c r="RWJ44" s="913"/>
      <c r="RWK44" s="913"/>
      <c r="RWL44" s="913"/>
      <c r="RWM44" s="913"/>
      <c r="RWN44" s="914"/>
      <c r="RWO44" s="925"/>
      <c r="RWP44" s="913"/>
      <c r="RWQ44" s="913"/>
      <c r="RWR44" s="913"/>
      <c r="RWS44" s="913"/>
      <c r="RWT44" s="913"/>
      <c r="RWU44" s="913"/>
      <c r="RWV44" s="913"/>
      <c r="RWW44" s="913"/>
      <c r="RWX44" s="913"/>
      <c r="RWY44" s="913"/>
      <c r="RWZ44" s="913"/>
      <c r="RXA44" s="913"/>
      <c r="RXB44" s="913"/>
      <c r="RXC44" s="913"/>
      <c r="RXD44" s="913"/>
      <c r="RXE44" s="913"/>
      <c r="RXF44" s="914"/>
      <c r="RXG44" s="925"/>
      <c r="RXH44" s="913"/>
      <c r="RXI44" s="913"/>
      <c r="RXJ44" s="913"/>
      <c r="RXK44" s="913"/>
      <c r="RXL44" s="913"/>
      <c r="RXM44" s="913"/>
      <c r="RXN44" s="913"/>
      <c r="RXO44" s="913"/>
      <c r="RXP44" s="913"/>
      <c r="RXQ44" s="913"/>
      <c r="RXR44" s="913"/>
      <c r="RXS44" s="913"/>
      <c r="RXT44" s="913"/>
      <c r="RXU44" s="913"/>
      <c r="RXV44" s="913"/>
      <c r="RXW44" s="913"/>
      <c r="RXX44" s="914"/>
      <c r="RXY44" s="925"/>
      <c r="RXZ44" s="913"/>
      <c r="RYA44" s="913"/>
      <c r="RYB44" s="913"/>
      <c r="RYC44" s="913"/>
      <c r="RYD44" s="913"/>
      <c r="RYE44" s="913"/>
      <c r="RYF44" s="913"/>
      <c r="RYG44" s="913"/>
      <c r="RYH44" s="913"/>
      <c r="RYI44" s="913"/>
      <c r="RYJ44" s="913"/>
      <c r="RYK44" s="913"/>
      <c r="RYL44" s="913"/>
      <c r="RYM44" s="913"/>
      <c r="RYN44" s="913"/>
      <c r="RYO44" s="913"/>
      <c r="RYP44" s="914"/>
      <c r="RYQ44" s="925"/>
      <c r="RYR44" s="913"/>
      <c r="RYS44" s="913"/>
      <c r="RYT44" s="913"/>
      <c r="RYU44" s="913"/>
      <c r="RYV44" s="913"/>
      <c r="RYW44" s="913"/>
      <c r="RYX44" s="913"/>
      <c r="RYY44" s="913"/>
      <c r="RYZ44" s="913"/>
      <c r="RZA44" s="913"/>
      <c r="RZB44" s="913"/>
      <c r="RZC44" s="913"/>
      <c r="RZD44" s="913"/>
      <c r="RZE44" s="913"/>
      <c r="RZF44" s="913"/>
      <c r="RZG44" s="913"/>
      <c r="RZH44" s="914"/>
      <c r="RZI44" s="925"/>
      <c r="RZJ44" s="913"/>
      <c r="RZK44" s="913"/>
      <c r="RZL44" s="913"/>
      <c r="RZM44" s="913"/>
      <c r="RZN44" s="913"/>
      <c r="RZO44" s="913"/>
      <c r="RZP44" s="913"/>
      <c r="RZQ44" s="913"/>
      <c r="RZR44" s="913"/>
      <c r="RZS44" s="913"/>
      <c r="RZT44" s="913"/>
      <c r="RZU44" s="913"/>
      <c r="RZV44" s="913"/>
      <c r="RZW44" s="913"/>
      <c r="RZX44" s="913"/>
      <c r="RZY44" s="913"/>
      <c r="RZZ44" s="914"/>
      <c r="SAA44" s="925"/>
      <c r="SAB44" s="913"/>
      <c r="SAC44" s="913"/>
      <c r="SAD44" s="913"/>
      <c r="SAE44" s="913"/>
      <c r="SAF44" s="913"/>
      <c r="SAG44" s="913"/>
      <c r="SAH44" s="913"/>
      <c r="SAI44" s="913"/>
      <c r="SAJ44" s="913"/>
      <c r="SAK44" s="913"/>
      <c r="SAL44" s="913"/>
      <c r="SAM44" s="913"/>
      <c r="SAN44" s="913"/>
      <c r="SAO44" s="913"/>
      <c r="SAP44" s="913"/>
      <c r="SAQ44" s="913"/>
      <c r="SAR44" s="914"/>
      <c r="SAS44" s="925"/>
      <c r="SAT44" s="913"/>
      <c r="SAU44" s="913"/>
      <c r="SAV44" s="913"/>
      <c r="SAW44" s="913"/>
      <c r="SAX44" s="913"/>
      <c r="SAY44" s="913"/>
      <c r="SAZ44" s="913"/>
      <c r="SBA44" s="913"/>
      <c r="SBB44" s="913"/>
      <c r="SBC44" s="913"/>
      <c r="SBD44" s="913"/>
      <c r="SBE44" s="913"/>
      <c r="SBF44" s="913"/>
      <c r="SBG44" s="913"/>
      <c r="SBH44" s="913"/>
      <c r="SBI44" s="913"/>
      <c r="SBJ44" s="914"/>
      <c r="SBK44" s="925"/>
      <c r="SBL44" s="913"/>
      <c r="SBM44" s="913"/>
      <c r="SBN44" s="913"/>
      <c r="SBO44" s="913"/>
      <c r="SBP44" s="913"/>
      <c r="SBQ44" s="913"/>
      <c r="SBR44" s="913"/>
      <c r="SBS44" s="913"/>
      <c r="SBT44" s="913"/>
      <c r="SBU44" s="913"/>
      <c r="SBV44" s="913"/>
      <c r="SBW44" s="913"/>
      <c r="SBX44" s="913"/>
      <c r="SBY44" s="913"/>
      <c r="SBZ44" s="913"/>
      <c r="SCA44" s="913"/>
      <c r="SCB44" s="914"/>
      <c r="SCC44" s="925"/>
      <c r="SCD44" s="913"/>
      <c r="SCE44" s="913"/>
      <c r="SCF44" s="913"/>
      <c r="SCG44" s="913"/>
      <c r="SCH44" s="913"/>
      <c r="SCI44" s="913"/>
      <c r="SCJ44" s="913"/>
      <c r="SCK44" s="913"/>
      <c r="SCL44" s="913"/>
      <c r="SCM44" s="913"/>
      <c r="SCN44" s="913"/>
      <c r="SCO44" s="913"/>
      <c r="SCP44" s="913"/>
      <c r="SCQ44" s="913"/>
      <c r="SCR44" s="913"/>
      <c r="SCS44" s="913"/>
      <c r="SCT44" s="914"/>
      <c r="SCU44" s="925"/>
      <c r="SCV44" s="913"/>
      <c r="SCW44" s="913"/>
      <c r="SCX44" s="913"/>
      <c r="SCY44" s="913"/>
      <c r="SCZ44" s="913"/>
      <c r="SDA44" s="913"/>
      <c r="SDB44" s="913"/>
      <c r="SDC44" s="913"/>
      <c r="SDD44" s="913"/>
      <c r="SDE44" s="913"/>
      <c r="SDF44" s="913"/>
      <c r="SDG44" s="913"/>
      <c r="SDH44" s="913"/>
      <c r="SDI44" s="913"/>
      <c r="SDJ44" s="913"/>
      <c r="SDK44" s="913"/>
      <c r="SDL44" s="914"/>
      <c r="SDM44" s="925"/>
      <c r="SDN44" s="913"/>
      <c r="SDO44" s="913"/>
      <c r="SDP44" s="913"/>
      <c r="SDQ44" s="913"/>
      <c r="SDR44" s="913"/>
      <c r="SDS44" s="913"/>
      <c r="SDT44" s="913"/>
      <c r="SDU44" s="913"/>
      <c r="SDV44" s="913"/>
      <c r="SDW44" s="913"/>
      <c r="SDX44" s="913"/>
      <c r="SDY44" s="913"/>
      <c r="SDZ44" s="913"/>
      <c r="SEA44" s="913"/>
      <c r="SEB44" s="913"/>
      <c r="SEC44" s="913"/>
      <c r="SED44" s="914"/>
      <c r="SEE44" s="925"/>
      <c r="SEF44" s="913"/>
      <c r="SEG44" s="913"/>
      <c r="SEH44" s="913"/>
      <c r="SEI44" s="913"/>
      <c r="SEJ44" s="913"/>
      <c r="SEK44" s="913"/>
      <c r="SEL44" s="913"/>
      <c r="SEM44" s="913"/>
      <c r="SEN44" s="913"/>
      <c r="SEO44" s="913"/>
      <c r="SEP44" s="913"/>
      <c r="SEQ44" s="913"/>
      <c r="SER44" s="913"/>
      <c r="SES44" s="913"/>
      <c r="SET44" s="913"/>
      <c r="SEU44" s="913"/>
      <c r="SEV44" s="914"/>
      <c r="SEW44" s="925"/>
      <c r="SEX44" s="913"/>
      <c r="SEY44" s="913"/>
      <c r="SEZ44" s="913"/>
      <c r="SFA44" s="913"/>
      <c r="SFB44" s="913"/>
      <c r="SFC44" s="913"/>
      <c r="SFD44" s="913"/>
      <c r="SFE44" s="913"/>
      <c r="SFF44" s="913"/>
      <c r="SFG44" s="913"/>
      <c r="SFH44" s="913"/>
      <c r="SFI44" s="913"/>
      <c r="SFJ44" s="913"/>
      <c r="SFK44" s="913"/>
      <c r="SFL44" s="913"/>
      <c r="SFM44" s="913"/>
      <c r="SFN44" s="914"/>
      <c r="SFO44" s="925"/>
      <c r="SFP44" s="913"/>
      <c r="SFQ44" s="913"/>
      <c r="SFR44" s="913"/>
      <c r="SFS44" s="913"/>
      <c r="SFT44" s="913"/>
      <c r="SFU44" s="913"/>
      <c r="SFV44" s="913"/>
      <c r="SFW44" s="913"/>
      <c r="SFX44" s="913"/>
      <c r="SFY44" s="913"/>
      <c r="SFZ44" s="913"/>
      <c r="SGA44" s="913"/>
      <c r="SGB44" s="913"/>
      <c r="SGC44" s="913"/>
      <c r="SGD44" s="913"/>
      <c r="SGE44" s="913"/>
      <c r="SGF44" s="914"/>
      <c r="SGG44" s="925"/>
      <c r="SGH44" s="913"/>
      <c r="SGI44" s="913"/>
      <c r="SGJ44" s="913"/>
      <c r="SGK44" s="913"/>
      <c r="SGL44" s="913"/>
      <c r="SGM44" s="913"/>
      <c r="SGN44" s="913"/>
      <c r="SGO44" s="913"/>
      <c r="SGP44" s="913"/>
      <c r="SGQ44" s="913"/>
      <c r="SGR44" s="913"/>
      <c r="SGS44" s="913"/>
      <c r="SGT44" s="913"/>
      <c r="SGU44" s="913"/>
      <c r="SGV44" s="913"/>
      <c r="SGW44" s="913"/>
      <c r="SGX44" s="914"/>
      <c r="SGY44" s="925"/>
      <c r="SGZ44" s="913"/>
      <c r="SHA44" s="913"/>
      <c r="SHB44" s="913"/>
      <c r="SHC44" s="913"/>
      <c r="SHD44" s="913"/>
      <c r="SHE44" s="913"/>
      <c r="SHF44" s="913"/>
      <c r="SHG44" s="913"/>
      <c r="SHH44" s="913"/>
      <c r="SHI44" s="913"/>
      <c r="SHJ44" s="913"/>
      <c r="SHK44" s="913"/>
      <c r="SHL44" s="913"/>
      <c r="SHM44" s="913"/>
      <c r="SHN44" s="913"/>
      <c r="SHO44" s="913"/>
      <c r="SHP44" s="914"/>
      <c r="SHQ44" s="925"/>
      <c r="SHR44" s="913"/>
      <c r="SHS44" s="913"/>
      <c r="SHT44" s="913"/>
      <c r="SHU44" s="913"/>
      <c r="SHV44" s="913"/>
      <c r="SHW44" s="913"/>
      <c r="SHX44" s="913"/>
      <c r="SHY44" s="913"/>
      <c r="SHZ44" s="913"/>
      <c r="SIA44" s="913"/>
      <c r="SIB44" s="913"/>
      <c r="SIC44" s="913"/>
      <c r="SID44" s="913"/>
      <c r="SIE44" s="913"/>
      <c r="SIF44" s="913"/>
      <c r="SIG44" s="913"/>
      <c r="SIH44" s="914"/>
      <c r="SII44" s="925"/>
      <c r="SIJ44" s="913"/>
      <c r="SIK44" s="913"/>
      <c r="SIL44" s="913"/>
      <c r="SIM44" s="913"/>
      <c r="SIN44" s="913"/>
      <c r="SIO44" s="913"/>
      <c r="SIP44" s="913"/>
      <c r="SIQ44" s="913"/>
      <c r="SIR44" s="913"/>
      <c r="SIS44" s="913"/>
      <c r="SIT44" s="913"/>
      <c r="SIU44" s="913"/>
      <c r="SIV44" s="913"/>
      <c r="SIW44" s="913"/>
      <c r="SIX44" s="913"/>
      <c r="SIY44" s="913"/>
      <c r="SIZ44" s="914"/>
      <c r="SJA44" s="925"/>
      <c r="SJB44" s="913"/>
      <c r="SJC44" s="913"/>
      <c r="SJD44" s="913"/>
      <c r="SJE44" s="913"/>
      <c r="SJF44" s="913"/>
      <c r="SJG44" s="913"/>
      <c r="SJH44" s="913"/>
      <c r="SJI44" s="913"/>
      <c r="SJJ44" s="913"/>
      <c r="SJK44" s="913"/>
      <c r="SJL44" s="913"/>
      <c r="SJM44" s="913"/>
      <c r="SJN44" s="913"/>
      <c r="SJO44" s="913"/>
      <c r="SJP44" s="913"/>
      <c r="SJQ44" s="913"/>
      <c r="SJR44" s="914"/>
      <c r="SJS44" s="925"/>
      <c r="SJT44" s="913"/>
      <c r="SJU44" s="913"/>
      <c r="SJV44" s="913"/>
      <c r="SJW44" s="913"/>
      <c r="SJX44" s="913"/>
      <c r="SJY44" s="913"/>
      <c r="SJZ44" s="913"/>
      <c r="SKA44" s="913"/>
      <c r="SKB44" s="913"/>
      <c r="SKC44" s="913"/>
      <c r="SKD44" s="913"/>
      <c r="SKE44" s="913"/>
      <c r="SKF44" s="913"/>
      <c r="SKG44" s="913"/>
      <c r="SKH44" s="913"/>
      <c r="SKI44" s="913"/>
      <c r="SKJ44" s="914"/>
      <c r="SKK44" s="925"/>
      <c r="SKL44" s="913"/>
      <c r="SKM44" s="913"/>
      <c r="SKN44" s="913"/>
      <c r="SKO44" s="913"/>
      <c r="SKP44" s="913"/>
      <c r="SKQ44" s="913"/>
      <c r="SKR44" s="913"/>
      <c r="SKS44" s="913"/>
      <c r="SKT44" s="913"/>
      <c r="SKU44" s="913"/>
      <c r="SKV44" s="913"/>
      <c r="SKW44" s="913"/>
      <c r="SKX44" s="913"/>
      <c r="SKY44" s="913"/>
      <c r="SKZ44" s="913"/>
      <c r="SLA44" s="913"/>
      <c r="SLB44" s="914"/>
      <c r="SLC44" s="925"/>
      <c r="SLD44" s="913"/>
      <c r="SLE44" s="913"/>
      <c r="SLF44" s="913"/>
      <c r="SLG44" s="913"/>
      <c r="SLH44" s="913"/>
      <c r="SLI44" s="913"/>
      <c r="SLJ44" s="913"/>
      <c r="SLK44" s="913"/>
      <c r="SLL44" s="913"/>
      <c r="SLM44" s="913"/>
      <c r="SLN44" s="913"/>
      <c r="SLO44" s="913"/>
      <c r="SLP44" s="913"/>
      <c r="SLQ44" s="913"/>
      <c r="SLR44" s="913"/>
      <c r="SLS44" s="913"/>
      <c r="SLT44" s="914"/>
      <c r="SLU44" s="925"/>
      <c r="SLV44" s="913"/>
      <c r="SLW44" s="913"/>
      <c r="SLX44" s="913"/>
      <c r="SLY44" s="913"/>
      <c r="SLZ44" s="913"/>
      <c r="SMA44" s="913"/>
      <c r="SMB44" s="913"/>
      <c r="SMC44" s="913"/>
      <c r="SMD44" s="913"/>
      <c r="SME44" s="913"/>
      <c r="SMF44" s="913"/>
      <c r="SMG44" s="913"/>
      <c r="SMH44" s="913"/>
      <c r="SMI44" s="913"/>
      <c r="SMJ44" s="913"/>
      <c r="SMK44" s="913"/>
      <c r="SML44" s="914"/>
      <c r="SMM44" s="925"/>
      <c r="SMN44" s="913"/>
      <c r="SMO44" s="913"/>
      <c r="SMP44" s="913"/>
      <c r="SMQ44" s="913"/>
      <c r="SMR44" s="913"/>
      <c r="SMS44" s="913"/>
      <c r="SMT44" s="913"/>
      <c r="SMU44" s="913"/>
      <c r="SMV44" s="913"/>
      <c r="SMW44" s="913"/>
      <c r="SMX44" s="913"/>
      <c r="SMY44" s="913"/>
      <c r="SMZ44" s="913"/>
      <c r="SNA44" s="913"/>
      <c r="SNB44" s="913"/>
      <c r="SNC44" s="913"/>
      <c r="SND44" s="914"/>
      <c r="SNE44" s="925"/>
      <c r="SNF44" s="913"/>
      <c r="SNG44" s="913"/>
      <c r="SNH44" s="913"/>
      <c r="SNI44" s="913"/>
      <c r="SNJ44" s="913"/>
      <c r="SNK44" s="913"/>
      <c r="SNL44" s="913"/>
      <c r="SNM44" s="913"/>
      <c r="SNN44" s="913"/>
      <c r="SNO44" s="913"/>
      <c r="SNP44" s="913"/>
      <c r="SNQ44" s="913"/>
      <c r="SNR44" s="913"/>
      <c r="SNS44" s="913"/>
      <c r="SNT44" s="913"/>
      <c r="SNU44" s="913"/>
      <c r="SNV44" s="914"/>
      <c r="SNW44" s="925"/>
      <c r="SNX44" s="913"/>
      <c r="SNY44" s="913"/>
      <c r="SNZ44" s="913"/>
      <c r="SOA44" s="913"/>
      <c r="SOB44" s="913"/>
      <c r="SOC44" s="913"/>
      <c r="SOD44" s="913"/>
      <c r="SOE44" s="913"/>
      <c r="SOF44" s="913"/>
      <c r="SOG44" s="913"/>
      <c r="SOH44" s="913"/>
      <c r="SOI44" s="913"/>
      <c r="SOJ44" s="913"/>
      <c r="SOK44" s="913"/>
      <c r="SOL44" s="913"/>
      <c r="SOM44" s="913"/>
      <c r="SON44" s="914"/>
      <c r="SOO44" s="925"/>
      <c r="SOP44" s="913"/>
      <c r="SOQ44" s="913"/>
      <c r="SOR44" s="913"/>
      <c r="SOS44" s="913"/>
      <c r="SOT44" s="913"/>
      <c r="SOU44" s="913"/>
      <c r="SOV44" s="913"/>
      <c r="SOW44" s="913"/>
      <c r="SOX44" s="913"/>
      <c r="SOY44" s="913"/>
      <c r="SOZ44" s="913"/>
      <c r="SPA44" s="913"/>
      <c r="SPB44" s="913"/>
      <c r="SPC44" s="913"/>
      <c r="SPD44" s="913"/>
      <c r="SPE44" s="913"/>
      <c r="SPF44" s="914"/>
      <c r="SPG44" s="925"/>
      <c r="SPH44" s="913"/>
      <c r="SPI44" s="913"/>
      <c r="SPJ44" s="913"/>
      <c r="SPK44" s="913"/>
      <c r="SPL44" s="913"/>
      <c r="SPM44" s="913"/>
      <c r="SPN44" s="913"/>
      <c r="SPO44" s="913"/>
      <c r="SPP44" s="913"/>
      <c r="SPQ44" s="913"/>
      <c r="SPR44" s="913"/>
      <c r="SPS44" s="913"/>
      <c r="SPT44" s="913"/>
      <c r="SPU44" s="913"/>
      <c r="SPV44" s="913"/>
      <c r="SPW44" s="913"/>
      <c r="SPX44" s="914"/>
      <c r="SPY44" s="925"/>
      <c r="SPZ44" s="913"/>
      <c r="SQA44" s="913"/>
      <c r="SQB44" s="913"/>
      <c r="SQC44" s="913"/>
      <c r="SQD44" s="913"/>
      <c r="SQE44" s="913"/>
      <c r="SQF44" s="913"/>
      <c r="SQG44" s="913"/>
      <c r="SQH44" s="913"/>
      <c r="SQI44" s="913"/>
      <c r="SQJ44" s="913"/>
      <c r="SQK44" s="913"/>
      <c r="SQL44" s="913"/>
      <c r="SQM44" s="913"/>
      <c r="SQN44" s="913"/>
      <c r="SQO44" s="913"/>
      <c r="SQP44" s="914"/>
      <c r="SQQ44" s="925"/>
      <c r="SQR44" s="913"/>
      <c r="SQS44" s="913"/>
      <c r="SQT44" s="913"/>
      <c r="SQU44" s="913"/>
      <c r="SQV44" s="913"/>
      <c r="SQW44" s="913"/>
      <c r="SQX44" s="913"/>
      <c r="SQY44" s="913"/>
      <c r="SQZ44" s="913"/>
      <c r="SRA44" s="913"/>
      <c r="SRB44" s="913"/>
      <c r="SRC44" s="913"/>
      <c r="SRD44" s="913"/>
      <c r="SRE44" s="913"/>
      <c r="SRF44" s="913"/>
      <c r="SRG44" s="913"/>
      <c r="SRH44" s="914"/>
      <c r="SRI44" s="925"/>
      <c r="SRJ44" s="913"/>
      <c r="SRK44" s="913"/>
      <c r="SRL44" s="913"/>
      <c r="SRM44" s="913"/>
      <c r="SRN44" s="913"/>
      <c r="SRO44" s="913"/>
      <c r="SRP44" s="913"/>
      <c r="SRQ44" s="913"/>
      <c r="SRR44" s="913"/>
      <c r="SRS44" s="913"/>
      <c r="SRT44" s="913"/>
      <c r="SRU44" s="913"/>
      <c r="SRV44" s="913"/>
      <c r="SRW44" s="913"/>
      <c r="SRX44" s="913"/>
      <c r="SRY44" s="913"/>
      <c r="SRZ44" s="914"/>
      <c r="SSA44" s="925"/>
      <c r="SSB44" s="913"/>
      <c r="SSC44" s="913"/>
      <c r="SSD44" s="913"/>
      <c r="SSE44" s="913"/>
      <c r="SSF44" s="913"/>
      <c r="SSG44" s="913"/>
      <c r="SSH44" s="913"/>
      <c r="SSI44" s="913"/>
      <c r="SSJ44" s="913"/>
      <c r="SSK44" s="913"/>
      <c r="SSL44" s="913"/>
      <c r="SSM44" s="913"/>
      <c r="SSN44" s="913"/>
      <c r="SSO44" s="913"/>
      <c r="SSP44" s="913"/>
      <c r="SSQ44" s="913"/>
      <c r="SSR44" s="914"/>
      <c r="SSS44" s="925"/>
      <c r="SST44" s="913"/>
      <c r="SSU44" s="913"/>
      <c r="SSV44" s="913"/>
      <c r="SSW44" s="913"/>
      <c r="SSX44" s="913"/>
      <c r="SSY44" s="913"/>
      <c r="SSZ44" s="913"/>
      <c r="STA44" s="913"/>
      <c r="STB44" s="913"/>
      <c r="STC44" s="913"/>
      <c r="STD44" s="913"/>
      <c r="STE44" s="913"/>
      <c r="STF44" s="913"/>
      <c r="STG44" s="913"/>
      <c r="STH44" s="913"/>
      <c r="STI44" s="913"/>
      <c r="STJ44" s="914"/>
      <c r="STK44" s="925"/>
      <c r="STL44" s="913"/>
      <c r="STM44" s="913"/>
      <c r="STN44" s="913"/>
      <c r="STO44" s="913"/>
      <c r="STP44" s="913"/>
      <c r="STQ44" s="913"/>
      <c r="STR44" s="913"/>
      <c r="STS44" s="913"/>
      <c r="STT44" s="913"/>
      <c r="STU44" s="913"/>
      <c r="STV44" s="913"/>
      <c r="STW44" s="913"/>
      <c r="STX44" s="913"/>
      <c r="STY44" s="913"/>
      <c r="STZ44" s="913"/>
      <c r="SUA44" s="913"/>
      <c r="SUB44" s="914"/>
      <c r="SUC44" s="925"/>
      <c r="SUD44" s="913"/>
      <c r="SUE44" s="913"/>
      <c r="SUF44" s="913"/>
      <c r="SUG44" s="913"/>
      <c r="SUH44" s="913"/>
      <c r="SUI44" s="913"/>
      <c r="SUJ44" s="913"/>
      <c r="SUK44" s="913"/>
      <c r="SUL44" s="913"/>
      <c r="SUM44" s="913"/>
      <c r="SUN44" s="913"/>
      <c r="SUO44" s="913"/>
      <c r="SUP44" s="913"/>
      <c r="SUQ44" s="913"/>
      <c r="SUR44" s="913"/>
      <c r="SUS44" s="913"/>
      <c r="SUT44" s="914"/>
      <c r="SUU44" s="925"/>
      <c r="SUV44" s="913"/>
      <c r="SUW44" s="913"/>
      <c r="SUX44" s="913"/>
      <c r="SUY44" s="913"/>
      <c r="SUZ44" s="913"/>
      <c r="SVA44" s="913"/>
      <c r="SVB44" s="913"/>
      <c r="SVC44" s="913"/>
      <c r="SVD44" s="913"/>
      <c r="SVE44" s="913"/>
      <c r="SVF44" s="913"/>
      <c r="SVG44" s="913"/>
      <c r="SVH44" s="913"/>
      <c r="SVI44" s="913"/>
      <c r="SVJ44" s="913"/>
      <c r="SVK44" s="913"/>
      <c r="SVL44" s="914"/>
      <c r="SVM44" s="925"/>
      <c r="SVN44" s="913"/>
      <c r="SVO44" s="913"/>
      <c r="SVP44" s="913"/>
      <c r="SVQ44" s="913"/>
      <c r="SVR44" s="913"/>
      <c r="SVS44" s="913"/>
      <c r="SVT44" s="913"/>
      <c r="SVU44" s="913"/>
      <c r="SVV44" s="913"/>
      <c r="SVW44" s="913"/>
      <c r="SVX44" s="913"/>
      <c r="SVY44" s="913"/>
      <c r="SVZ44" s="913"/>
      <c r="SWA44" s="913"/>
      <c r="SWB44" s="913"/>
      <c r="SWC44" s="913"/>
      <c r="SWD44" s="914"/>
      <c r="SWE44" s="925"/>
      <c r="SWF44" s="913"/>
      <c r="SWG44" s="913"/>
      <c r="SWH44" s="913"/>
      <c r="SWI44" s="913"/>
      <c r="SWJ44" s="913"/>
      <c r="SWK44" s="913"/>
      <c r="SWL44" s="913"/>
      <c r="SWM44" s="913"/>
      <c r="SWN44" s="913"/>
      <c r="SWO44" s="913"/>
      <c r="SWP44" s="913"/>
      <c r="SWQ44" s="913"/>
      <c r="SWR44" s="913"/>
      <c r="SWS44" s="913"/>
      <c r="SWT44" s="913"/>
      <c r="SWU44" s="913"/>
      <c r="SWV44" s="914"/>
      <c r="SWW44" s="925"/>
      <c r="SWX44" s="913"/>
      <c r="SWY44" s="913"/>
      <c r="SWZ44" s="913"/>
      <c r="SXA44" s="913"/>
      <c r="SXB44" s="913"/>
      <c r="SXC44" s="913"/>
      <c r="SXD44" s="913"/>
      <c r="SXE44" s="913"/>
      <c r="SXF44" s="913"/>
      <c r="SXG44" s="913"/>
      <c r="SXH44" s="913"/>
      <c r="SXI44" s="913"/>
      <c r="SXJ44" s="913"/>
      <c r="SXK44" s="913"/>
      <c r="SXL44" s="913"/>
      <c r="SXM44" s="913"/>
      <c r="SXN44" s="914"/>
      <c r="SXO44" s="925"/>
      <c r="SXP44" s="913"/>
      <c r="SXQ44" s="913"/>
      <c r="SXR44" s="913"/>
      <c r="SXS44" s="913"/>
      <c r="SXT44" s="913"/>
      <c r="SXU44" s="913"/>
      <c r="SXV44" s="913"/>
      <c r="SXW44" s="913"/>
      <c r="SXX44" s="913"/>
      <c r="SXY44" s="913"/>
      <c r="SXZ44" s="913"/>
      <c r="SYA44" s="913"/>
      <c r="SYB44" s="913"/>
      <c r="SYC44" s="913"/>
      <c r="SYD44" s="913"/>
      <c r="SYE44" s="913"/>
      <c r="SYF44" s="914"/>
      <c r="SYG44" s="925"/>
      <c r="SYH44" s="913"/>
      <c r="SYI44" s="913"/>
      <c r="SYJ44" s="913"/>
      <c r="SYK44" s="913"/>
      <c r="SYL44" s="913"/>
      <c r="SYM44" s="913"/>
      <c r="SYN44" s="913"/>
      <c r="SYO44" s="913"/>
      <c r="SYP44" s="913"/>
      <c r="SYQ44" s="913"/>
      <c r="SYR44" s="913"/>
      <c r="SYS44" s="913"/>
      <c r="SYT44" s="913"/>
      <c r="SYU44" s="913"/>
      <c r="SYV44" s="913"/>
      <c r="SYW44" s="913"/>
      <c r="SYX44" s="914"/>
      <c r="SYY44" s="925"/>
      <c r="SYZ44" s="913"/>
      <c r="SZA44" s="913"/>
      <c r="SZB44" s="913"/>
      <c r="SZC44" s="913"/>
      <c r="SZD44" s="913"/>
      <c r="SZE44" s="913"/>
      <c r="SZF44" s="913"/>
      <c r="SZG44" s="913"/>
      <c r="SZH44" s="913"/>
      <c r="SZI44" s="913"/>
      <c r="SZJ44" s="913"/>
      <c r="SZK44" s="913"/>
      <c r="SZL44" s="913"/>
      <c r="SZM44" s="913"/>
      <c r="SZN44" s="913"/>
      <c r="SZO44" s="913"/>
      <c r="SZP44" s="914"/>
      <c r="SZQ44" s="925"/>
      <c r="SZR44" s="913"/>
      <c r="SZS44" s="913"/>
      <c r="SZT44" s="913"/>
      <c r="SZU44" s="913"/>
      <c r="SZV44" s="913"/>
      <c r="SZW44" s="913"/>
      <c r="SZX44" s="913"/>
      <c r="SZY44" s="913"/>
      <c r="SZZ44" s="913"/>
      <c r="TAA44" s="913"/>
      <c r="TAB44" s="913"/>
      <c r="TAC44" s="913"/>
      <c r="TAD44" s="913"/>
      <c r="TAE44" s="913"/>
      <c r="TAF44" s="913"/>
      <c r="TAG44" s="913"/>
      <c r="TAH44" s="914"/>
      <c r="TAI44" s="925"/>
      <c r="TAJ44" s="913"/>
      <c r="TAK44" s="913"/>
      <c r="TAL44" s="913"/>
      <c r="TAM44" s="913"/>
      <c r="TAN44" s="913"/>
      <c r="TAO44" s="913"/>
      <c r="TAP44" s="913"/>
      <c r="TAQ44" s="913"/>
      <c r="TAR44" s="913"/>
      <c r="TAS44" s="913"/>
      <c r="TAT44" s="913"/>
      <c r="TAU44" s="913"/>
      <c r="TAV44" s="913"/>
      <c r="TAW44" s="913"/>
      <c r="TAX44" s="913"/>
      <c r="TAY44" s="913"/>
      <c r="TAZ44" s="914"/>
      <c r="TBA44" s="925"/>
      <c r="TBB44" s="913"/>
      <c r="TBC44" s="913"/>
      <c r="TBD44" s="913"/>
      <c r="TBE44" s="913"/>
      <c r="TBF44" s="913"/>
      <c r="TBG44" s="913"/>
      <c r="TBH44" s="913"/>
      <c r="TBI44" s="913"/>
      <c r="TBJ44" s="913"/>
      <c r="TBK44" s="913"/>
      <c r="TBL44" s="913"/>
      <c r="TBM44" s="913"/>
      <c r="TBN44" s="913"/>
      <c r="TBO44" s="913"/>
      <c r="TBP44" s="913"/>
      <c r="TBQ44" s="913"/>
      <c r="TBR44" s="914"/>
      <c r="TBS44" s="925"/>
      <c r="TBT44" s="913"/>
      <c r="TBU44" s="913"/>
      <c r="TBV44" s="913"/>
      <c r="TBW44" s="913"/>
      <c r="TBX44" s="913"/>
      <c r="TBY44" s="913"/>
      <c r="TBZ44" s="913"/>
      <c r="TCA44" s="913"/>
      <c r="TCB44" s="913"/>
      <c r="TCC44" s="913"/>
      <c r="TCD44" s="913"/>
      <c r="TCE44" s="913"/>
      <c r="TCF44" s="913"/>
      <c r="TCG44" s="913"/>
      <c r="TCH44" s="913"/>
      <c r="TCI44" s="913"/>
      <c r="TCJ44" s="914"/>
      <c r="TCK44" s="925"/>
      <c r="TCL44" s="913"/>
      <c r="TCM44" s="913"/>
      <c r="TCN44" s="913"/>
      <c r="TCO44" s="913"/>
      <c r="TCP44" s="913"/>
      <c r="TCQ44" s="913"/>
      <c r="TCR44" s="913"/>
      <c r="TCS44" s="913"/>
      <c r="TCT44" s="913"/>
      <c r="TCU44" s="913"/>
      <c r="TCV44" s="913"/>
      <c r="TCW44" s="913"/>
      <c r="TCX44" s="913"/>
      <c r="TCY44" s="913"/>
      <c r="TCZ44" s="913"/>
      <c r="TDA44" s="913"/>
      <c r="TDB44" s="914"/>
      <c r="TDC44" s="925"/>
      <c r="TDD44" s="913"/>
      <c r="TDE44" s="913"/>
      <c r="TDF44" s="913"/>
      <c r="TDG44" s="913"/>
      <c r="TDH44" s="913"/>
      <c r="TDI44" s="913"/>
      <c r="TDJ44" s="913"/>
      <c r="TDK44" s="913"/>
      <c r="TDL44" s="913"/>
      <c r="TDM44" s="913"/>
      <c r="TDN44" s="913"/>
      <c r="TDO44" s="913"/>
      <c r="TDP44" s="913"/>
      <c r="TDQ44" s="913"/>
      <c r="TDR44" s="913"/>
      <c r="TDS44" s="913"/>
      <c r="TDT44" s="914"/>
      <c r="TDU44" s="925"/>
      <c r="TDV44" s="913"/>
      <c r="TDW44" s="913"/>
      <c r="TDX44" s="913"/>
      <c r="TDY44" s="913"/>
      <c r="TDZ44" s="913"/>
      <c r="TEA44" s="913"/>
      <c r="TEB44" s="913"/>
      <c r="TEC44" s="913"/>
      <c r="TED44" s="913"/>
      <c r="TEE44" s="913"/>
      <c r="TEF44" s="913"/>
      <c r="TEG44" s="913"/>
      <c r="TEH44" s="913"/>
      <c r="TEI44" s="913"/>
      <c r="TEJ44" s="913"/>
      <c r="TEK44" s="913"/>
      <c r="TEL44" s="914"/>
      <c r="TEM44" s="925"/>
      <c r="TEN44" s="913"/>
      <c r="TEO44" s="913"/>
      <c r="TEP44" s="913"/>
      <c r="TEQ44" s="913"/>
      <c r="TER44" s="913"/>
      <c r="TES44" s="913"/>
      <c r="TET44" s="913"/>
      <c r="TEU44" s="913"/>
      <c r="TEV44" s="913"/>
      <c r="TEW44" s="913"/>
      <c r="TEX44" s="913"/>
      <c r="TEY44" s="913"/>
      <c r="TEZ44" s="913"/>
      <c r="TFA44" s="913"/>
      <c r="TFB44" s="913"/>
      <c r="TFC44" s="913"/>
      <c r="TFD44" s="914"/>
      <c r="TFE44" s="925"/>
      <c r="TFF44" s="913"/>
      <c r="TFG44" s="913"/>
      <c r="TFH44" s="913"/>
      <c r="TFI44" s="913"/>
      <c r="TFJ44" s="913"/>
      <c r="TFK44" s="913"/>
      <c r="TFL44" s="913"/>
      <c r="TFM44" s="913"/>
      <c r="TFN44" s="913"/>
      <c r="TFO44" s="913"/>
      <c r="TFP44" s="913"/>
      <c r="TFQ44" s="913"/>
      <c r="TFR44" s="913"/>
      <c r="TFS44" s="913"/>
      <c r="TFT44" s="913"/>
      <c r="TFU44" s="913"/>
      <c r="TFV44" s="914"/>
      <c r="TFW44" s="925"/>
      <c r="TFX44" s="913"/>
      <c r="TFY44" s="913"/>
      <c r="TFZ44" s="913"/>
      <c r="TGA44" s="913"/>
      <c r="TGB44" s="913"/>
      <c r="TGC44" s="913"/>
      <c r="TGD44" s="913"/>
      <c r="TGE44" s="913"/>
      <c r="TGF44" s="913"/>
      <c r="TGG44" s="913"/>
      <c r="TGH44" s="913"/>
      <c r="TGI44" s="913"/>
      <c r="TGJ44" s="913"/>
      <c r="TGK44" s="913"/>
      <c r="TGL44" s="913"/>
      <c r="TGM44" s="913"/>
      <c r="TGN44" s="914"/>
      <c r="TGO44" s="925"/>
      <c r="TGP44" s="913"/>
      <c r="TGQ44" s="913"/>
      <c r="TGR44" s="913"/>
      <c r="TGS44" s="913"/>
      <c r="TGT44" s="913"/>
      <c r="TGU44" s="913"/>
      <c r="TGV44" s="913"/>
      <c r="TGW44" s="913"/>
      <c r="TGX44" s="913"/>
      <c r="TGY44" s="913"/>
      <c r="TGZ44" s="913"/>
      <c r="THA44" s="913"/>
      <c r="THB44" s="913"/>
      <c r="THC44" s="913"/>
      <c r="THD44" s="913"/>
      <c r="THE44" s="913"/>
      <c r="THF44" s="914"/>
      <c r="THG44" s="925"/>
      <c r="THH44" s="913"/>
      <c r="THI44" s="913"/>
      <c r="THJ44" s="913"/>
      <c r="THK44" s="913"/>
      <c r="THL44" s="913"/>
      <c r="THM44" s="913"/>
      <c r="THN44" s="913"/>
      <c r="THO44" s="913"/>
      <c r="THP44" s="913"/>
      <c r="THQ44" s="913"/>
      <c r="THR44" s="913"/>
      <c r="THS44" s="913"/>
      <c r="THT44" s="913"/>
      <c r="THU44" s="913"/>
      <c r="THV44" s="913"/>
      <c r="THW44" s="913"/>
      <c r="THX44" s="914"/>
      <c r="THY44" s="925"/>
      <c r="THZ44" s="913"/>
      <c r="TIA44" s="913"/>
      <c r="TIB44" s="913"/>
      <c r="TIC44" s="913"/>
      <c r="TID44" s="913"/>
      <c r="TIE44" s="913"/>
      <c r="TIF44" s="913"/>
      <c r="TIG44" s="913"/>
      <c r="TIH44" s="913"/>
      <c r="TII44" s="913"/>
      <c r="TIJ44" s="913"/>
      <c r="TIK44" s="913"/>
      <c r="TIL44" s="913"/>
      <c r="TIM44" s="913"/>
      <c r="TIN44" s="913"/>
      <c r="TIO44" s="913"/>
      <c r="TIP44" s="914"/>
      <c r="TIQ44" s="925"/>
      <c r="TIR44" s="913"/>
      <c r="TIS44" s="913"/>
      <c r="TIT44" s="913"/>
      <c r="TIU44" s="913"/>
      <c r="TIV44" s="913"/>
      <c r="TIW44" s="913"/>
      <c r="TIX44" s="913"/>
      <c r="TIY44" s="913"/>
      <c r="TIZ44" s="913"/>
      <c r="TJA44" s="913"/>
      <c r="TJB44" s="913"/>
      <c r="TJC44" s="913"/>
      <c r="TJD44" s="913"/>
      <c r="TJE44" s="913"/>
      <c r="TJF44" s="913"/>
      <c r="TJG44" s="913"/>
      <c r="TJH44" s="914"/>
      <c r="TJI44" s="925"/>
      <c r="TJJ44" s="913"/>
      <c r="TJK44" s="913"/>
      <c r="TJL44" s="913"/>
      <c r="TJM44" s="913"/>
      <c r="TJN44" s="913"/>
      <c r="TJO44" s="913"/>
      <c r="TJP44" s="913"/>
      <c r="TJQ44" s="913"/>
      <c r="TJR44" s="913"/>
      <c r="TJS44" s="913"/>
      <c r="TJT44" s="913"/>
      <c r="TJU44" s="913"/>
      <c r="TJV44" s="913"/>
      <c r="TJW44" s="913"/>
      <c r="TJX44" s="913"/>
      <c r="TJY44" s="913"/>
      <c r="TJZ44" s="914"/>
      <c r="TKA44" s="925"/>
      <c r="TKB44" s="913"/>
      <c r="TKC44" s="913"/>
      <c r="TKD44" s="913"/>
      <c r="TKE44" s="913"/>
      <c r="TKF44" s="913"/>
      <c r="TKG44" s="913"/>
      <c r="TKH44" s="913"/>
      <c r="TKI44" s="913"/>
      <c r="TKJ44" s="913"/>
      <c r="TKK44" s="913"/>
      <c r="TKL44" s="913"/>
      <c r="TKM44" s="913"/>
      <c r="TKN44" s="913"/>
      <c r="TKO44" s="913"/>
      <c r="TKP44" s="913"/>
      <c r="TKQ44" s="913"/>
      <c r="TKR44" s="914"/>
      <c r="TKS44" s="925"/>
      <c r="TKT44" s="913"/>
      <c r="TKU44" s="913"/>
      <c r="TKV44" s="913"/>
      <c r="TKW44" s="913"/>
      <c r="TKX44" s="913"/>
      <c r="TKY44" s="913"/>
      <c r="TKZ44" s="913"/>
      <c r="TLA44" s="913"/>
      <c r="TLB44" s="913"/>
      <c r="TLC44" s="913"/>
      <c r="TLD44" s="913"/>
      <c r="TLE44" s="913"/>
      <c r="TLF44" s="913"/>
      <c r="TLG44" s="913"/>
      <c r="TLH44" s="913"/>
      <c r="TLI44" s="913"/>
      <c r="TLJ44" s="914"/>
      <c r="TLK44" s="925"/>
      <c r="TLL44" s="913"/>
      <c r="TLM44" s="913"/>
      <c r="TLN44" s="913"/>
      <c r="TLO44" s="913"/>
      <c r="TLP44" s="913"/>
      <c r="TLQ44" s="913"/>
      <c r="TLR44" s="913"/>
      <c r="TLS44" s="913"/>
      <c r="TLT44" s="913"/>
      <c r="TLU44" s="913"/>
      <c r="TLV44" s="913"/>
      <c r="TLW44" s="913"/>
      <c r="TLX44" s="913"/>
      <c r="TLY44" s="913"/>
      <c r="TLZ44" s="913"/>
      <c r="TMA44" s="913"/>
      <c r="TMB44" s="914"/>
      <c r="TMC44" s="925"/>
      <c r="TMD44" s="913"/>
      <c r="TME44" s="913"/>
      <c r="TMF44" s="913"/>
      <c r="TMG44" s="913"/>
      <c r="TMH44" s="913"/>
      <c r="TMI44" s="913"/>
      <c r="TMJ44" s="913"/>
      <c r="TMK44" s="913"/>
      <c r="TML44" s="913"/>
      <c r="TMM44" s="913"/>
      <c r="TMN44" s="913"/>
      <c r="TMO44" s="913"/>
      <c r="TMP44" s="913"/>
      <c r="TMQ44" s="913"/>
      <c r="TMR44" s="913"/>
      <c r="TMS44" s="913"/>
      <c r="TMT44" s="914"/>
      <c r="TMU44" s="925"/>
      <c r="TMV44" s="913"/>
      <c r="TMW44" s="913"/>
      <c r="TMX44" s="913"/>
      <c r="TMY44" s="913"/>
      <c r="TMZ44" s="913"/>
      <c r="TNA44" s="913"/>
      <c r="TNB44" s="913"/>
      <c r="TNC44" s="913"/>
      <c r="TND44" s="913"/>
      <c r="TNE44" s="913"/>
      <c r="TNF44" s="913"/>
      <c r="TNG44" s="913"/>
      <c r="TNH44" s="913"/>
      <c r="TNI44" s="913"/>
      <c r="TNJ44" s="913"/>
      <c r="TNK44" s="913"/>
      <c r="TNL44" s="914"/>
      <c r="TNM44" s="925"/>
      <c r="TNN44" s="913"/>
      <c r="TNO44" s="913"/>
      <c r="TNP44" s="913"/>
      <c r="TNQ44" s="913"/>
      <c r="TNR44" s="913"/>
      <c r="TNS44" s="913"/>
      <c r="TNT44" s="913"/>
      <c r="TNU44" s="913"/>
      <c r="TNV44" s="913"/>
      <c r="TNW44" s="913"/>
      <c r="TNX44" s="913"/>
      <c r="TNY44" s="913"/>
      <c r="TNZ44" s="913"/>
      <c r="TOA44" s="913"/>
      <c r="TOB44" s="913"/>
      <c r="TOC44" s="913"/>
      <c r="TOD44" s="914"/>
      <c r="TOE44" s="925"/>
      <c r="TOF44" s="913"/>
      <c r="TOG44" s="913"/>
      <c r="TOH44" s="913"/>
      <c r="TOI44" s="913"/>
      <c r="TOJ44" s="913"/>
      <c r="TOK44" s="913"/>
      <c r="TOL44" s="913"/>
      <c r="TOM44" s="913"/>
      <c r="TON44" s="913"/>
      <c r="TOO44" s="913"/>
      <c r="TOP44" s="913"/>
      <c r="TOQ44" s="913"/>
      <c r="TOR44" s="913"/>
      <c r="TOS44" s="913"/>
      <c r="TOT44" s="913"/>
      <c r="TOU44" s="913"/>
      <c r="TOV44" s="914"/>
      <c r="TOW44" s="925"/>
      <c r="TOX44" s="913"/>
      <c r="TOY44" s="913"/>
      <c r="TOZ44" s="913"/>
      <c r="TPA44" s="913"/>
      <c r="TPB44" s="913"/>
      <c r="TPC44" s="913"/>
      <c r="TPD44" s="913"/>
      <c r="TPE44" s="913"/>
      <c r="TPF44" s="913"/>
      <c r="TPG44" s="913"/>
      <c r="TPH44" s="913"/>
      <c r="TPI44" s="913"/>
      <c r="TPJ44" s="913"/>
      <c r="TPK44" s="913"/>
      <c r="TPL44" s="913"/>
      <c r="TPM44" s="913"/>
      <c r="TPN44" s="914"/>
      <c r="TPO44" s="925"/>
      <c r="TPP44" s="913"/>
      <c r="TPQ44" s="913"/>
      <c r="TPR44" s="913"/>
      <c r="TPS44" s="913"/>
      <c r="TPT44" s="913"/>
      <c r="TPU44" s="913"/>
      <c r="TPV44" s="913"/>
      <c r="TPW44" s="913"/>
      <c r="TPX44" s="913"/>
      <c r="TPY44" s="913"/>
      <c r="TPZ44" s="913"/>
      <c r="TQA44" s="913"/>
      <c r="TQB44" s="913"/>
      <c r="TQC44" s="913"/>
      <c r="TQD44" s="913"/>
      <c r="TQE44" s="913"/>
      <c r="TQF44" s="914"/>
      <c r="TQG44" s="925"/>
      <c r="TQH44" s="913"/>
      <c r="TQI44" s="913"/>
      <c r="TQJ44" s="913"/>
      <c r="TQK44" s="913"/>
      <c r="TQL44" s="913"/>
      <c r="TQM44" s="913"/>
      <c r="TQN44" s="913"/>
      <c r="TQO44" s="913"/>
      <c r="TQP44" s="913"/>
      <c r="TQQ44" s="913"/>
      <c r="TQR44" s="913"/>
      <c r="TQS44" s="913"/>
      <c r="TQT44" s="913"/>
      <c r="TQU44" s="913"/>
      <c r="TQV44" s="913"/>
      <c r="TQW44" s="913"/>
      <c r="TQX44" s="914"/>
      <c r="TQY44" s="925"/>
      <c r="TQZ44" s="913"/>
      <c r="TRA44" s="913"/>
      <c r="TRB44" s="913"/>
      <c r="TRC44" s="913"/>
      <c r="TRD44" s="913"/>
      <c r="TRE44" s="913"/>
      <c r="TRF44" s="913"/>
      <c r="TRG44" s="913"/>
      <c r="TRH44" s="913"/>
      <c r="TRI44" s="913"/>
      <c r="TRJ44" s="913"/>
      <c r="TRK44" s="913"/>
      <c r="TRL44" s="913"/>
      <c r="TRM44" s="913"/>
      <c r="TRN44" s="913"/>
      <c r="TRO44" s="913"/>
      <c r="TRP44" s="914"/>
      <c r="TRQ44" s="925"/>
      <c r="TRR44" s="913"/>
      <c r="TRS44" s="913"/>
      <c r="TRT44" s="913"/>
      <c r="TRU44" s="913"/>
      <c r="TRV44" s="913"/>
      <c r="TRW44" s="913"/>
      <c r="TRX44" s="913"/>
      <c r="TRY44" s="913"/>
      <c r="TRZ44" s="913"/>
      <c r="TSA44" s="913"/>
      <c r="TSB44" s="913"/>
      <c r="TSC44" s="913"/>
      <c r="TSD44" s="913"/>
      <c r="TSE44" s="913"/>
      <c r="TSF44" s="913"/>
      <c r="TSG44" s="913"/>
      <c r="TSH44" s="914"/>
      <c r="TSI44" s="925"/>
      <c r="TSJ44" s="913"/>
      <c r="TSK44" s="913"/>
      <c r="TSL44" s="913"/>
      <c r="TSM44" s="913"/>
      <c r="TSN44" s="913"/>
      <c r="TSO44" s="913"/>
      <c r="TSP44" s="913"/>
      <c r="TSQ44" s="913"/>
      <c r="TSR44" s="913"/>
      <c r="TSS44" s="913"/>
      <c r="TST44" s="913"/>
      <c r="TSU44" s="913"/>
      <c r="TSV44" s="913"/>
      <c r="TSW44" s="913"/>
      <c r="TSX44" s="913"/>
      <c r="TSY44" s="913"/>
      <c r="TSZ44" s="914"/>
      <c r="TTA44" s="925"/>
      <c r="TTB44" s="913"/>
      <c r="TTC44" s="913"/>
      <c r="TTD44" s="913"/>
      <c r="TTE44" s="913"/>
      <c r="TTF44" s="913"/>
      <c r="TTG44" s="913"/>
      <c r="TTH44" s="913"/>
      <c r="TTI44" s="913"/>
      <c r="TTJ44" s="913"/>
      <c r="TTK44" s="913"/>
      <c r="TTL44" s="913"/>
      <c r="TTM44" s="913"/>
      <c r="TTN44" s="913"/>
      <c r="TTO44" s="913"/>
      <c r="TTP44" s="913"/>
      <c r="TTQ44" s="913"/>
      <c r="TTR44" s="914"/>
      <c r="TTS44" s="925"/>
      <c r="TTT44" s="913"/>
      <c r="TTU44" s="913"/>
      <c r="TTV44" s="913"/>
      <c r="TTW44" s="913"/>
      <c r="TTX44" s="913"/>
      <c r="TTY44" s="913"/>
      <c r="TTZ44" s="913"/>
      <c r="TUA44" s="913"/>
      <c r="TUB44" s="913"/>
      <c r="TUC44" s="913"/>
      <c r="TUD44" s="913"/>
      <c r="TUE44" s="913"/>
      <c r="TUF44" s="913"/>
      <c r="TUG44" s="913"/>
      <c r="TUH44" s="913"/>
      <c r="TUI44" s="913"/>
      <c r="TUJ44" s="914"/>
      <c r="TUK44" s="925"/>
      <c r="TUL44" s="913"/>
      <c r="TUM44" s="913"/>
      <c r="TUN44" s="913"/>
      <c r="TUO44" s="913"/>
      <c r="TUP44" s="913"/>
      <c r="TUQ44" s="913"/>
      <c r="TUR44" s="913"/>
      <c r="TUS44" s="913"/>
      <c r="TUT44" s="913"/>
      <c r="TUU44" s="913"/>
      <c r="TUV44" s="913"/>
      <c r="TUW44" s="913"/>
      <c r="TUX44" s="913"/>
      <c r="TUY44" s="913"/>
      <c r="TUZ44" s="913"/>
      <c r="TVA44" s="913"/>
      <c r="TVB44" s="914"/>
      <c r="TVC44" s="925"/>
      <c r="TVD44" s="913"/>
      <c r="TVE44" s="913"/>
      <c r="TVF44" s="913"/>
      <c r="TVG44" s="913"/>
      <c r="TVH44" s="913"/>
      <c r="TVI44" s="913"/>
      <c r="TVJ44" s="913"/>
      <c r="TVK44" s="913"/>
      <c r="TVL44" s="913"/>
      <c r="TVM44" s="913"/>
      <c r="TVN44" s="913"/>
      <c r="TVO44" s="913"/>
      <c r="TVP44" s="913"/>
      <c r="TVQ44" s="913"/>
      <c r="TVR44" s="913"/>
      <c r="TVS44" s="913"/>
      <c r="TVT44" s="914"/>
      <c r="TVU44" s="925"/>
      <c r="TVV44" s="913"/>
      <c r="TVW44" s="913"/>
      <c r="TVX44" s="913"/>
      <c r="TVY44" s="913"/>
      <c r="TVZ44" s="913"/>
      <c r="TWA44" s="913"/>
      <c r="TWB44" s="913"/>
      <c r="TWC44" s="913"/>
      <c r="TWD44" s="913"/>
      <c r="TWE44" s="913"/>
      <c r="TWF44" s="913"/>
      <c r="TWG44" s="913"/>
      <c r="TWH44" s="913"/>
      <c r="TWI44" s="913"/>
      <c r="TWJ44" s="913"/>
      <c r="TWK44" s="913"/>
      <c r="TWL44" s="914"/>
      <c r="TWM44" s="925"/>
      <c r="TWN44" s="913"/>
      <c r="TWO44" s="913"/>
      <c r="TWP44" s="913"/>
      <c r="TWQ44" s="913"/>
      <c r="TWR44" s="913"/>
      <c r="TWS44" s="913"/>
      <c r="TWT44" s="913"/>
      <c r="TWU44" s="913"/>
      <c r="TWV44" s="913"/>
      <c r="TWW44" s="913"/>
      <c r="TWX44" s="913"/>
      <c r="TWY44" s="913"/>
      <c r="TWZ44" s="913"/>
      <c r="TXA44" s="913"/>
      <c r="TXB44" s="913"/>
      <c r="TXC44" s="913"/>
      <c r="TXD44" s="914"/>
      <c r="TXE44" s="925"/>
      <c r="TXF44" s="913"/>
      <c r="TXG44" s="913"/>
      <c r="TXH44" s="913"/>
      <c r="TXI44" s="913"/>
      <c r="TXJ44" s="913"/>
      <c r="TXK44" s="913"/>
      <c r="TXL44" s="913"/>
      <c r="TXM44" s="913"/>
      <c r="TXN44" s="913"/>
      <c r="TXO44" s="913"/>
      <c r="TXP44" s="913"/>
      <c r="TXQ44" s="913"/>
      <c r="TXR44" s="913"/>
      <c r="TXS44" s="913"/>
      <c r="TXT44" s="913"/>
      <c r="TXU44" s="913"/>
      <c r="TXV44" s="914"/>
      <c r="TXW44" s="925"/>
      <c r="TXX44" s="913"/>
      <c r="TXY44" s="913"/>
      <c r="TXZ44" s="913"/>
      <c r="TYA44" s="913"/>
      <c r="TYB44" s="913"/>
      <c r="TYC44" s="913"/>
      <c r="TYD44" s="913"/>
      <c r="TYE44" s="913"/>
      <c r="TYF44" s="913"/>
      <c r="TYG44" s="913"/>
      <c r="TYH44" s="913"/>
      <c r="TYI44" s="913"/>
      <c r="TYJ44" s="913"/>
      <c r="TYK44" s="913"/>
      <c r="TYL44" s="913"/>
      <c r="TYM44" s="913"/>
      <c r="TYN44" s="914"/>
      <c r="TYO44" s="925"/>
      <c r="TYP44" s="913"/>
      <c r="TYQ44" s="913"/>
      <c r="TYR44" s="913"/>
      <c r="TYS44" s="913"/>
      <c r="TYT44" s="913"/>
      <c r="TYU44" s="913"/>
      <c r="TYV44" s="913"/>
      <c r="TYW44" s="913"/>
      <c r="TYX44" s="913"/>
      <c r="TYY44" s="913"/>
      <c r="TYZ44" s="913"/>
      <c r="TZA44" s="913"/>
      <c r="TZB44" s="913"/>
      <c r="TZC44" s="913"/>
      <c r="TZD44" s="913"/>
      <c r="TZE44" s="913"/>
      <c r="TZF44" s="914"/>
      <c r="TZG44" s="925"/>
      <c r="TZH44" s="913"/>
      <c r="TZI44" s="913"/>
      <c r="TZJ44" s="913"/>
      <c r="TZK44" s="913"/>
      <c r="TZL44" s="913"/>
      <c r="TZM44" s="913"/>
      <c r="TZN44" s="913"/>
      <c r="TZO44" s="913"/>
      <c r="TZP44" s="913"/>
      <c r="TZQ44" s="913"/>
      <c r="TZR44" s="913"/>
      <c r="TZS44" s="913"/>
      <c r="TZT44" s="913"/>
      <c r="TZU44" s="913"/>
      <c r="TZV44" s="913"/>
      <c r="TZW44" s="913"/>
      <c r="TZX44" s="914"/>
      <c r="TZY44" s="925"/>
      <c r="TZZ44" s="913"/>
      <c r="UAA44" s="913"/>
      <c r="UAB44" s="913"/>
      <c r="UAC44" s="913"/>
      <c r="UAD44" s="913"/>
      <c r="UAE44" s="913"/>
      <c r="UAF44" s="913"/>
      <c r="UAG44" s="913"/>
      <c r="UAH44" s="913"/>
      <c r="UAI44" s="913"/>
      <c r="UAJ44" s="913"/>
      <c r="UAK44" s="913"/>
      <c r="UAL44" s="913"/>
      <c r="UAM44" s="913"/>
      <c r="UAN44" s="913"/>
      <c r="UAO44" s="913"/>
      <c r="UAP44" s="914"/>
      <c r="UAQ44" s="925"/>
      <c r="UAR44" s="913"/>
      <c r="UAS44" s="913"/>
      <c r="UAT44" s="913"/>
      <c r="UAU44" s="913"/>
      <c r="UAV44" s="913"/>
      <c r="UAW44" s="913"/>
      <c r="UAX44" s="913"/>
      <c r="UAY44" s="913"/>
      <c r="UAZ44" s="913"/>
      <c r="UBA44" s="913"/>
      <c r="UBB44" s="913"/>
      <c r="UBC44" s="913"/>
      <c r="UBD44" s="913"/>
      <c r="UBE44" s="913"/>
      <c r="UBF44" s="913"/>
      <c r="UBG44" s="913"/>
      <c r="UBH44" s="914"/>
      <c r="UBI44" s="925"/>
      <c r="UBJ44" s="913"/>
      <c r="UBK44" s="913"/>
      <c r="UBL44" s="913"/>
      <c r="UBM44" s="913"/>
      <c r="UBN44" s="913"/>
      <c r="UBO44" s="913"/>
      <c r="UBP44" s="913"/>
      <c r="UBQ44" s="913"/>
      <c r="UBR44" s="913"/>
      <c r="UBS44" s="913"/>
      <c r="UBT44" s="913"/>
      <c r="UBU44" s="913"/>
      <c r="UBV44" s="913"/>
      <c r="UBW44" s="913"/>
      <c r="UBX44" s="913"/>
      <c r="UBY44" s="913"/>
      <c r="UBZ44" s="914"/>
      <c r="UCA44" s="925"/>
      <c r="UCB44" s="913"/>
      <c r="UCC44" s="913"/>
      <c r="UCD44" s="913"/>
      <c r="UCE44" s="913"/>
      <c r="UCF44" s="913"/>
      <c r="UCG44" s="913"/>
      <c r="UCH44" s="913"/>
      <c r="UCI44" s="913"/>
      <c r="UCJ44" s="913"/>
      <c r="UCK44" s="913"/>
      <c r="UCL44" s="913"/>
      <c r="UCM44" s="913"/>
      <c r="UCN44" s="913"/>
      <c r="UCO44" s="913"/>
      <c r="UCP44" s="913"/>
      <c r="UCQ44" s="913"/>
      <c r="UCR44" s="914"/>
      <c r="UCS44" s="925"/>
      <c r="UCT44" s="913"/>
      <c r="UCU44" s="913"/>
      <c r="UCV44" s="913"/>
      <c r="UCW44" s="913"/>
      <c r="UCX44" s="913"/>
      <c r="UCY44" s="913"/>
      <c r="UCZ44" s="913"/>
      <c r="UDA44" s="913"/>
      <c r="UDB44" s="913"/>
      <c r="UDC44" s="913"/>
      <c r="UDD44" s="913"/>
      <c r="UDE44" s="913"/>
      <c r="UDF44" s="913"/>
      <c r="UDG44" s="913"/>
      <c r="UDH44" s="913"/>
      <c r="UDI44" s="913"/>
      <c r="UDJ44" s="914"/>
      <c r="UDK44" s="925"/>
      <c r="UDL44" s="913"/>
      <c r="UDM44" s="913"/>
      <c r="UDN44" s="913"/>
      <c r="UDO44" s="913"/>
      <c r="UDP44" s="913"/>
      <c r="UDQ44" s="913"/>
      <c r="UDR44" s="913"/>
      <c r="UDS44" s="913"/>
      <c r="UDT44" s="913"/>
      <c r="UDU44" s="913"/>
      <c r="UDV44" s="913"/>
      <c r="UDW44" s="913"/>
      <c r="UDX44" s="913"/>
      <c r="UDY44" s="913"/>
      <c r="UDZ44" s="913"/>
      <c r="UEA44" s="913"/>
      <c r="UEB44" s="914"/>
      <c r="UEC44" s="925"/>
      <c r="UED44" s="913"/>
      <c r="UEE44" s="913"/>
      <c r="UEF44" s="913"/>
      <c r="UEG44" s="913"/>
      <c r="UEH44" s="913"/>
      <c r="UEI44" s="913"/>
      <c r="UEJ44" s="913"/>
      <c r="UEK44" s="913"/>
      <c r="UEL44" s="913"/>
      <c r="UEM44" s="913"/>
      <c r="UEN44" s="913"/>
      <c r="UEO44" s="913"/>
      <c r="UEP44" s="913"/>
      <c r="UEQ44" s="913"/>
      <c r="UER44" s="913"/>
      <c r="UES44" s="913"/>
      <c r="UET44" s="914"/>
      <c r="UEU44" s="925"/>
      <c r="UEV44" s="913"/>
      <c r="UEW44" s="913"/>
      <c r="UEX44" s="913"/>
      <c r="UEY44" s="913"/>
      <c r="UEZ44" s="913"/>
      <c r="UFA44" s="913"/>
      <c r="UFB44" s="913"/>
      <c r="UFC44" s="913"/>
      <c r="UFD44" s="913"/>
      <c r="UFE44" s="913"/>
      <c r="UFF44" s="913"/>
      <c r="UFG44" s="913"/>
      <c r="UFH44" s="913"/>
      <c r="UFI44" s="913"/>
      <c r="UFJ44" s="913"/>
      <c r="UFK44" s="913"/>
      <c r="UFL44" s="914"/>
      <c r="UFM44" s="925"/>
      <c r="UFN44" s="913"/>
      <c r="UFO44" s="913"/>
      <c r="UFP44" s="913"/>
      <c r="UFQ44" s="913"/>
      <c r="UFR44" s="913"/>
      <c r="UFS44" s="913"/>
      <c r="UFT44" s="913"/>
      <c r="UFU44" s="913"/>
      <c r="UFV44" s="913"/>
      <c r="UFW44" s="913"/>
      <c r="UFX44" s="913"/>
      <c r="UFY44" s="913"/>
      <c r="UFZ44" s="913"/>
      <c r="UGA44" s="913"/>
      <c r="UGB44" s="913"/>
      <c r="UGC44" s="913"/>
      <c r="UGD44" s="914"/>
      <c r="UGE44" s="925"/>
      <c r="UGF44" s="913"/>
      <c r="UGG44" s="913"/>
      <c r="UGH44" s="913"/>
      <c r="UGI44" s="913"/>
      <c r="UGJ44" s="913"/>
      <c r="UGK44" s="913"/>
      <c r="UGL44" s="913"/>
      <c r="UGM44" s="913"/>
      <c r="UGN44" s="913"/>
      <c r="UGO44" s="913"/>
      <c r="UGP44" s="913"/>
      <c r="UGQ44" s="913"/>
      <c r="UGR44" s="913"/>
      <c r="UGS44" s="913"/>
      <c r="UGT44" s="913"/>
      <c r="UGU44" s="913"/>
      <c r="UGV44" s="914"/>
      <c r="UGW44" s="925"/>
      <c r="UGX44" s="913"/>
      <c r="UGY44" s="913"/>
      <c r="UGZ44" s="913"/>
      <c r="UHA44" s="913"/>
      <c r="UHB44" s="913"/>
      <c r="UHC44" s="913"/>
      <c r="UHD44" s="913"/>
      <c r="UHE44" s="913"/>
      <c r="UHF44" s="913"/>
      <c r="UHG44" s="913"/>
      <c r="UHH44" s="913"/>
      <c r="UHI44" s="913"/>
      <c r="UHJ44" s="913"/>
      <c r="UHK44" s="913"/>
      <c r="UHL44" s="913"/>
      <c r="UHM44" s="913"/>
      <c r="UHN44" s="914"/>
      <c r="UHO44" s="925"/>
      <c r="UHP44" s="913"/>
      <c r="UHQ44" s="913"/>
      <c r="UHR44" s="913"/>
      <c r="UHS44" s="913"/>
      <c r="UHT44" s="913"/>
      <c r="UHU44" s="913"/>
      <c r="UHV44" s="913"/>
      <c r="UHW44" s="913"/>
      <c r="UHX44" s="913"/>
      <c r="UHY44" s="913"/>
      <c r="UHZ44" s="913"/>
      <c r="UIA44" s="913"/>
      <c r="UIB44" s="913"/>
      <c r="UIC44" s="913"/>
      <c r="UID44" s="913"/>
      <c r="UIE44" s="913"/>
      <c r="UIF44" s="914"/>
      <c r="UIG44" s="925"/>
      <c r="UIH44" s="913"/>
      <c r="UII44" s="913"/>
      <c r="UIJ44" s="913"/>
      <c r="UIK44" s="913"/>
      <c r="UIL44" s="913"/>
      <c r="UIM44" s="913"/>
      <c r="UIN44" s="913"/>
      <c r="UIO44" s="913"/>
      <c r="UIP44" s="913"/>
      <c r="UIQ44" s="913"/>
      <c r="UIR44" s="913"/>
      <c r="UIS44" s="913"/>
      <c r="UIT44" s="913"/>
      <c r="UIU44" s="913"/>
      <c r="UIV44" s="913"/>
      <c r="UIW44" s="913"/>
      <c r="UIX44" s="914"/>
      <c r="UIY44" s="925"/>
      <c r="UIZ44" s="913"/>
      <c r="UJA44" s="913"/>
      <c r="UJB44" s="913"/>
      <c r="UJC44" s="913"/>
      <c r="UJD44" s="913"/>
      <c r="UJE44" s="913"/>
      <c r="UJF44" s="913"/>
      <c r="UJG44" s="913"/>
      <c r="UJH44" s="913"/>
      <c r="UJI44" s="913"/>
      <c r="UJJ44" s="913"/>
      <c r="UJK44" s="913"/>
      <c r="UJL44" s="913"/>
      <c r="UJM44" s="913"/>
      <c r="UJN44" s="913"/>
      <c r="UJO44" s="913"/>
      <c r="UJP44" s="914"/>
      <c r="UJQ44" s="925"/>
      <c r="UJR44" s="913"/>
      <c r="UJS44" s="913"/>
      <c r="UJT44" s="913"/>
      <c r="UJU44" s="913"/>
      <c r="UJV44" s="913"/>
      <c r="UJW44" s="913"/>
      <c r="UJX44" s="913"/>
      <c r="UJY44" s="913"/>
      <c r="UJZ44" s="913"/>
      <c r="UKA44" s="913"/>
      <c r="UKB44" s="913"/>
      <c r="UKC44" s="913"/>
      <c r="UKD44" s="913"/>
      <c r="UKE44" s="913"/>
      <c r="UKF44" s="913"/>
      <c r="UKG44" s="913"/>
      <c r="UKH44" s="914"/>
      <c r="UKI44" s="925"/>
      <c r="UKJ44" s="913"/>
      <c r="UKK44" s="913"/>
      <c r="UKL44" s="913"/>
      <c r="UKM44" s="913"/>
      <c r="UKN44" s="913"/>
      <c r="UKO44" s="913"/>
      <c r="UKP44" s="913"/>
      <c r="UKQ44" s="913"/>
      <c r="UKR44" s="913"/>
      <c r="UKS44" s="913"/>
      <c r="UKT44" s="913"/>
      <c r="UKU44" s="913"/>
      <c r="UKV44" s="913"/>
      <c r="UKW44" s="913"/>
      <c r="UKX44" s="913"/>
      <c r="UKY44" s="913"/>
      <c r="UKZ44" s="914"/>
      <c r="ULA44" s="925"/>
      <c r="ULB44" s="913"/>
      <c r="ULC44" s="913"/>
      <c r="ULD44" s="913"/>
      <c r="ULE44" s="913"/>
      <c r="ULF44" s="913"/>
      <c r="ULG44" s="913"/>
      <c r="ULH44" s="913"/>
      <c r="ULI44" s="913"/>
      <c r="ULJ44" s="913"/>
      <c r="ULK44" s="913"/>
      <c r="ULL44" s="913"/>
      <c r="ULM44" s="913"/>
      <c r="ULN44" s="913"/>
      <c r="ULO44" s="913"/>
      <c r="ULP44" s="913"/>
      <c r="ULQ44" s="913"/>
      <c r="ULR44" s="914"/>
      <c r="ULS44" s="925"/>
      <c r="ULT44" s="913"/>
      <c r="ULU44" s="913"/>
      <c r="ULV44" s="913"/>
      <c r="ULW44" s="913"/>
      <c r="ULX44" s="913"/>
      <c r="ULY44" s="913"/>
      <c r="ULZ44" s="913"/>
      <c r="UMA44" s="913"/>
      <c r="UMB44" s="913"/>
      <c r="UMC44" s="913"/>
      <c r="UMD44" s="913"/>
      <c r="UME44" s="913"/>
      <c r="UMF44" s="913"/>
      <c r="UMG44" s="913"/>
      <c r="UMH44" s="913"/>
      <c r="UMI44" s="913"/>
      <c r="UMJ44" s="914"/>
      <c r="UMK44" s="925"/>
      <c r="UML44" s="913"/>
      <c r="UMM44" s="913"/>
      <c r="UMN44" s="913"/>
      <c r="UMO44" s="913"/>
      <c r="UMP44" s="913"/>
      <c r="UMQ44" s="913"/>
      <c r="UMR44" s="913"/>
      <c r="UMS44" s="913"/>
      <c r="UMT44" s="913"/>
      <c r="UMU44" s="913"/>
      <c r="UMV44" s="913"/>
      <c r="UMW44" s="913"/>
      <c r="UMX44" s="913"/>
      <c r="UMY44" s="913"/>
      <c r="UMZ44" s="913"/>
      <c r="UNA44" s="913"/>
      <c r="UNB44" s="914"/>
      <c r="UNC44" s="925"/>
      <c r="UND44" s="913"/>
      <c r="UNE44" s="913"/>
      <c r="UNF44" s="913"/>
      <c r="UNG44" s="913"/>
      <c r="UNH44" s="913"/>
      <c r="UNI44" s="913"/>
      <c r="UNJ44" s="913"/>
      <c r="UNK44" s="913"/>
      <c r="UNL44" s="913"/>
      <c r="UNM44" s="913"/>
      <c r="UNN44" s="913"/>
      <c r="UNO44" s="913"/>
      <c r="UNP44" s="913"/>
      <c r="UNQ44" s="913"/>
      <c r="UNR44" s="913"/>
      <c r="UNS44" s="913"/>
      <c r="UNT44" s="914"/>
      <c r="UNU44" s="925"/>
      <c r="UNV44" s="913"/>
      <c r="UNW44" s="913"/>
      <c r="UNX44" s="913"/>
      <c r="UNY44" s="913"/>
      <c r="UNZ44" s="913"/>
      <c r="UOA44" s="913"/>
      <c r="UOB44" s="913"/>
      <c r="UOC44" s="913"/>
      <c r="UOD44" s="913"/>
      <c r="UOE44" s="913"/>
      <c r="UOF44" s="913"/>
      <c r="UOG44" s="913"/>
      <c r="UOH44" s="913"/>
      <c r="UOI44" s="913"/>
      <c r="UOJ44" s="913"/>
      <c r="UOK44" s="913"/>
      <c r="UOL44" s="914"/>
      <c r="UOM44" s="925"/>
      <c r="UON44" s="913"/>
      <c r="UOO44" s="913"/>
      <c r="UOP44" s="913"/>
      <c r="UOQ44" s="913"/>
      <c r="UOR44" s="913"/>
      <c r="UOS44" s="913"/>
      <c r="UOT44" s="913"/>
      <c r="UOU44" s="913"/>
      <c r="UOV44" s="913"/>
      <c r="UOW44" s="913"/>
      <c r="UOX44" s="913"/>
      <c r="UOY44" s="913"/>
      <c r="UOZ44" s="913"/>
      <c r="UPA44" s="913"/>
      <c r="UPB44" s="913"/>
      <c r="UPC44" s="913"/>
      <c r="UPD44" s="914"/>
      <c r="UPE44" s="925"/>
      <c r="UPF44" s="913"/>
      <c r="UPG44" s="913"/>
      <c r="UPH44" s="913"/>
      <c r="UPI44" s="913"/>
      <c r="UPJ44" s="913"/>
      <c r="UPK44" s="913"/>
      <c r="UPL44" s="913"/>
      <c r="UPM44" s="913"/>
      <c r="UPN44" s="913"/>
      <c r="UPO44" s="913"/>
      <c r="UPP44" s="913"/>
      <c r="UPQ44" s="913"/>
      <c r="UPR44" s="913"/>
      <c r="UPS44" s="913"/>
      <c r="UPT44" s="913"/>
      <c r="UPU44" s="913"/>
      <c r="UPV44" s="914"/>
      <c r="UPW44" s="925"/>
      <c r="UPX44" s="913"/>
      <c r="UPY44" s="913"/>
      <c r="UPZ44" s="913"/>
      <c r="UQA44" s="913"/>
      <c r="UQB44" s="913"/>
      <c r="UQC44" s="913"/>
      <c r="UQD44" s="913"/>
      <c r="UQE44" s="913"/>
      <c r="UQF44" s="913"/>
      <c r="UQG44" s="913"/>
      <c r="UQH44" s="913"/>
      <c r="UQI44" s="913"/>
      <c r="UQJ44" s="913"/>
      <c r="UQK44" s="913"/>
      <c r="UQL44" s="913"/>
      <c r="UQM44" s="913"/>
      <c r="UQN44" s="914"/>
      <c r="UQO44" s="925"/>
      <c r="UQP44" s="913"/>
      <c r="UQQ44" s="913"/>
      <c r="UQR44" s="913"/>
      <c r="UQS44" s="913"/>
      <c r="UQT44" s="913"/>
      <c r="UQU44" s="913"/>
      <c r="UQV44" s="913"/>
      <c r="UQW44" s="913"/>
      <c r="UQX44" s="913"/>
      <c r="UQY44" s="913"/>
      <c r="UQZ44" s="913"/>
      <c r="URA44" s="913"/>
      <c r="URB44" s="913"/>
      <c r="URC44" s="913"/>
      <c r="URD44" s="913"/>
      <c r="URE44" s="913"/>
      <c r="URF44" s="914"/>
      <c r="URG44" s="925"/>
      <c r="URH44" s="913"/>
      <c r="URI44" s="913"/>
      <c r="URJ44" s="913"/>
      <c r="URK44" s="913"/>
      <c r="URL44" s="913"/>
      <c r="URM44" s="913"/>
      <c r="URN44" s="913"/>
      <c r="URO44" s="913"/>
      <c r="URP44" s="913"/>
      <c r="URQ44" s="913"/>
      <c r="URR44" s="913"/>
      <c r="URS44" s="913"/>
      <c r="URT44" s="913"/>
      <c r="URU44" s="913"/>
      <c r="URV44" s="913"/>
      <c r="URW44" s="913"/>
      <c r="URX44" s="914"/>
      <c r="URY44" s="925"/>
      <c r="URZ44" s="913"/>
      <c r="USA44" s="913"/>
      <c r="USB44" s="913"/>
      <c r="USC44" s="913"/>
      <c r="USD44" s="913"/>
      <c r="USE44" s="913"/>
      <c r="USF44" s="913"/>
      <c r="USG44" s="913"/>
      <c r="USH44" s="913"/>
      <c r="USI44" s="913"/>
      <c r="USJ44" s="913"/>
      <c r="USK44" s="913"/>
      <c r="USL44" s="913"/>
      <c r="USM44" s="913"/>
      <c r="USN44" s="913"/>
      <c r="USO44" s="913"/>
      <c r="USP44" s="914"/>
      <c r="USQ44" s="925"/>
      <c r="USR44" s="913"/>
      <c r="USS44" s="913"/>
      <c r="UST44" s="913"/>
      <c r="USU44" s="913"/>
      <c r="USV44" s="913"/>
      <c r="USW44" s="913"/>
      <c r="USX44" s="913"/>
      <c r="USY44" s="913"/>
      <c r="USZ44" s="913"/>
      <c r="UTA44" s="913"/>
      <c r="UTB44" s="913"/>
      <c r="UTC44" s="913"/>
      <c r="UTD44" s="913"/>
      <c r="UTE44" s="913"/>
      <c r="UTF44" s="913"/>
      <c r="UTG44" s="913"/>
      <c r="UTH44" s="914"/>
      <c r="UTI44" s="925"/>
      <c r="UTJ44" s="913"/>
      <c r="UTK44" s="913"/>
      <c r="UTL44" s="913"/>
      <c r="UTM44" s="913"/>
      <c r="UTN44" s="913"/>
      <c r="UTO44" s="913"/>
      <c r="UTP44" s="913"/>
      <c r="UTQ44" s="913"/>
      <c r="UTR44" s="913"/>
      <c r="UTS44" s="913"/>
      <c r="UTT44" s="913"/>
      <c r="UTU44" s="913"/>
      <c r="UTV44" s="913"/>
      <c r="UTW44" s="913"/>
      <c r="UTX44" s="913"/>
      <c r="UTY44" s="913"/>
      <c r="UTZ44" s="914"/>
      <c r="UUA44" s="925"/>
      <c r="UUB44" s="913"/>
      <c r="UUC44" s="913"/>
      <c r="UUD44" s="913"/>
      <c r="UUE44" s="913"/>
      <c r="UUF44" s="913"/>
      <c r="UUG44" s="913"/>
      <c r="UUH44" s="913"/>
      <c r="UUI44" s="913"/>
      <c r="UUJ44" s="913"/>
      <c r="UUK44" s="913"/>
      <c r="UUL44" s="913"/>
      <c r="UUM44" s="913"/>
      <c r="UUN44" s="913"/>
      <c r="UUO44" s="913"/>
      <c r="UUP44" s="913"/>
      <c r="UUQ44" s="913"/>
      <c r="UUR44" s="914"/>
      <c r="UUS44" s="925"/>
      <c r="UUT44" s="913"/>
      <c r="UUU44" s="913"/>
      <c r="UUV44" s="913"/>
      <c r="UUW44" s="913"/>
      <c r="UUX44" s="913"/>
      <c r="UUY44" s="913"/>
      <c r="UUZ44" s="913"/>
      <c r="UVA44" s="913"/>
      <c r="UVB44" s="913"/>
      <c r="UVC44" s="913"/>
      <c r="UVD44" s="913"/>
      <c r="UVE44" s="913"/>
      <c r="UVF44" s="913"/>
      <c r="UVG44" s="913"/>
      <c r="UVH44" s="913"/>
      <c r="UVI44" s="913"/>
      <c r="UVJ44" s="914"/>
      <c r="UVK44" s="925"/>
      <c r="UVL44" s="913"/>
      <c r="UVM44" s="913"/>
      <c r="UVN44" s="913"/>
      <c r="UVO44" s="913"/>
      <c r="UVP44" s="913"/>
      <c r="UVQ44" s="913"/>
      <c r="UVR44" s="913"/>
      <c r="UVS44" s="913"/>
      <c r="UVT44" s="913"/>
      <c r="UVU44" s="913"/>
      <c r="UVV44" s="913"/>
      <c r="UVW44" s="913"/>
      <c r="UVX44" s="913"/>
      <c r="UVY44" s="913"/>
      <c r="UVZ44" s="913"/>
      <c r="UWA44" s="913"/>
      <c r="UWB44" s="914"/>
      <c r="UWC44" s="925"/>
      <c r="UWD44" s="913"/>
      <c r="UWE44" s="913"/>
      <c r="UWF44" s="913"/>
      <c r="UWG44" s="913"/>
      <c r="UWH44" s="913"/>
      <c r="UWI44" s="913"/>
      <c r="UWJ44" s="913"/>
      <c r="UWK44" s="913"/>
      <c r="UWL44" s="913"/>
      <c r="UWM44" s="913"/>
      <c r="UWN44" s="913"/>
      <c r="UWO44" s="913"/>
      <c r="UWP44" s="913"/>
      <c r="UWQ44" s="913"/>
      <c r="UWR44" s="913"/>
      <c r="UWS44" s="913"/>
      <c r="UWT44" s="914"/>
      <c r="UWU44" s="925"/>
      <c r="UWV44" s="913"/>
      <c r="UWW44" s="913"/>
      <c r="UWX44" s="913"/>
      <c r="UWY44" s="913"/>
      <c r="UWZ44" s="913"/>
      <c r="UXA44" s="913"/>
      <c r="UXB44" s="913"/>
      <c r="UXC44" s="913"/>
      <c r="UXD44" s="913"/>
      <c r="UXE44" s="913"/>
      <c r="UXF44" s="913"/>
      <c r="UXG44" s="913"/>
      <c r="UXH44" s="913"/>
      <c r="UXI44" s="913"/>
      <c r="UXJ44" s="913"/>
      <c r="UXK44" s="913"/>
      <c r="UXL44" s="914"/>
      <c r="UXM44" s="925"/>
      <c r="UXN44" s="913"/>
      <c r="UXO44" s="913"/>
      <c r="UXP44" s="913"/>
      <c r="UXQ44" s="913"/>
      <c r="UXR44" s="913"/>
      <c r="UXS44" s="913"/>
      <c r="UXT44" s="913"/>
      <c r="UXU44" s="913"/>
      <c r="UXV44" s="913"/>
      <c r="UXW44" s="913"/>
      <c r="UXX44" s="913"/>
      <c r="UXY44" s="913"/>
      <c r="UXZ44" s="913"/>
      <c r="UYA44" s="913"/>
      <c r="UYB44" s="913"/>
      <c r="UYC44" s="913"/>
      <c r="UYD44" s="914"/>
      <c r="UYE44" s="925"/>
      <c r="UYF44" s="913"/>
      <c r="UYG44" s="913"/>
      <c r="UYH44" s="913"/>
      <c r="UYI44" s="913"/>
      <c r="UYJ44" s="913"/>
      <c r="UYK44" s="913"/>
      <c r="UYL44" s="913"/>
      <c r="UYM44" s="913"/>
      <c r="UYN44" s="913"/>
      <c r="UYO44" s="913"/>
      <c r="UYP44" s="913"/>
      <c r="UYQ44" s="913"/>
      <c r="UYR44" s="913"/>
      <c r="UYS44" s="913"/>
      <c r="UYT44" s="913"/>
      <c r="UYU44" s="913"/>
      <c r="UYV44" s="914"/>
      <c r="UYW44" s="925"/>
      <c r="UYX44" s="913"/>
      <c r="UYY44" s="913"/>
      <c r="UYZ44" s="913"/>
      <c r="UZA44" s="913"/>
      <c r="UZB44" s="913"/>
      <c r="UZC44" s="913"/>
      <c r="UZD44" s="913"/>
      <c r="UZE44" s="913"/>
      <c r="UZF44" s="913"/>
      <c r="UZG44" s="913"/>
      <c r="UZH44" s="913"/>
      <c r="UZI44" s="913"/>
      <c r="UZJ44" s="913"/>
      <c r="UZK44" s="913"/>
      <c r="UZL44" s="913"/>
      <c r="UZM44" s="913"/>
      <c r="UZN44" s="914"/>
      <c r="UZO44" s="925"/>
      <c r="UZP44" s="913"/>
      <c r="UZQ44" s="913"/>
      <c r="UZR44" s="913"/>
      <c r="UZS44" s="913"/>
      <c r="UZT44" s="913"/>
      <c r="UZU44" s="913"/>
      <c r="UZV44" s="913"/>
      <c r="UZW44" s="913"/>
      <c r="UZX44" s="913"/>
      <c r="UZY44" s="913"/>
      <c r="UZZ44" s="913"/>
      <c r="VAA44" s="913"/>
      <c r="VAB44" s="913"/>
      <c r="VAC44" s="913"/>
      <c r="VAD44" s="913"/>
      <c r="VAE44" s="913"/>
      <c r="VAF44" s="914"/>
      <c r="VAG44" s="925"/>
      <c r="VAH44" s="913"/>
      <c r="VAI44" s="913"/>
      <c r="VAJ44" s="913"/>
      <c r="VAK44" s="913"/>
      <c r="VAL44" s="913"/>
      <c r="VAM44" s="913"/>
      <c r="VAN44" s="913"/>
      <c r="VAO44" s="913"/>
      <c r="VAP44" s="913"/>
      <c r="VAQ44" s="913"/>
      <c r="VAR44" s="913"/>
      <c r="VAS44" s="913"/>
      <c r="VAT44" s="913"/>
      <c r="VAU44" s="913"/>
      <c r="VAV44" s="913"/>
      <c r="VAW44" s="913"/>
      <c r="VAX44" s="914"/>
      <c r="VAY44" s="925"/>
      <c r="VAZ44" s="913"/>
      <c r="VBA44" s="913"/>
      <c r="VBB44" s="913"/>
      <c r="VBC44" s="913"/>
      <c r="VBD44" s="913"/>
      <c r="VBE44" s="913"/>
      <c r="VBF44" s="913"/>
      <c r="VBG44" s="913"/>
      <c r="VBH44" s="913"/>
      <c r="VBI44" s="913"/>
      <c r="VBJ44" s="913"/>
      <c r="VBK44" s="913"/>
      <c r="VBL44" s="913"/>
      <c r="VBM44" s="913"/>
      <c r="VBN44" s="913"/>
      <c r="VBO44" s="913"/>
      <c r="VBP44" s="914"/>
      <c r="VBQ44" s="925"/>
      <c r="VBR44" s="913"/>
      <c r="VBS44" s="913"/>
      <c r="VBT44" s="913"/>
      <c r="VBU44" s="913"/>
      <c r="VBV44" s="913"/>
      <c r="VBW44" s="913"/>
      <c r="VBX44" s="913"/>
      <c r="VBY44" s="913"/>
      <c r="VBZ44" s="913"/>
      <c r="VCA44" s="913"/>
      <c r="VCB44" s="913"/>
      <c r="VCC44" s="913"/>
      <c r="VCD44" s="913"/>
      <c r="VCE44" s="913"/>
      <c r="VCF44" s="913"/>
      <c r="VCG44" s="913"/>
      <c r="VCH44" s="914"/>
      <c r="VCI44" s="925"/>
      <c r="VCJ44" s="913"/>
      <c r="VCK44" s="913"/>
      <c r="VCL44" s="913"/>
      <c r="VCM44" s="913"/>
      <c r="VCN44" s="913"/>
      <c r="VCO44" s="913"/>
      <c r="VCP44" s="913"/>
      <c r="VCQ44" s="913"/>
      <c r="VCR44" s="913"/>
      <c r="VCS44" s="913"/>
      <c r="VCT44" s="913"/>
      <c r="VCU44" s="913"/>
      <c r="VCV44" s="913"/>
      <c r="VCW44" s="913"/>
      <c r="VCX44" s="913"/>
      <c r="VCY44" s="913"/>
      <c r="VCZ44" s="914"/>
      <c r="VDA44" s="925"/>
      <c r="VDB44" s="913"/>
      <c r="VDC44" s="913"/>
      <c r="VDD44" s="913"/>
      <c r="VDE44" s="913"/>
      <c r="VDF44" s="913"/>
      <c r="VDG44" s="913"/>
      <c r="VDH44" s="913"/>
      <c r="VDI44" s="913"/>
      <c r="VDJ44" s="913"/>
      <c r="VDK44" s="913"/>
      <c r="VDL44" s="913"/>
      <c r="VDM44" s="913"/>
      <c r="VDN44" s="913"/>
      <c r="VDO44" s="913"/>
      <c r="VDP44" s="913"/>
      <c r="VDQ44" s="913"/>
      <c r="VDR44" s="914"/>
      <c r="VDS44" s="925"/>
      <c r="VDT44" s="913"/>
      <c r="VDU44" s="913"/>
      <c r="VDV44" s="913"/>
      <c r="VDW44" s="913"/>
      <c r="VDX44" s="913"/>
      <c r="VDY44" s="913"/>
      <c r="VDZ44" s="913"/>
      <c r="VEA44" s="913"/>
      <c r="VEB44" s="913"/>
      <c r="VEC44" s="913"/>
      <c r="VED44" s="913"/>
      <c r="VEE44" s="913"/>
      <c r="VEF44" s="913"/>
      <c r="VEG44" s="913"/>
      <c r="VEH44" s="913"/>
      <c r="VEI44" s="913"/>
      <c r="VEJ44" s="914"/>
      <c r="VEK44" s="925"/>
      <c r="VEL44" s="913"/>
      <c r="VEM44" s="913"/>
      <c r="VEN44" s="913"/>
      <c r="VEO44" s="913"/>
      <c r="VEP44" s="913"/>
      <c r="VEQ44" s="913"/>
      <c r="VER44" s="913"/>
      <c r="VES44" s="913"/>
      <c r="VET44" s="913"/>
      <c r="VEU44" s="913"/>
      <c r="VEV44" s="913"/>
      <c r="VEW44" s="913"/>
      <c r="VEX44" s="913"/>
      <c r="VEY44" s="913"/>
      <c r="VEZ44" s="913"/>
      <c r="VFA44" s="913"/>
      <c r="VFB44" s="914"/>
      <c r="VFC44" s="925"/>
      <c r="VFD44" s="913"/>
      <c r="VFE44" s="913"/>
      <c r="VFF44" s="913"/>
      <c r="VFG44" s="913"/>
      <c r="VFH44" s="913"/>
      <c r="VFI44" s="913"/>
      <c r="VFJ44" s="913"/>
      <c r="VFK44" s="913"/>
      <c r="VFL44" s="913"/>
      <c r="VFM44" s="913"/>
      <c r="VFN44" s="913"/>
      <c r="VFO44" s="913"/>
      <c r="VFP44" s="913"/>
      <c r="VFQ44" s="913"/>
      <c r="VFR44" s="913"/>
      <c r="VFS44" s="913"/>
      <c r="VFT44" s="914"/>
      <c r="VFU44" s="925"/>
      <c r="VFV44" s="913"/>
      <c r="VFW44" s="913"/>
      <c r="VFX44" s="913"/>
      <c r="VFY44" s="913"/>
      <c r="VFZ44" s="913"/>
      <c r="VGA44" s="913"/>
      <c r="VGB44" s="913"/>
      <c r="VGC44" s="913"/>
      <c r="VGD44" s="913"/>
      <c r="VGE44" s="913"/>
      <c r="VGF44" s="913"/>
      <c r="VGG44" s="913"/>
      <c r="VGH44" s="913"/>
      <c r="VGI44" s="913"/>
      <c r="VGJ44" s="913"/>
      <c r="VGK44" s="913"/>
      <c r="VGL44" s="914"/>
      <c r="VGM44" s="925"/>
      <c r="VGN44" s="913"/>
      <c r="VGO44" s="913"/>
      <c r="VGP44" s="913"/>
      <c r="VGQ44" s="913"/>
      <c r="VGR44" s="913"/>
      <c r="VGS44" s="913"/>
      <c r="VGT44" s="913"/>
      <c r="VGU44" s="913"/>
      <c r="VGV44" s="913"/>
      <c r="VGW44" s="913"/>
      <c r="VGX44" s="913"/>
      <c r="VGY44" s="913"/>
      <c r="VGZ44" s="913"/>
      <c r="VHA44" s="913"/>
      <c r="VHB44" s="913"/>
      <c r="VHC44" s="913"/>
      <c r="VHD44" s="914"/>
      <c r="VHE44" s="925"/>
      <c r="VHF44" s="913"/>
      <c r="VHG44" s="913"/>
      <c r="VHH44" s="913"/>
      <c r="VHI44" s="913"/>
      <c r="VHJ44" s="913"/>
      <c r="VHK44" s="913"/>
      <c r="VHL44" s="913"/>
      <c r="VHM44" s="913"/>
      <c r="VHN44" s="913"/>
      <c r="VHO44" s="913"/>
      <c r="VHP44" s="913"/>
      <c r="VHQ44" s="913"/>
      <c r="VHR44" s="913"/>
      <c r="VHS44" s="913"/>
      <c r="VHT44" s="913"/>
      <c r="VHU44" s="913"/>
      <c r="VHV44" s="914"/>
      <c r="VHW44" s="925"/>
      <c r="VHX44" s="913"/>
      <c r="VHY44" s="913"/>
      <c r="VHZ44" s="913"/>
      <c r="VIA44" s="913"/>
      <c r="VIB44" s="913"/>
      <c r="VIC44" s="913"/>
      <c r="VID44" s="913"/>
      <c r="VIE44" s="913"/>
      <c r="VIF44" s="913"/>
      <c r="VIG44" s="913"/>
      <c r="VIH44" s="913"/>
      <c r="VII44" s="913"/>
      <c r="VIJ44" s="913"/>
      <c r="VIK44" s="913"/>
      <c r="VIL44" s="913"/>
      <c r="VIM44" s="913"/>
      <c r="VIN44" s="914"/>
      <c r="VIO44" s="925"/>
      <c r="VIP44" s="913"/>
      <c r="VIQ44" s="913"/>
      <c r="VIR44" s="913"/>
      <c r="VIS44" s="913"/>
      <c r="VIT44" s="913"/>
      <c r="VIU44" s="913"/>
      <c r="VIV44" s="913"/>
      <c r="VIW44" s="913"/>
      <c r="VIX44" s="913"/>
      <c r="VIY44" s="913"/>
      <c r="VIZ44" s="913"/>
      <c r="VJA44" s="913"/>
      <c r="VJB44" s="913"/>
      <c r="VJC44" s="913"/>
      <c r="VJD44" s="913"/>
      <c r="VJE44" s="913"/>
      <c r="VJF44" s="914"/>
      <c r="VJG44" s="925"/>
      <c r="VJH44" s="913"/>
      <c r="VJI44" s="913"/>
      <c r="VJJ44" s="913"/>
      <c r="VJK44" s="913"/>
      <c r="VJL44" s="913"/>
      <c r="VJM44" s="913"/>
      <c r="VJN44" s="913"/>
      <c r="VJO44" s="913"/>
      <c r="VJP44" s="913"/>
      <c r="VJQ44" s="913"/>
      <c r="VJR44" s="913"/>
      <c r="VJS44" s="913"/>
      <c r="VJT44" s="913"/>
      <c r="VJU44" s="913"/>
      <c r="VJV44" s="913"/>
      <c r="VJW44" s="913"/>
      <c r="VJX44" s="914"/>
      <c r="VJY44" s="925"/>
      <c r="VJZ44" s="913"/>
      <c r="VKA44" s="913"/>
      <c r="VKB44" s="913"/>
      <c r="VKC44" s="913"/>
      <c r="VKD44" s="913"/>
      <c r="VKE44" s="913"/>
      <c r="VKF44" s="913"/>
      <c r="VKG44" s="913"/>
      <c r="VKH44" s="913"/>
      <c r="VKI44" s="913"/>
      <c r="VKJ44" s="913"/>
      <c r="VKK44" s="913"/>
      <c r="VKL44" s="913"/>
      <c r="VKM44" s="913"/>
      <c r="VKN44" s="913"/>
      <c r="VKO44" s="913"/>
      <c r="VKP44" s="914"/>
      <c r="VKQ44" s="925"/>
      <c r="VKR44" s="913"/>
      <c r="VKS44" s="913"/>
      <c r="VKT44" s="913"/>
      <c r="VKU44" s="913"/>
      <c r="VKV44" s="913"/>
      <c r="VKW44" s="913"/>
      <c r="VKX44" s="913"/>
      <c r="VKY44" s="913"/>
      <c r="VKZ44" s="913"/>
      <c r="VLA44" s="913"/>
      <c r="VLB44" s="913"/>
      <c r="VLC44" s="913"/>
      <c r="VLD44" s="913"/>
      <c r="VLE44" s="913"/>
      <c r="VLF44" s="913"/>
      <c r="VLG44" s="913"/>
      <c r="VLH44" s="914"/>
      <c r="VLI44" s="925"/>
      <c r="VLJ44" s="913"/>
      <c r="VLK44" s="913"/>
      <c r="VLL44" s="913"/>
      <c r="VLM44" s="913"/>
      <c r="VLN44" s="913"/>
      <c r="VLO44" s="913"/>
      <c r="VLP44" s="913"/>
      <c r="VLQ44" s="913"/>
      <c r="VLR44" s="913"/>
      <c r="VLS44" s="913"/>
      <c r="VLT44" s="913"/>
      <c r="VLU44" s="913"/>
      <c r="VLV44" s="913"/>
      <c r="VLW44" s="913"/>
      <c r="VLX44" s="913"/>
      <c r="VLY44" s="913"/>
      <c r="VLZ44" s="914"/>
      <c r="VMA44" s="925"/>
      <c r="VMB44" s="913"/>
      <c r="VMC44" s="913"/>
      <c r="VMD44" s="913"/>
      <c r="VME44" s="913"/>
      <c r="VMF44" s="913"/>
      <c r="VMG44" s="913"/>
      <c r="VMH44" s="913"/>
      <c r="VMI44" s="913"/>
      <c r="VMJ44" s="913"/>
      <c r="VMK44" s="913"/>
      <c r="VML44" s="913"/>
      <c r="VMM44" s="913"/>
      <c r="VMN44" s="913"/>
      <c r="VMO44" s="913"/>
      <c r="VMP44" s="913"/>
      <c r="VMQ44" s="913"/>
      <c r="VMR44" s="914"/>
      <c r="VMS44" s="925"/>
      <c r="VMT44" s="913"/>
      <c r="VMU44" s="913"/>
      <c r="VMV44" s="913"/>
      <c r="VMW44" s="913"/>
      <c r="VMX44" s="913"/>
      <c r="VMY44" s="913"/>
      <c r="VMZ44" s="913"/>
      <c r="VNA44" s="913"/>
      <c r="VNB44" s="913"/>
      <c r="VNC44" s="913"/>
      <c r="VND44" s="913"/>
      <c r="VNE44" s="913"/>
      <c r="VNF44" s="913"/>
      <c r="VNG44" s="913"/>
      <c r="VNH44" s="913"/>
      <c r="VNI44" s="913"/>
      <c r="VNJ44" s="914"/>
      <c r="VNK44" s="925"/>
      <c r="VNL44" s="913"/>
      <c r="VNM44" s="913"/>
      <c r="VNN44" s="913"/>
      <c r="VNO44" s="913"/>
      <c r="VNP44" s="913"/>
      <c r="VNQ44" s="913"/>
      <c r="VNR44" s="913"/>
      <c r="VNS44" s="913"/>
      <c r="VNT44" s="913"/>
      <c r="VNU44" s="913"/>
      <c r="VNV44" s="913"/>
      <c r="VNW44" s="913"/>
      <c r="VNX44" s="913"/>
      <c r="VNY44" s="913"/>
      <c r="VNZ44" s="913"/>
      <c r="VOA44" s="913"/>
      <c r="VOB44" s="914"/>
      <c r="VOC44" s="925"/>
      <c r="VOD44" s="913"/>
      <c r="VOE44" s="913"/>
      <c r="VOF44" s="913"/>
      <c r="VOG44" s="913"/>
      <c r="VOH44" s="913"/>
      <c r="VOI44" s="913"/>
      <c r="VOJ44" s="913"/>
      <c r="VOK44" s="913"/>
      <c r="VOL44" s="913"/>
      <c r="VOM44" s="913"/>
      <c r="VON44" s="913"/>
      <c r="VOO44" s="913"/>
      <c r="VOP44" s="913"/>
      <c r="VOQ44" s="913"/>
      <c r="VOR44" s="913"/>
      <c r="VOS44" s="913"/>
      <c r="VOT44" s="914"/>
      <c r="VOU44" s="925"/>
      <c r="VOV44" s="913"/>
      <c r="VOW44" s="913"/>
      <c r="VOX44" s="913"/>
      <c r="VOY44" s="913"/>
      <c r="VOZ44" s="913"/>
      <c r="VPA44" s="913"/>
      <c r="VPB44" s="913"/>
      <c r="VPC44" s="913"/>
      <c r="VPD44" s="913"/>
      <c r="VPE44" s="913"/>
      <c r="VPF44" s="913"/>
      <c r="VPG44" s="913"/>
      <c r="VPH44" s="913"/>
      <c r="VPI44" s="913"/>
      <c r="VPJ44" s="913"/>
      <c r="VPK44" s="913"/>
      <c r="VPL44" s="914"/>
      <c r="VPM44" s="925"/>
      <c r="VPN44" s="913"/>
      <c r="VPO44" s="913"/>
      <c r="VPP44" s="913"/>
      <c r="VPQ44" s="913"/>
      <c r="VPR44" s="913"/>
      <c r="VPS44" s="913"/>
      <c r="VPT44" s="913"/>
      <c r="VPU44" s="913"/>
      <c r="VPV44" s="913"/>
      <c r="VPW44" s="913"/>
      <c r="VPX44" s="913"/>
      <c r="VPY44" s="913"/>
      <c r="VPZ44" s="913"/>
      <c r="VQA44" s="913"/>
      <c r="VQB44" s="913"/>
      <c r="VQC44" s="913"/>
      <c r="VQD44" s="914"/>
      <c r="VQE44" s="925"/>
      <c r="VQF44" s="913"/>
      <c r="VQG44" s="913"/>
      <c r="VQH44" s="913"/>
      <c r="VQI44" s="913"/>
      <c r="VQJ44" s="913"/>
      <c r="VQK44" s="913"/>
      <c r="VQL44" s="913"/>
      <c r="VQM44" s="913"/>
      <c r="VQN44" s="913"/>
      <c r="VQO44" s="913"/>
      <c r="VQP44" s="913"/>
      <c r="VQQ44" s="913"/>
      <c r="VQR44" s="913"/>
      <c r="VQS44" s="913"/>
      <c r="VQT44" s="913"/>
      <c r="VQU44" s="913"/>
      <c r="VQV44" s="914"/>
      <c r="VQW44" s="925"/>
      <c r="VQX44" s="913"/>
      <c r="VQY44" s="913"/>
      <c r="VQZ44" s="913"/>
      <c r="VRA44" s="913"/>
      <c r="VRB44" s="913"/>
      <c r="VRC44" s="913"/>
      <c r="VRD44" s="913"/>
      <c r="VRE44" s="913"/>
      <c r="VRF44" s="913"/>
      <c r="VRG44" s="913"/>
      <c r="VRH44" s="913"/>
      <c r="VRI44" s="913"/>
      <c r="VRJ44" s="913"/>
      <c r="VRK44" s="913"/>
      <c r="VRL44" s="913"/>
      <c r="VRM44" s="913"/>
      <c r="VRN44" s="914"/>
      <c r="VRO44" s="925"/>
      <c r="VRP44" s="913"/>
      <c r="VRQ44" s="913"/>
      <c r="VRR44" s="913"/>
      <c r="VRS44" s="913"/>
      <c r="VRT44" s="913"/>
      <c r="VRU44" s="913"/>
      <c r="VRV44" s="913"/>
      <c r="VRW44" s="913"/>
      <c r="VRX44" s="913"/>
      <c r="VRY44" s="913"/>
      <c r="VRZ44" s="913"/>
      <c r="VSA44" s="913"/>
      <c r="VSB44" s="913"/>
      <c r="VSC44" s="913"/>
      <c r="VSD44" s="913"/>
      <c r="VSE44" s="913"/>
      <c r="VSF44" s="914"/>
      <c r="VSG44" s="925"/>
      <c r="VSH44" s="913"/>
      <c r="VSI44" s="913"/>
      <c r="VSJ44" s="913"/>
      <c r="VSK44" s="913"/>
      <c r="VSL44" s="913"/>
      <c r="VSM44" s="913"/>
      <c r="VSN44" s="913"/>
      <c r="VSO44" s="913"/>
      <c r="VSP44" s="913"/>
      <c r="VSQ44" s="913"/>
      <c r="VSR44" s="913"/>
      <c r="VSS44" s="913"/>
      <c r="VST44" s="913"/>
      <c r="VSU44" s="913"/>
      <c r="VSV44" s="913"/>
      <c r="VSW44" s="913"/>
      <c r="VSX44" s="914"/>
      <c r="VSY44" s="925"/>
      <c r="VSZ44" s="913"/>
      <c r="VTA44" s="913"/>
      <c r="VTB44" s="913"/>
      <c r="VTC44" s="913"/>
      <c r="VTD44" s="913"/>
      <c r="VTE44" s="913"/>
      <c r="VTF44" s="913"/>
      <c r="VTG44" s="913"/>
      <c r="VTH44" s="913"/>
      <c r="VTI44" s="913"/>
      <c r="VTJ44" s="913"/>
      <c r="VTK44" s="913"/>
      <c r="VTL44" s="913"/>
      <c r="VTM44" s="913"/>
      <c r="VTN44" s="913"/>
      <c r="VTO44" s="913"/>
      <c r="VTP44" s="914"/>
      <c r="VTQ44" s="925"/>
      <c r="VTR44" s="913"/>
      <c r="VTS44" s="913"/>
      <c r="VTT44" s="913"/>
      <c r="VTU44" s="913"/>
      <c r="VTV44" s="913"/>
      <c r="VTW44" s="913"/>
      <c r="VTX44" s="913"/>
      <c r="VTY44" s="913"/>
      <c r="VTZ44" s="913"/>
      <c r="VUA44" s="913"/>
      <c r="VUB44" s="913"/>
      <c r="VUC44" s="913"/>
      <c r="VUD44" s="913"/>
      <c r="VUE44" s="913"/>
      <c r="VUF44" s="913"/>
      <c r="VUG44" s="913"/>
      <c r="VUH44" s="914"/>
      <c r="VUI44" s="925"/>
      <c r="VUJ44" s="913"/>
      <c r="VUK44" s="913"/>
      <c r="VUL44" s="913"/>
      <c r="VUM44" s="913"/>
      <c r="VUN44" s="913"/>
      <c r="VUO44" s="913"/>
      <c r="VUP44" s="913"/>
      <c r="VUQ44" s="913"/>
      <c r="VUR44" s="913"/>
      <c r="VUS44" s="913"/>
      <c r="VUT44" s="913"/>
      <c r="VUU44" s="913"/>
      <c r="VUV44" s="913"/>
      <c r="VUW44" s="913"/>
      <c r="VUX44" s="913"/>
      <c r="VUY44" s="913"/>
      <c r="VUZ44" s="914"/>
      <c r="VVA44" s="925"/>
      <c r="VVB44" s="913"/>
      <c r="VVC44" s="913"/>
      <c r="VVD44" s="913"/>
      <c r="VVE44" s="913"/>
      <c r="VVF44" s="913"/>
      <c r="VVG44" s="913"/>
      <c r="VVH44" s="913"/>
      <c r="VVI44" s="913"/>
      <c r="VVJ44" s="913"/>
      <c r="VVK44" s="913"/>
      <c r="VVL44" s="913"/>
      <c r="VVM44" s="913"/>
      <c r="VVN44" s="913"/>
      <c r="VVO44" s="913"/>
      <c r="VVP44" s="913"/>
      <c r="VVQ44" s="913"/>
      <c r="VVR44" s="914"/>
      <c r="VVS44" s="925"/>
      <c r="VVT44" s="913"/>
      <c r="VVU44" s="913"/>
      <c r="VVV44" s="913"/>
      <c r="VVW44" s="913"/>
      <c r="VVX44" s="913"/>
      <c r="VVY44" s="913"/>
      <c r="VVZ44" s="913"/>
      <c r="VWA44" s="913"/>
      <c r="VWB44" s="913"/>
      <c r="VWC44" s="913"/>
      <c r="VWD44" s="913"/>
      <c r="VWE44" s="913"/>
      <c r="VWF44" s="913"/>
      <c r="VWG44" s="913"/>
      <c r="VWH44" s="913"/>
      <c r="VWI44" s="913"/>
      <c r="VWJ44" s="914"/>
      <c r="VWK44" s="925"/>
      <c r="VWL44" s="913"/>
      <c r="VWM44" s="913"/>
      <c r="VWN44" s="913"/>
      <c r="VWO44" s="913"/>
      <c r="VWP44" s="913"/>
      <c r="VWQ44" s="913"/>
      <c r="VWR44" s="913"/>
      <c r="VWS44" s="913"/>
      <c r="VWT44" s="913"/>
      <c r="VWU44" s="913"/>
      <c r="VWV44" s="913"/>
      <c r="VWW44" s="913"/>
      <c r="VWX44" s="913"/>
      <c r="VWY44" s="913"/>
      <c r="VWZ44" s="913"/>
      <c r="VXA44" s="913"/>
      <c r="VXB44" s="914"/>
      <c r="VXC44" s="925"/>
      <c r="VXD44" s="913"/>
      <c r="VXE44" s="913"/>
      <c r="VXF44" s="913"/>
      <c r="VXG44" s="913"/>
      <c r="VXH44" s="913"/>
      <c r="VXI44" s="913"/>
      <c r="VXJ44" s="913"/>
      <c r="VXK44" s="913"/>
      <c r="VXL44" s="913"/>
      <c r="VXM44" s="913"/>
      <c r="VXN44" s="913"/>
      <c r="VXO44" s="913"/>
      <c r="VXP44" s="913"/>
      <c r="VXQ44" s="913"/>
      <c r="VXR44" s="913"/>
      <c r="VXS44" s="913"/>
      <c r="VXT44" s="914"/>
      <c r="VXU44" s="925"/>
      <c r="VXV44" s="913"/>
      <c r="VXW44" s="913"/>
      <c r="VXX44" s="913"/>
      <c r="VXY44" s="913"/>
      <c r="VXZ44" s="913"/>
      <c r="VYA44" s="913"/>
      <c r="VYB44" s="913"/>
      <c r="VYC44" s="913"/>
      <c r="VYD44" s="913"/>
      <c r="VYE44" s="913"/>
      <c r="VYF44" s="913"/>
      <c r="VYG44" s="913"/>
      <c r="VYH44" s="913"/>
      <c r="VYI44" s="913"/>
      <c r="VYJ44" s="913"/>
      <c r="VYK44" s="913"/>
      <c r="VYL44" s="914"/>
      <c r="VYM44" s="925"/>
      <c r="VYN44" s="913"/>
      <c r="VYO44" s="913"/>
      <c r="VYP44" s="913"/>
      <c r="VYQ44" s="913"/>
      <c r="VYR44" s="913"/>
      <c r="VYS44" s="913"/>
      <c r="VYT44" s="913"/>
      <c r="VYU44" s="913"/>
      <c r="VYV44" s="913"/>
      <c r="VYW44" s="913"/>
      <c r="VYX44" s="913"/>
      <c r="VYY44" s="913"/>
      <c r="VYZ44" s="913"/>
      <c r="VZA44" s="913"/>
      <c r="VZB44" s="913"/>
      <c r="VZC44" s="913"/>
      <c r="VZD44" s="914"/>
      <c r="VZE44" s="925"/>
      <c r="VZF44" s="913"/>
      <c r="VZG44" s="913"/>
      <c r="VZH44" s="913"/>
      <c r="VZI44" s="913"/>
      <c r="VZJ44" s="913"/>
      <c r="VZK44" s="913"/>
      <c r="VZL44" s="913"/>
      <c r="VZM44" s="913"/>
      <c r="VZN44" s="913"/>
      <c r="VZO44" s="913"/>
      <c r="VZP44" s="913"/>
      <c r="VZQ44" s="913"/>
      <c r="VZR44" s="913"/>
      <c r="VZS44" s="913"/>
      <c r="VZT44" s="913"/>
      <c r="VZU44" s="913"/>
      <c r="VZV44" s="914"/>
      <c r="VZW44" s="925"/>
      <c r="VZX44" s="913"/>
      <c r="VZY44" s="913"/>
      <c r="VZZ44" s="913"/>
      <c r="WAA44" s="913"/>
      <c r="WAB44" s="913"/>
      <c r="WAC44" s="913"/>
      <c r="WAD44" s="913"/>
      <c r="WAE44" s="913"/>
      <c r="WAF44" s="913"/>
      <c r="WAG44" s="913"/>
      <c r="WAH44" s="913"/>
      <c r="WAI44" s="913"/>
      <c r="WAJ44" s="913"/>
      <c r="WAK44" s="913"/>
      <c r="WAL44" s="913"/>
      <c r="WAM44" s="913"/>
      <c r="WAN44" s="914"/>
      <c r="WAO44" s="925"/>
      <c r="WAP44" s="913"/>
      <c r="WAQ44" s="913"/>
      <c r="WAR44" s="913"/>
      <c r="WAS44" s="913"/>
      <c r="WAT44" s="913"/>
      <c r="WAU44" s="913"/>
      <c r="WAV44" s="913"/>
      <c r="WAW44" s="913"/>
      <c r="WAX44" s="913"/>
      <c r="WAY44" s="913"/>
      <c r="WAZ44" s="913"/>
      <c r="WBA44" s="913"/>
      <c r="WBB44" s="913"/>
      <c r="WBC44" s="913"/>
      <c r="WBD44" s="913"/>
      <c r="WBE44" s="913"/>
      <c r="WBF44" s="914"/>
      <c r="WBG44" s="925"/>
      <c r="WBH44" s="913"/>
      <c r="WBI44" s="913"/>
      <c r="WBJ44" s="913"/>
      <c r="WBK44" s="913"/>
      <c r="WBL44" s="913"/>
      <c r="WBM44" s="913"/>
      <c r="WBN44" s="913"/>
      <c r="WBO44" s="913"/>
      <c r="WBP44" s="913"/>
      <c r="WBQ44" s="913"/>
      <c r="WBR44" s="913"/>
      <c r="WBS44" s="913"/>
      <c r="WBT44" s="913"/>
      <c r="WBU44" s="913"/>
      <c r="WBV44" s="913"/>
      <c r="WBW44" s="913"/>
      <c r="WBX44" s="914"/>
      <c r="WBY44" s="925"/>
      <c r="WBZ44" s="913"/>
      <c r="WCA44" s="913"/>
      <c r="WCB44" s="913"/>
      <c r="WCC44" s="913"/>
      <c r="WCD44" s="913"/>
      <c r="WCE44" s="913"/>
      <c r="WCF44" s="913"/>
      <c r="WCG44" s="913"/>
      <c r="WCH44" s="913"/>
      <c r="WCI44" s="913"/>
      <c r="WCJ44" s="913"/>
      <c r="WCK44" s="913"/>
      <c r="WCL44" s="913"/>
      <c r="WCM44" s="913"/>
      <c r="WCN44" s="913"/>
      <c r="WCO44" s="913"/>
      <c r="WCP44" s="914"/>
      <c r="WCQ44" s="925"/>
      <c r="WCR44" s="913"/>
      <c r="WCS44" s="913"/>
      <c r="WCT44" s="913"/>
      <c r="WCU44" s="913"/>
      <c r="WCV44" s="913"/>
      <c r="WCW44" s="913"/>
      <c r="WCX44" s="913"/>
      <c r="WCY44" s="913"/>
      <c r="WCZ44" s="913"/>
      <c r="WDA44" s="913"/>
      <c r="WDB44" s="913"/>
      <c r="WDC44" s="913"/>
      <c r="WDD44" s="913"/>
      <c r="WDE44" s="913"/>
      <c r="WDF44" s="913"/>
      <c r="WDG44" s="913"/>
      <c r="WDH44" s="914"/>
      <c r="WDI44" s="925"/>
      <c r="WDJ44" s="913"/>
      <c r="WDK44" s="913"/>
      <c r="WDL44" s="913"/>
      <c r="WDM44" s="913"/>
      <c r="WDN44" s="913"/>
      <c r="WDO44" s="913"/>
      <c r="WDP44" s="913"/>
      <c r="WDQ44" s="913"/>
      <c r="WDR44" s="913"/>
      <c r="WDS44" s="913"/>
      <c r="WDT44" s="913"/>
      <c r="WDU44" s="913"/>
      <c r="WDV44" s="913"/>
      <c r="WDW44" s="913"/>
      <c r="WDX44" s="913"/>
      <c r="WDY44" s="913"/>
      <c r="WDZ44" s="914"/>
      <c r="WEA44" s="925"/>
      <c r="WEB44" s="913"/>
      <c r="WEC44" s="913"/>
      <c r="WED44" s="913"/>
      <c r="WEE44" s="913"/>
      <c r="WEF44" s="913"/>
      <c r="WEG44" s="913"/>
      <c r="WEH44" s="913"/>
      <c r="WEI44" s="913"/>
      <c r="WEJ44" s="913"/>
      <c r="WEK44" s="913"/>
      <c r="WEL44" s="913"/>
      <c r="WEM44" s="913"/>
      <c r="WEN44" s="913"/>
      <c r="WEO44" s="913"/>
      <c r="WEP44" s="913"/>
      <c r="WEQ44" s="913"/>
      <c r="WER44" s="914"/>
      <c r="WES44" s="925"/>
      <c r="WET44" s="913"/>
      <c r="WEU44" s="913"/>
      <c r="WEV44" s="913"/>
      <c r="WEW44" s="913"/>
      <c r="WEX44" s="913"/>
      <c r="WEY44" s="913"/>
      <c r="WEZ44" s="913"/>
      <c r="WFA44" s="913"/>
      <c r="WFB44" s="913"/>
      <c r="WFC44" s="913"/>
      <c r="WFD44" s="913"/>
      <c r="WFE44" s="913"/>
      <c r="WFF44" s="913"/>
      <c r="WFG44" s="913"/>
      <c r="WFH44" s="913"/>
      <c r="WFI44" s="913"/>
      <c r="WFJ44" s="914"/>
      <c r="WFK44" s="925"/>
      <c r="WFL44" s="913"/>
      <c r="WFM44" s="913"/>
      <c r="WFN44" s="913"/>
      <c r="WFO44" s="913"/>
      <c r="WFP44" s="913"/>
      <c r="WFQ44" s="913"/>
      <c r="WFR44" s="913"/>
      <c r="WFS44" s="913"/>
      <c r="WFT44" s="913"/>
      <c r="WFU44" s="913"/>
      <c r="WFV44" s="913"/>
      <c r="WFW44" s="913"/>
      <c r="WFX44" s="913"/>
      <c r="WFY44" s="913"/>
      <c r="WFZ44" s="913"/>
      <c r="WGA44" s="913"/>
      <c r="WGB44" s="914"/>
      <c r="WGC44" s="925"/>
      <c r="WGD44" s="913"/>
      <c r="WGE44" s="913"/>
      <c r="WGF44" s="913"/>
      <c r="WGG44" s="913"/>
      <c r="WGH44" s="913"/>
      <c r="WGI44" s="913"/>
      <c r="WGJ44" s="913"/>
      <c r="WGK44" s="913"/>
      <c r="WGL44" s="913"/>
      <c r="WGM44" s="913"/>
      <c r="WGN44" s="913"/>
      <c r="WGO44" s="913"/>
      <c r="WGP44" s="913"/>
      <c r="WGQ44" s="913"/>
      <c r="WGR44" s="913"/>
      <c r="WGS44" s="913"/>
      <c r="WGT44" s="914"/>
      <c r="WGU44" s="925"/>
      <c r="WGV44" s="913"/>
      <c r="WGW44" s="913"/>
      <c r="WGX44" s="913"/>
      <c r="WGY44" s="913"/>
      <c r="WGZ44" s="913"/>
      <c r="WHA44" s="913"/>
      <c r="WHB44" s="913"/>
      <c r="WHC44" s="913"/>
      <c r="WHD44" s="913"/>
      <c r="WHE44" s="913"/>
      <c r="WHF44" s="913"/>
      <c r="WHG44" s="913"/>
      <c r="WHH44" s="913"/>
      <c r="WHI44" s="913"/>
      <c r="WHJ44" s="913"/>
      <c r="WHK44" s="913"/>
      <c r="WHL44" s="914"/>
      <c r="WHM44" s="925"/>
      <c r="WHN44" s="913"/>
      <c r="WHO44" s="913"/>
      <c r="WHP44" s="913"/>
      <c r="WHQ44" s="913"/>
      <c r="WHR44" s="913"/>
      <c r="WHS44" s="913"/>
      <c r="WHT44" s="913"/>
      <c r="WHU44" s="913"/>
      <c r="WHV44" s="913"/>
      <c r="WHW44" s="913"/>
      <c r="WHX44" s="913"/>
      <c r="WHY44" s="913"/>
      <c r="WHZ44" s="913"/>
      <c r="WIA44" s="913"/>
      <c r="WIB44" s="913"/>
      <c r="WIC44" s="913"/>
      <c r="WID44" s="914"/>
      <c r="WIE44" s="925"/>
      <c r="WIF44" s="913"/>
      <c r="WIG44" s="913"/>
      <c r="WIH44" s="913"/>
      <c r="WII44" s="913"/>
      <c r="WIJ44" s="913"/>
      <c r="WIK44" s="913"/>
      <c r="WIL44" s="913"/>
      <c r="WIM44" s="913"/>
      <c r="WIN44" s="913"/>
      <c r="WIO44" s="913"/>
      <c r="WIP44" s="913"/>
      <c r="WIQ44" s="913"/>
      <c r="WIR44" s="913"/>
      <c r="WIS44" s="913"/>
      <c r="WIT44" s="913"/>
      <c r="WIU44" s="913"/>
      <c r="WIV44" s="914"/>
      <c r="WIW44" s="925"/>
      <c r="WIX44" s="913"/>
      <c r="WIY44" s="913"/>
      <c r="WIZ44" s="913"/>
      <c r="WJA44" s="913"/>
      <c r="WJB44" s="913"/>
      <c r="WJC44" s="913"/>
      <c r="WJD44" s="913"/>
      <c r="WJE44" s="913"/>
      <c r="WJF44" s="913"/>
      <c r="WJG44" s="913"/>
      <c r="WJH44" s="913"/>
      <c r="WJI44" s="913"/>
      <c r="WJJ44" s="913"/>
      <c r="WJK44" s="913"/>
      <c r="WJL44" s="913"/>
      <c r="WJM44" s="913"/>
      <c r="WJN44" s="914"/>
      <c r="WJO44" s="925"/>
      <c r="WJP44" s="913"/>
      <c r="WJQ44" s="913"/>
      <c r="WJR44" s="913"/>
      <c r="WJS44" s="913"/>
      <c r="WJT44" s="913"/>
      <c r="WJU44" s="913"/>
      <c r="WJV44" s="913"/>
      <c r="WJW44" s="913"/>
      <c r="WJX44" s="913"/>
      <c r="WJY44" s="913"/>
      <c r="WJZ44" s="913"/>
      <c r="WKA44" s="913"/>
      <c r="WKB44" s="913"/>
      <c r="WKC44" s="913"/>
      <c r="WKD44" s="913"/>
      <c r="WKE44" s="913"/>
      <c r="WKF44" s="914"/>
      <c r="WKG44" s="925"/>
      <c r="WKH44" s="913"/>
      <c r="WKI44" s="913"/>
      <c r="WKJ44" s="913"/>
      <c r="WKK44" s="913"/>
      <c r="WKL44" s="913"/>
      <c r="WKM44" s="913"/>
      <c r="WKN44" s="913"/>
      <c r="WKO44" s="913"/>
      <c r="WKP44" s="913"/>
      <c r="WKQ44" s="913"/>
      <c r="WKR44" s="913"/>
      <c r="WKS44" s="913"/>
      <c r="WKT44" s="913"/>
      <c r="WKU44" s="913"/>
      <c r="WKV44" s="913"/>
      <c r="WKW44" s="913"/>
      <c r="WKX44" s="914"/>
      <c r="WKY44" s="925"/>
      <c r="WKZ44" s="913"/>
      <c r="WLA44" s="913"/>
      <c r="WLB44" s="913"/>
      <c r="WLC44" s="913"/>
      <c r="WLD44" s="913"/>
      <c r="WLE44" s="913"/>
      <c r="WLF44" s="913"/>
      <c r="WLG44" s="913"/>
      <c r="WLH44" s="913"/>
      <c r="WLI44" s="913"/>
      <c r="WLJ44" s="913"/>
      <c r="WLK44" s="913"/>
      <c r="WLL44" s="913"/>
      <c r="WLM44" s="913"/>
      <c r="WLN44" s="913"/>
      <c r="WLO44" s="913"/>
      <c r="WLP44" s="914"/>
      <c r="WLQ44" s="925"/>
      <c r="WLR44" s="913"/>
      <c r="WLS44" s="913"/>
      <c r="WLT44" s="913"/>
      <c r="WLU44" s="913"/>
      <c r="WLV44" s="913"/>
      <c r="WLW44" s="913"/>
      <c r="WLX44" s="913"/>
      <c r="WLY44" s="913"/>
      <c r="WLZ44" s="913"/>
      <c r="WMA44" s="913"/>
      <c r="WMB44" s="913"/>
      <c r="WMC44" s="913"/>
      <c r="WMD44" s="913"/>
      <c r="WME44" s="913"/>
      <c r="WMF44" s="913"/>
      <c r="WMG44" s="913"/>
      <c r="WMH44" s="914"/>
      <c r="WMI44" s="925"/>
      <c r="WMJ44" s="913"/>
      <c r="WMK44" s="913"/>
      <c r="WML44" s="913"/>
      <c r="WMM44" s="913"/>
      <c r="WMN44" s="913"/>
      <c r="WMO44" s="913"/>
      <c r="WMP44" s="913"/>
      <c r="WMQ44" s="913"/>
      <c r="WMR44" s="913"/>
      <c r="WMS44" s="913"/>
      <c r="WMT44" s="913"/>
      <c r="WMU44" s="913"/>
      <c r="WMV44" s="913"/>
      <c r="WMW44" s="913"/>
      <c r="WMX44" s="913"/>
      <c r="WMY44" s="913"/>
      <c r="WMZ44" s="914"/>
      <c r="WNA44" s="925"/>
      <c r="WNB44" s="913"/>
      <c r="WNC44" s="913"/>
      <c r="WND44" s="913"/>
      <c r="WNE44" s="913"/>
      <c r="WNF44" s="913"/>
      <c r="WNG44" s="913"/>
      <c r="WNH44" s="913"/>
      <c r="WNI44" s="913"/>
      <c r="WNJ44" s="913"/>
      <c r="WNK44" s="913"/>
      <c r="WNL44" s="913"/>
      <c r="WNM44" s="913"/>
      <c r="WNN44" s="913"/>
      <c r="WNO44" s="913"/>
      <c r="WNP44" s="913"/>
      <c r="WNQ44" s="913"/>
      <c r="WNR44" s="914"/>
      <c r="WNS44" s="925"/>
      <c r="WNT44" s="913"/>
      <c r="WNU44" s="913"/>
      <c r="WNV44" s="913"/>
      <c r="WNW44" s="913"/>
      <c r="WNX44" s="913"/>
      <c r="WNY44" s="913"/>
      <c r="WNZ44" s="913"/>
      <c r="WOA44" s="913"/>
      <c r="WOB44" s="913"/>
      <c r="WOC44" s="913"/>
      <c r="WOD44" s="913"/>
      <c r="WOE44" s="913"/>
      <c r="WOF44" s="913"/>
      <c r="WOG44" s="913"/>
      <c r="WOH44" s="913"/>
      <c r="WOI44" s="913"/>
      <c r="WOJ44" s="914"/>
      <c r="WOK44" s="925"/>
      <c r="WOL44" s="913"/>
      <c r="WOM44" s="913"/>
      <c r="WON44" s="913"/>
      <c r="WOO44" s="913"/>
      <c r="WOP44" s="913"/>
      <c r="WOQ44" s="913"/>
      <c r="WOR44" s="913"/>
      <c r="WOS44" s="913"/>
      <c r="WOT44" s="913"/>
      <c r="WOU44" s="913"/>
      <c r="WOV44" s="913"/>
      <c r="WOW44" s="913"/>
      <c r="WOX44" s="913"/>
      <c r="WOY44" s="913"/>
      <c r="WOZ44" s="913"/>
      <c r="WPA44" s="913"/>
      <c r="WPB44" s="914"/>
      <c r="WPC44" s="925"/>
      <c r="WPD44" s="913"/>
      <c r="WPE44" s="913"/>
      <c r="WPF44" s="913"/>
      <c r="WPG44" s="913"/>
      <c r="WPH44" s="913"/>
      <c r="WPI44" s="913"/>
      <c r="WPJ44" s="913"/>
      <c r="WPK44" s="913"/>
      <c r="WPL44" s="913"/>
      <c r="WPM44" s="913"/>
      <c r="WPN44" s="913"/>
      <c r="WPO44" s="913"/>
      <c r="WPP44" s="913"/>
      <c r="WPQ44" s="913"/>
      <c r="WPR44" s="913"/>
      <c r="WPS44" s="913"/>
      <c r="WPT44" s="914"/>
      <c r="WPU44" s="925"/>
      <c r="WPV44" s="913"/>
      <c r="WPW44" s="913"/>
      <c r="WPX44" s="913"/>
      <c r="WPY44" s="913"/>
      <c r="WPZ44" s="913"/>
      <c r="WQA44" s="913"/>
      <c r="WQB44" s="913"/>
      <c r="WQC44" s="913"/>
      <c r="WQD44" s="913"/>
      <c r="WQE44" s="913"/>
      <c r="WQF44" s="913"/>
      <c r="WQG44" s="913"/>
      <c r="WQH44" s="913"/>
      <c r="WQI44" s="913"/>
      <c r="WQJ44" s="913"/>
      <c r="WQK44" s="913"/>
      <c r="WQL44" s="914"/>
      <c r="WQM44" s="925"/>
      <c r="WQN44" s="913"/>
      <c r="WQO44" s="913"/>
      <c r="WQP44" s="913"/>
      <c r="WQQ44" s="913"/>
      <c r="WQR44" s="913"/>
      <c r="WQS44" s="913"/>
      <c r="WQT44" s="913"/>
      <c r="WQU44" s="913"/>
      <c r="WQV44" s="913"/>
      <c r="WQW44" s="913"/>
      <c r="WQX44" s="913"/>
      <c r="WQY44" s="913"/>
      <c r="WQZ44" s="913"/>
      <c r="WRA44" s="913"/>
      <c r="WRB44" s="913"/>
      <c r="WRC44" s="913"/>
      <c r="WRD44" s="914"/>
      <c r="WRE44" s="925"/>
      <c r="WRF44" s="913"/>
      <c r="WRG44" s="913"/>
      <c r="WRH44" s="913"/>
      <c r="WRI44" s="913"/>
      <c r="WRJ44" s="913"/>
      <c r="WRK44" s="913"/>
      <c r="WRL44" s="913"/>
      <c r="WRM44" s="913"/>
      <c r="WRN44" s="913"/>
      <c r="WRO44" s="913"/>
      <c r="WRP44" s="913"/>
      <c r="WRQ44" s="913"/>
      <c r="WRR44" s="913"/>
      <c r="WRS44" s="913"/>
      <c r="WRT44" s="913"/>
      <c r="WRU44" s="913"/>
      <c r="WRV44" s="914"/>
      <c r="WRW44" s="925"/>
      <c r="WRX44" s="913"/>
      <c r="WRY44" s="913"/>
      <c r="WRZ44" s="913"/>
      <c r="WSA44" s="913"/>
      <c r="WSB44" s="913"/>
      <c r="WSC44" s="913"/>
      <c r="WSD44" s="913"/>
      <c r="WSE44" s="913"/>
      <c r="WSF44" s="913"/>
      <c r="WSG44" s="913"/>
      <c r="WSH44" s="913"/>
      <c r="WSI44" s="913"/>
      <c r="WSJ44" s="913"/>
      <c r="WSK44" s="913"/>
      <c r="WSL44" s="913"/>
      <c r="WSM44" s="913"/>
      <c r="WSN44" s="914"/>
      <c r="WSO44" s="925"/>
      <c r="WSP44" s="913"/>
      <c r="WSQ44" s="913"/>
      <c r="WSR44" s="913"/>
      <c r="WSS44" s="913"/>
      <c r="WST44" s="913"/>
      <c r="WSU44" s="913"/>
      <c r="WSV44" s="913"/>
      <c r="WSW44" s="913"/>
      <c r="WSX44" s="913"/>
      <c r="WSY44" s="913"/>
      <c r="WSZ44" s="913"/>
      <c r="WTA44" s="913"/>
      <c r="WTB44" s="913"/>
      <c r="WTC44" s="913"/>
      <c r="WTD44" s="913"/>
      <c r="WTE44" s="913"/>
      <c r="WTF44" s="914"/>
      <c r="WTG44" s="925"/>
      <c r="WTH44" s="913"/>
      <c r="WTI44" s="913"/>
      <c r="WTJ44" s="913"/>
      <c r="WTK44" s="913"/>
      <c r="WTL44" s="913"/>
      <c r="WTM44" s="913"/>
      <c r="WTN44" s="913"/>
      <c r="WTO44" s="913"/>
      <c r="WTP44" s="913"/>
      <c r="WTQ44" s="913"/>
      <c r="WTR44" s="913"/>
      <c r="WTS44" s="913"/>
      <c r="WTT44" s="913"/>
      <c r="WTU44" s="913"/>
      <c r="WTV44" s="913"/>
      <c r="WTW44" s="913"/>
      <c r="WTX44" s="914"/>
      <c r="WTY44" s="925"/>
      <c r="WTZ44" s="913"/>
      <c r="WUA44" s="913"/>
      <c r="WUB44" s="913"/>
      <c r="WUC44" s="913"/>
      <c r="WUD44" s="913"/>
      <c r="WUE44" s="913"/>
      <c r="WUF44" s="913"/>
      <c r="WUG44" s="913"/>
      <c r="WUH44" s="913"/>
      <c r="WUI44" s="913"/>
      <c r="WUJ44" s="913"/>
      <c r="WUK44" s="913"/>
      <c r="WUL44" s="913"/>
      <c r="WUM44" s="913"/>
      <c r="WUN44" s="913"/>
      <c r="WUO44" s="913"/>
      <c r="WUP44" s="914"/>
      <c r="WUQ44" s="925"/>
      <c r="WUR44" s="913"/>
      <c r="WUS44" s="913"/>
      <c r="WUT44" s="913"/>
      <c r="WUU44" s="913"/>
      <c r="WUV44" s="913"/>
      <c r="WUW44" s="913"/>
      <c r="WUX44" s="913"/>
      <c r="WUY44" s="913"/>
      <c r="WUZ44" s="913"/>
      <c r="WVA44" s="913"/>
      <c r="WVB44" s="913"/>
      <c r="WVC44" s="913"/>
      <c r="WVD44" s="913"/>
      <c r="WVE44" s="913"/>
      <c r="WVF44" s="913"/>
      <c r="WVG44" s="913"/>
      <c r="WVH44" s="914"/>
      <c r="WVI44" s="925"/>
      <c r="WVJ44" s="913"/>
      <c r="WVK44" s="913"/>
      <c r="WVL44" s="913"/>
      <c r="WVM44" s="913"/>
      <c r="WVN44" s="913"/>
      <c r="WVO44" s="913"/>
      <c r="WVP44" s="913"/>
      <c r="WVQ44" s="913"/>
      <c r="WVR44" s="913"/>
      <c r="WVS44" s="913"/>
      <c r="WVT44" s="913"/>
      <c r="WVU44" s="913"/>
      <c r="WVV44" s="913"/>
      <c r="WVW44" s="913"/>
      <c r="WVX44" s="913"/>
      <c r="WVY44" s="913"/>
      <c r="WVZ44" s="914"/>
      <c r="WWA44" s="925"/>
      <c r="WWB44" s="913"/>
      <c r="WWC44" s="913"/>
      <c r="WWD44" s="913"/>
      <c r="WWE44" s="913"/>
      <c r="WWF44" s="913"/>
      <c r="WWG44" s="913"/>
      <c r="WWH44" s="913"/>
      <c r="WWI44" s="913"/>
      <c r="WWJ44" s="913"/>
      <c r="WWK44" s="913"/>
      <c r="WWL44" s="913"/>
      <c r="WWM44" s="913"/>
      <c r="WWN44" s="913"/>
      <c r="WWO44" s="913"/>
      <c r="WWP44" s="913"/>
      <c r="WWQ44" s="913"/>
      <c r="WWR44" s="914"/>
      <c r="WWS44" s="925"/>
      <c r="WWT44" s="913"/>
      <c r="WWU44" s="913"/>
      <c r="WWV44" s="913"/>
      <c r="WWW44" s="913"/>
      <c r="WWX44" s="913"/>
      <c r="WWY44" s="913"/>
      <c r="WWZ44" s="913"/>
      <c r="WXA44" s="913"/>
      <c r="WXB44" s="913"/>
      <c r="WXC44" s="913"/>
      <c r="WXD44" s="913"/>
      <c r="WXE44" s="913"/>
      <c r="WXF44" s="913"/>
      <c r="WXG44" s="913"/>
      <c r="WXH44" s="913"/>
      <c r="WXI44" s="913"/>
      <c r="WXJ44" s="914"/>
      <c r="WXK44" s="925"/>
      <c r="WXL44" s="913"/>
      <c r="WXM44" s="913"/>
      <c r="WXN44" s="913"/>
      <c r="WXO44" s="913"/>
      <c r="WXP44" s="913"/>
      <c r="WXQ44" s="913"/>
      <c r="WXR44" s="913"/>
      <c r="WXS44" s="913"/>
      <c r="WXT44" s="913"/>
      <c r="WXU44" s="913"/>
      <c r="WXV44" s="913"/>
      <c r="WXW44" s="913"/>
      <c r="WXX44" s="913"/>
      <c r="WXY44" s="913"/>
      <c r="WXZ44" s="913"/>
      <c r="WYA44" s="913"/>
      <c r="WYB44" s="914"/>
      <c r="WYC44" s="925"/>
      <c r="WYD44" s="913"/>
      <c r="WYE44" s="913"/>
      <c r="WYF44" s="913"/>
      <c r="WYG44" s="913"/>
      <c r="WYH44" s="913"/>
      <c r="WYI44" s="913"/>
      <c r="WYJ44" s="913"/>
      <c r="WYK44" s="913"/>
      <c r="WYL44" s="913"/>
      <c r="WYM44" s="913"/>
      <c r="WYN44" s="913"/>
      <c r="WYO44" s="913"/>
      <c r="WYP44" s="913"/>
      <c r="WYQ44" s="913"/>
      <c r="WYR44" s="913"/>
      <c r="WYS44" s="913"/>
      <c r="WYT44" s="914"/>
      <c r="WYU44" s="925"/>
      <c r="WYV44" s="913"/>
      <c r="WYW44" s="913"/>
      <c r="WYX44" s="913"/>
      <c r="WYY44" s="913"/>
      <c r="WYZ44" s="913"/>
      <c r="WZA44" s="913"/>
      <c r="WZB44" s="913"/>
      <c r="WZC44" s="913"/>
      <c r="WZD44" s="913"/>
      <c r="WZE44" s="913"/>
      <c r="WZF44" s="913"/>
      <c r="WZG44" s="913"/>
      <c r="WZH44" s="913"/>
      <c r="WZI44" s="913"/>
      <c r="WZJ44" s="913"/>
      <c r="WZK44" s="913"/>
      <c r="WZL44" s="914"/>
      <c r="WZM44" s="925"/>
      <c r="WZN44" s="913"/>
      <c r="WZO44" s="913"/>
      <c r="WZP44" s="913"/>
      <c r="WZQ44" s="913"/>
      <c r="WZR44" s="913"/>
      <c r="WZS44" s="913"/>
      <c r="WZT44" s="913"/>
      <c r="WZU44" s="913"/>
      <c r="WZV44" s="913"/>
      <c r="WZW44" s="913"/>
      <c r="WZX44" s="913"/>
      <c r="WZY44" s="913"/>
      <c r="WZZ44" s="913"/>
      <c r="XAA44" s="913"/>
      <c r="XAB44" s="913"/>
      <c r="XAC44" s="913"/>
      <c r="XAD44" s="914"/>
      <c r="XAE44" s="925"/>
      <c r="XAF44" s="913"/>
      <c r="XAG44" s="913"/>
      <c r="XAH44" s="913"/>
      <c r="XAI44" s="913"/>
      <c r="XAJ44" s="913"/>
      <c r="XAK44" s="913"/>
      <c r="XAL44" s="913"/>
      <c r="XAM44" s="913"/>
      <c r="XAN44" s="913"/>
      <c r="XAO44" s="913"/>
      <c r="XAP44" s="913"/>
      <c r="XAQ44" s="913"/>
      <c r="XAR44" s="913"/>
      <c r="XAS44" s="913"/>
      <c r="XAT44" s="913"/>
      <c r="XAU44" s="913"/>
      <c r="XAV44" s="914"/>
      <c r="XAW44" s="925"/>
      <c r="XAX44" s="913"/>
      <c r="XAY44" s="913"/>
      <c r="XAZ44" s="913"/>
      <c r="XBA44" s="913"/>
      <c r="XBB44" s="913"/>
      <c r="XBC44" s="913"/>
      <c r="XBD44" s="913"/>
      <c r="XBE44" s="913"/>
      <c r="XBF44" s="913"/>
      <c r="XBG44" s="913"/>
      <c r="XBH44" s="913"/>
      <c r="XBI44" s="913"/>
      <c r="XBJ44" s="913"/>
      <c r="XBK44" s="913"/>
      <c r="XBL44" s="913"/>
      <c r="XBM44" s="913"/>
      <c r="XBN44" s="914"/>
      <c r="XBO44" s="925"/>
      <c r="XBP44" s="913"/>
      <c r="XBQ44" s="913"/>
      <c r="XBR44" s="913"/>
      <c r="XBS44" s="913"/>
      <c r="XBT44" s="913"/>
      <c r="XBU44" s="913"/>
      <c r="XBV44" s="913"/>
      <c r="XBW44" s="913"/>
      <c r="XBX44" s="913"/>
      <c r="XBY44" s="913"/>
      <c r="XBZ44" s="913"/>
      <c r="XCA44" s="913"/>
      <c r="XCB44" s="913"/>
      <c r="XCC44" s="913"/>
      <c r="XCD44" s="913"/>
      <c r="XCE44" s="913"/>
      <c r="XCF44" s="914"/>
      <c r="XCG44" s="925"/>
      <c r="XCH44" s="913"/>
      <c r="XCI44" s="913"/>
      <c r="XCJ44" s="913"/>
      <c r="XCK44" s="913"/>
      <c r="XCL44" s="913"/>
      <c r="XCM44" s="913"/>
      <c r="XCN44" s="913"/>
      <c r="XCO44" s="913"/>
      <c r="XCP44" s="913"/>
      <c r="XCQ44" s="913"/>
      <c r="XCR44" s="913"/>
      <c r="XCS44" s="913"/>
      <c r="XCT44" s="913"/>
      <c r="XCU44" s="913"/>
      <c r="XCV44" s="913"/>
      <c r="XCW44" s="913"/>
      <c r="XCX44" s="914"/>
      <c r="XCY44" s="925"/>
      <c r="XCZ44" s="913"/>
      <c r="XDA44" s="913"/>
      <c r="XDB44" s="913"/>
      <c r="XDC44" s="913"/>
      <c r="XDD44" s="913"/>
      <c r="XDE44" s="913"/>
      <c r="XDF44" s="913"/>
      <c r="XDG44" s="913"/>
      <c r="XDH44" s="913"/>
      <c r="XDI44" s="913"/>
      <c r="XDJ44" s="913"/>
      <c r="XDK44" s="913"/>
      <c r="XDL44" s="913"/>
      <c r="XDM44" s="913"/>
      <c r="XDN44" s="913"/>
      <c r="XDO44" s="913"/>
      <c r="XDP44" s="914"/>
      <c r="XDQ44" s="925"/>
      <c r="XDR44" s="913"/>
      <c r="XDS44" s="913"/>
      <c r="XDT44" s="913"/>
      <c r="XDU44" s="913"/>
      <c r="XDV44" s="913"/>
      <c r="XDW44" s="913"/>
      <c r="XDX44" s="913"/>
      <c r="XDY44" s="913"/>
      <c r="XDZ44" s="913"/>
      <c r="XEA44" s="913"/>
      <c r="XEB44" s="913"/>
      <c r="XEC44" s="913"/>
      <c r="XED44" s="913"/>
      <c r="XEE44" s="913"/>
      <c r="XEF44" s="913"/>
      <c r="XEG44" s="913"/>
      <c r="XEH44" s="914"/>
      <c r="XEI44" s="925"/>
      <c r="XEJ44" s="913"/>
      <c r="XEK44" s="913"/>
      <c r="XEL44" s="913"/>
      <c r="XEM44" s="913"/>
      <c r="XEN44" s="913"/>
      <c r="XEO44" s="913"/>
      <c r="XEP44" s="913"/>
      <c r="XEQ44" s="913"/>
      <c r="XER44" s="913"/>
      <c r="XES44" s="913"/>
      <c r="XET44" s="913"/>
      <c r="XEU44" s="913"/>
      <c r="XEV44" s="913"/>
      <c r="XEW44" s="913"/>
      <c r="XEX44" s="913"/>
      <c r="XEY44" s="913"/>
      <c r="XEZ44" s="914"/>
      <c r="XFA44" s="925"/>
      <c r="XFB44" s="925"/>
      <c r="XFC44" s="925"/>
      <c r="XFD44" s="925"/>
    </row>
    <row r="45" spans="1:16384" s="238" customFormat="1" ht="135" hidden="1" customHeight="1" outlineLevel="1">
      <c r="A45" s="1140" t="s">
        <v>331</v>
      </c>
      <c r="B45" s="1140" t="s">
        <v>630</v>
      </c>
      <c r="C45" s="1140">
        <v>7</v>
      </c>
      <c r="D45" s="1166" t="s">
        <v>787</v>
      </c>
      <c r="E45" s="1167" t="s">
        <v>788</v>
      </c>
      <c r="F45" s="270" t="s">
        <v>789</v>
      </c>
      <c r="G45" s="195" t="s">
        <v>790</v>
      </c>
      <c r="H45" s="195" t="s">
        <v>59</v>
      </c>
      <c r="I45" s="187" t="s">
        <v>791</v>
      </c>
      <c r="J45" s="157">
        <v>43620</v>
      </c>
      <c r="K45" s="157">
        <v>43708</v>
      </c>
      <c r="L45" s="157">
        <v>43914</v>
      </c>
      <c r="M45" s="186" t="s">
        <v>359</v>
      </c>
      <c r="N45" s="187" t="s">
        <v>792</v>
      </c>
      <c r="O45" s="275">
        <v>1</v>
      </c>
      <c r="P45" s="244" t="s">
        <v>2</v>
      </c>
      <c r="Q45" s="277" t="s">
        <v>793</v>
      </c>
      <c r="R45" s="1151" t="s">
        <v>3</v>
      </c>
      <c r="S45" s="237"/>
      <c r="T45" s="237"/>
      <c r="U45" s="237"/>
      <c r="V45" s="237"/>
      <c r="W45" s="237"/>
      <c r="X45" s="237"/>
      <c r="Y45" s="237"/>
      <c r="Z45" s="237"/>
      <c r="AA45" s="237"/>
      <c r="AB45" s="237"/>
      <c r="AC45" s="237"/>
      <c r="AD45" s="237"/>
      <c r="AE45" s="237"/>
      <c r="AF45" s="237"/>
    </row>
    <row r="46" spans="1:16384" s="238" customFormat="1" ht="135" hidden="1" customHeight="1" outlineLevel="1">
      <c r="A46" s="1140"/>
      <c r="B46" s="1140"/>
      <c r="C46" s="1140"/>
      <c r="D46" s="1166"/>
      <c r="E46" s="1168"/>
      <c r="F46" s="270" t="s">
        <v>794</v>
      </c>
      <c r="G46" s="195" t="s">
        <v>795</v>
      </c>
      <c r="H46" s="195" t="s">
        <v>59</v>
      </c>
      <c r="I46" s="187" t="s">
        <v>791</v>
      </c>
      <c r="J46" s="157">
        <v>43620</v>
      </c>
      <c r="K46" s="157">
        <v>43708</v>
      </c>
      <c r="L46" s="157">
        <v>43914</v>
      </c>
      <c r="M46" s="186" t="s">
        <v>359</v>
      </c>
      <c r="N46" s="187" t="s">
        <v>796</v>
      </c>
      <c r="O46" s="275">
        <v>1</v>
      </c>
      <c r="P46" s="244" t="s">
        <v>2</v>
      </c>
      <c r="Q46" s="277" t="s">
        <v>797</v>
      </c>
      <c r="R46" s="1152"/>
      <c r="S46" s="237"/>
      <c r="T46" s="237"/>
      <c r="U46" s="237"/>
      <c r="V46" s="237"/>
      <c r="W46" s="237"/>
      <c r="X46" s="237"/>
      <c r="Y46" s="237"/>
      <c r="Z46" s="237"/>
      <c r="AA46" s="237"/>
      <c r="AB46" s="237"/>
      <c r="AC46" s="237"/>
      <c r="AD46" s="237"/>
      <c r="AE46" s="237"/>
      <c r="AF46" s="237"/>
    </row>
    <row r="47" spans="1:16384" s="252" customFormat="1" ht="62" hidden="1" collapsed="1">
      <c r="A47" s="1140"/>
      <c r="B47" s="1140"/>
      <c r="C47" s="1140"/>
      <c r="D47" s="1166"/>
      <c r="E47" s="1169"/>
      <c r="F47" s="270" t="s">
        <v>798</v>
      </c>
      <c r="G47" s="195" t="s">
        <v>799</v>
      </c>
      <c r="H47" s="195" t="s">
        <v>59</v>
      </c>
      <c r="I47" s="187" t="s">
        <v>800</v>
      </c>
      <c r="J47" s="157">
        <v>43620</v>
      </c>
      <c r="K47" s="157">
        <v>43708</v>
      </c>
      <c r="L47" s="157">
        <v>43914</v>
      </c>
      <c r="M47" s="186" t="s">
        <v>359</v>
      </c>
      <c r="N47" s="187" t="s">
        <v>801</v>
      </c>
      <c r="O47" s="275">
        <v>1</v>
      </c>
      <c r="P47" s="244" t="s">
        <v>2</v>
      </c>
      <c r="Q47" s="277" t="s">
        <v>793</v>
      </c>
      <c r="R47" s="1156"/>
      <c r="S47" s="237"/>
      <c r="T47" s="237"/>
      <c r="U47" s="237"/>
      <c r="V47" s="237"/>
      <c r="W47" s="237"/>
      <c r="X47" s="237"/>
      <c r="Y47" s="237"/>
      <c r="Z47" s="237"/>
      <c r="AA47" s="237"/>
      <c r="AB47" s="237"/>
      <c r="AC47" s="237"/>
      <c r="AD47" s="237"/>
      <c r="AE47" s="237"/>
      <c r="AF47" s="237"/>
    </row>
    <row r="48" spans="1:16384" s="238" customFormat="1" ht="15.75" hidden="1" customHeight="1" outlineLevel="1" thickBot="1">
      <c r="A48" s="925"/>
      <c r="B48" s="913"/>
      <c r="C48" s="913"/>
      <c r="D48" s="913"/>
      <c r="E48" s="913"/>
      <c r="F48" s="913"/>
      <c r="G48" s="913"/>
      <c r="H48" s="913"/>
      <c r="I48" s="913"/>
      <c r="J48" s="913"/>
      <c r="K48" s="913"/>
      <c r="L48" s="913"/>
      <c r="M48" s="913"/>
      <c r="N48" s="913"/>
      <c r="O48" s="913"/>
      <c r="P48" s="913"/>
      <c r="Q48" s="913"/>
      <c r="R48" s="914"/>
      <c r="S48" s="237"/>
      <c r="T48" s="237"/>
      <c r="U48" s="237"/>
      <c r="V48" s="237"/>
      <c r="W48" s="237"/>
      <c r="X48" s="237"/>
      <c r="Y48" s="237"/>
      <c r="Z48" s="237"/>
      <c r="AA48" s="237"/>
      <c r="AB48" s="237"/>
      <c r="AC48" s="237"/>
      <c r="AD48" s="237"/>
      <c r="AE48" s="237"/>
      <c r="AF48" s="237"/>
    </row>
    <row r="49" spans="1:32" s="252" customFormat="1" ht="217.5" collapsed="1" thickBot="1">
      <c r="A49" s="195" t="s">
        <v>331</v>
      </c>
      <c r="B49" s="278" t="s">
        <v>630</v>
      </c>
      <c r="C49" s="195">
        <v>8</v>
      </c>
      <c r="D49" s="270" t="s">
        <v>802</v>
      </c>
      <c r="E49" s="155" t="s">
        <v>803</v>
      </c>
      <c r="F49" s="155" t="s">
        <v>804</v>
      </c>
      <c r="G49" s="194" t="s">
        <v>805</v>
      </c>
      <c r="H49" s="194" t="s">
        <v>85</v>
      </c>
      <c r="I49" s="194" t="s">
        <v>806</v>
      </c>
      <c r="J49" s="196">
        <v>44562</v>
      </c>
      <c r="K49" s="196">
        <v>45107</v>
      </c>
      <c r="L49" s="262" t="s">
        <v>704</v>
      </c>
      <c r="M49" s="194" t="s">
        <v>550</v>
      </c>
      <c r="N49" s="263" t="s">
        <v>807</v>
      </c>
      <c r="O49" s="250">
        <v>1</v>
      </c>
      <c r="P49" s="241" t="s">
        <v>124</v>
      </c>
      <c r="Q49" s="187" t="s">
        <v>808</v>
      </c>
      <c r="R49" s="161" t="s">
        <v>1</v>
      </c>
      <c r="S49" s="237"/>
      <c r="T49" s="237"/>
      <c r="U49" s="237"/>
      <c r="V49" s="237"/>
      <c r="W49" s="237"/>
      <c r="X49" s="237"/>
      <c r="Y49" s="237"/>
      <c r="Z49" s="237"/>
      <c r="AA49" s="237"/>
      <c r="AB49" s="237"/>
      <c r="AC49" s="237"/>
      <c r="AD49" s="237"/>
      <c r="AE49" s="237"/>
      <c r="AF49" s="237"/>
    </row>
    <row r="50" spans="1:32" ht="15.75" customHeight="1" thickBot="1">
      <c r="A50" s="948"/>
      <c r="B50" s="949"/>
      <c r="C50" s="949"/>
      <c r="D50" s="949"/>
      <c r="E50" s="949"/>
      <c r="F50" s="949"/>
      <c r="G50" s="949"/>
      <c r="H50" s="949"/>
      <c r="I50" s="949"/>
      <c r="J50" s="949"/>
      <c r="K50" s="949"/>
      <c r="L50" s="949"/>
      <c r="M50" s="949"/>
      <c r="N50" s="949"/>
      <c r="O50" s="949"/>
      <c r="P50" s="949"/>
      <c r="Q50" s="949"/>
      <c r="R50" s="950"/>
    </row>
    <row r="51" spans="1:32" ht="42" customHeight="1" thickBot="1">
      <c r="A51" s="841" t="s">
        <v>809</v>
      </c>
      <c r="B51" s="842"/>
      <c r="C51" s="842"/>
      <c r="D51" s="842"/>
      <c r="E51" s="842"/>
      <c r="F51" s="842"/>
      <c r="G51" s="842"/>
      <c r="H51" s="842"/>
      <c r="I51" s="842"/>
      <c r="J51" s="842"/>
      <c r="K51" s="842"/>
      <c r="L51" s="842"/>
      <c r="M51" s="842"/>
      <c r="N51" s="842"/>
      <c r="O51" s="842"/>
      <c r="P51" s="842"/>
      <c r="Q51" s="842"/>
      <c r="R51" s="843"/>
    </row>
    <row r="52" spans="1:32">
      <c r="A52" s="824" t="s">
        <v>9</v>
      </c>
      <c r="B52" s="824" t="s">
        <v>10</v>
      </c>
      <c r="C52" s="824" t="s">
        <v>11</v>
      </c>
      <c r="D52" s="824" t="s">
        <v>12</v>
      </c>
      <c r="E52" s="824" t="s">
        <v>13</v>
      </c>
      <c r="F52" s="824" t="s">
        <v>14</v>
      </c>
      <c r="G52" s="824" t="s">
        <v>15</v>
      </c>
      <c r="H52" s="824" t="s">
        <v>16</v>
      </c>
      <c r="I52" s="824" t="s">
        <v>17</v>
      </c>
      <c r="J52" s="824" t="s">
        <v>18</v>
      </c>
      <c r="K52" s="824" t="s">
        <v>19</v>
      </c>
      <c r="L52" s="826" t="s">
        <v>628</v>
      </c>
      <c r="M52" s="826"/>
      <c r="N52" s="826"/>
      <c r="O52" s="826"/>
      <c r="P52" s="826"/>
      <c r="Q52" s="826"/>
      <c r="R52" s="826"/>
    </row>
    <row r="53" spans="1:32" ht="82.5" customHeight="1">
      <c r="A53" s="824"/>
      <c r="B53" s="824"/>
      <c r="C53" s="824"/>
      <c r="D53" s="824"/>
      <c r="E53" s="824"/>
      <c r="F53" s="824"/>
      <c r="G53" s="824"/>
      <c r="H53" s="824"/>
      <c r="I53" s="824"/>
      <c r="J53" s="824"/>
      <c r="K53" s="824"/>
      <c r="L53" s="23" t="s">
        <v>21</v>
      </c>
      <c r="M53" s="23" t="s">
        <v>22</v>
      </c>
      <c r="N53" s="23" t="s">
        <v>23</v>
      </c>
      <c r="O53" s="23" t="s">
        <v>116</v>
      </c>
      <c r="P53" s="23" t="s">
        <v>24</v>
      </c>
      <c r="Q53" s="279" t="s">
        <v>25</v>
      </c>
      <c r="R53" s="236" t="s">
        <v>26</v>
      </c>
      <c r="S53" s="280"/>
    </row>
    <row r="54" spans="1:32" ht="62">
      <c r="A54" s="1140" t="s">
        <v>332</v>
      </c>
      <c r="B54" s="1140" t="s">
        <v>630</v>
      </c>
      <c r="C54" s="1140">
        <v>1</v>
      </c>
      <c r="D54" s="1142" t="s">
        <v>810</v>
      </c>
      <c r="E54" s="867" t="s">
        <v>632</v>
      </c>
      <c r="F54" s="281" t="s">
        <v>811</v>
      </c>
      <c r="G54" s="194" t="s">
        <v>634</v>
      </c>
      <c r="H54" s="195" t="s">
        <v>59</v>
      </c>
      <c r="I54" s="194" t="s">
        <v>635</v>
      </c>
      <c r="J54" s="196">
        <v>45261</v>
      </c>
      <c r="K54" s="196">
        <v>45473</v>
      </c>
      <c r="L54" s="262">
        <v>45643</v>
      </c>
      <c r="M54" s="161" t="s">
        <v>636</v>
      </c>
      <c r="N54" s="909" t="s">
        <v>812</v>
      </c>
      <c r="O54" s="250">
        <v>0</v>
      </c>
      <c r="P54" s="244" t="s">
        <v>4</v>
      </c>
      <c r="Q54" s="282" t="s">
        <v>813</v>
      </c>
      <c r="R54" s="847" t="s">
        <v>1</v>
      </c>
    </row>
    <row r="55" spans="1:32" ht="62">
      <c r="A55" s="1140"/>
      <c r="B55" s="1140"/>
      <c r="C55" s="1140"/>
      <c r="D55" s="1142"/>
      <c r="E55" s="867"/>
      <c r="F55" s="281" t="s">
        <v>814</v>
      </c>
      <c r="G55" s="194" t="s">
        <v>640</v>
      </c>
      <c r="H55" s="195" t="s">
        <v>59</v>
      </c>
      <c r="I55" s="194" t="s">
        <v>635</v>
      </c>
      <c r="J55" s="196">
        <v>45474</v>
      </c>
      <c r="K55" s="196">
        <v>45626</v>
      </c>
      <c r="L55" s="262">
        <v>45643</v>
      </c>
      <c r="M55" s="161" t="s">
        <v>636</v>
      </c>
      <c r="N55" s="910"/>
      <c r="O55" s="250">
        <v>0</v>
      </c>
      <c r="P55" s="244" t="s">
        <v>4</v>
      </c>
      <c r="Q55" s="282" t="s">
        <v>813</v>
      </c>
      <c r="R55" s="958"/>
    </row>
    <row r="56" spans="1:32" ht="57" customHeight="1">
      <c r="A56" s="1140"/>
      <c r="B56" s="1140"/>
      <c r="C56" s="1140"/>
      <c r="D56" s="1142"/>
      <c r="E56" s="155" t="s">
        <v>641</v>
      </c>
      <c r="F56" s="1163" t="s">
        <v>815</v>
      </c>
      <c r="G56" s="833" t="s">
        <v>643</v>
      </c>
      <c r="H56" s="1140" t="s">
        <v>39</v>
      </c>
      <c r="I56" s="833" t="s">
        <v>635</v>
      </c>
      <c r="J56" s="1143">
        <v>45292</v>
      </c>
      <c r="K56" s="1143">
        <v>45473</v>
      </c>
      <c r="L56" s="1164">
        <v>45643</v>
      </c>
      <c r="M56" s="847" t="s">
        <v>636</v>
      </c>
      <c r="N56" s="910"/>
      <c r="O56" s="1158">
        <v>0</v>
      </c>
      <c r="P56" s="1160" t="s">
        <v>4</v>
      </c>
      <c r="Q56" s="282" t="s">
        <v>813</v>
      </c>
      <c r="R56" s="958"/>
    </row>
    <row r="57" spans="1:32" s="233" customFormat="1" ht="77.5">
      <c r="A57" s="1140"/>
      <c r="B57" s="1140"/>
      <c r="C57" s="1140"/>
      <c r="D57" s="1142"/>
      <c r="E57" s="155" t="s">
        <v>646</v>
      </c>
      <c r="F57" s="1163"/>
      <c r="G57" s="833"/>
      <c r="H57" s="1140"/>
      <c r="I57" s="833"/>
      <c r="J57" s="1143"/>
      <c r="K57" s="1143"/>
      <c r="L57" s="1165"/>
      <c r="M57" s="834"/>
      <c r="N57" s="910"/>
      <c r="O57" s="1159"/>
      <c r="P57" s="1161"/>
      <c r="Q57" s="282" t="s">
        <v>813</v>
      </c>
      <c r="R57" s="958"/>
    </row>
    <row r="58" spans="1:32" s="233" customFormat="1" ht="62">
      <c r="A58" s="1140"/>
      <c r="B58" s="1140"/>
      <c r="C58" s="1140"/>
      <c r="D58" s="1142"/>
      <c r="E58" s="155" t="s">
        <v>647</v>
      </c>
      <c r="F58" s="281" t="s">
        <v>816</v>
      </c>
      <c r="G58" s="194" t="s">
        <v>649</v>
      </c>
      <c r="H58" s="195" t="s">
        <v>59</v>
      </c>
      <c r="I58" s="194" t="s">
        <v>650</v>
      </c>
      <c r="J58" s="196">
        <v>45292</v>
      </c>
      <c r="K58" s="196">
        <v>45638</v>
      </c>
      <c r="L58" s="262">
        <v>45643</v>
      </c>
      <c r="M58" s="161" t="s">
        <v>636</v>
      </c>
      <c r="N58" s="910"/>
      <c r="O58" s="250">
        <v>0</v>
      </c>
      <c r="P58" s="244" t="s">
        <v>4</v>
      </c>
      <c r="Q58" s="282" t="s">
        <v>813</v>
      </c>
      <c r="R58" s="958"/>
    </row>
    <row r="59" spans="1:32" s="181" customFormat="1" ht="62.5" thickBot="1">
      <c r="A59" s="1140"/>
      <c r="B59" s="1140"/>
      <c r="C59" s="1140"/>
      <c r="D59" s="1142"/>
      <c r="E59" s="155" t="s">
        <v>653</v>
      </c>
      <c r="F59" s="281" t="s">
        <v>817</v>
      </c>
      <c r="G59" s="194" t="s">
        <v>655</v>
      </c>
      <c r="H59" s="195" t="s">
        <v>59</v>
      </c>
      <c r="I59" s="194" t="s">
        <v>635</v>
      </c>
      <c r="J59" s="196">
        <v>45261</v>
      </c>
      <c r="K59" s="196">
        <v>45626</v>
      </c>
      <c r="L59" s="262">
        <v>45643</v>
      </c>
      <c r="M59" s="161" t="s">
        <v>636</v>
      </c>
      <c r="N59" s="955"/>
      <c r="O59" s="250">
        <v>0</v>
      </c>
      <c r="P59" s="244" t="s">
        <v>4</v>
      </c>
      <c r="Q59" s="282" t="s">
        <v>813</v>
      </c>
      <c r="R59" s="958"/>
    </row>
    <row r="60" spans="1:32" s="233" customFormat="1" ht="19.5" customHeight="1" thickBot="1">
      <c r="A60" s="1136" t="s">
        <v>818</v>
      </c>
      <c r="B60" s="1137"/>
      <c r="C60" s="1137"/>
      <c r="D60" s="1137"/>
      <c r="E60" s="1137"/>
      <c r="F60" s="1137"/>
      <c r="G60" s="1137"/>
      <c r="H60" s="1137"/>
      <c r="I60" s="1137"/>
      <c r="J60" s="1137"/>
      <c r="K60" s="1137"/>
      <c r="L60" s="1137"/>
      <c r="M60" s="1137"/>
      <c r="N60" s="1137"/>
      <c r="O60" s="1137"/>
      <c r="P60" s="1137"/>
      <c r="Q60" s="1162"/>
      <c r="R60" s="1138"/>
    </row>
    <row r="61" spans="1:32" s="233" customFormat="1" ht="248.25" hidden="1" customHeight="1">
      <c r="A61" s="1140" t="s">
        <v>332</v>
      </c>
      <c r="B61" s="1140" t="s">
        <v>630</v>
      </c>
      <c r="C61" s="1140">
        <v>2</v>
      </c>
      <c r="D61" s="1142" t="s">
        <v>819</v>
      </c>
      <c r="E61" s="837" t="s">
        <v>729</v>
      </c>
      <c r="F61" s="155" t="s">
        <v>820</v>
      </c>
      <c r="G61" s="194" t="s">
        <v>731</v>
      </c>
      <c r="H61" s="194" t="s">
        <v>85</v>
      </c>
      <c r="I61" s="194" t="s">
        <v>669</v>
      </c>
      <c r="J61" s="196">
        <v>44562</v>
      </c>
      <c r="K61" s="196">
        <v>44681</v>
      </c>
      <c r="L61" s="262" t="s">
        <v>704</v>
      </c>
      <c r="M61" s="194" t="s">
        <v>550</v>
      </c>
      <c r="N61" s="263" t="s">
        <v>732</v>
      </c>
      <c r="O61" s="250">
        <v>1</v>
      </c>
      <c r="P61" s="244" t="s">
        <v>2</v>
      </c>
      <c r="Q61" s="1149" t="s">
        <v>821</v>
      </c>
      <c r="R61" s="1151" t="s">
        <v>3</v>
      </c>
    </row>
    <row r="62" spans="1:32" s="233" customFormat="1" ht="267.75" hidden="1" customHeight="1">
      <c r="A62" s="1140"/>
      <c r="B62" s="1140"/>
      <c r="C62" s="1140"/>
      <c r="D62" s="1142"/>
      <c r="E62" s="837"/>
      <c r="F62" s="155" t="s">
        <v>822</v>
      </c>
      <c r="G62" s="194" t="s">
        <v>734</v>
      </c>
      <c r="H62" s="194" t="s">
        <v>85</v>
      </c>
      <c r="I62" s="194" t="s">
        <v>669</v>
      </c>
      <c r="J62" s="196">
        <v>44682</v>
      </c>
      <c r="K62" s="196">
        <v>44712</v>
      </c>
      <c r="L62" s="262" t="s">
        <v>704</v>
      </c>
      <c r="M62" s="241" t="s">
        <v>550</v>
      </c>
      <c r="N62" s="228" t="s">
        <v>735</v>
      </c>
      <c r="O62" s="250">
        <v>1</v>
      </c>
      <c r="P62" s="244" t="s">
        <v>2</v>
      </c>
      <c r="Q62" s="1150"/>
      <c r="R62" s="1152"/>
    </row>
    <row r="63" spans="1:32" s="233" customFormat="1" ht="195.75" hidden="1" customHeight="1">
      <c r="A63" s="1140"/>
      <c r="B63" s="1140"/>
      <c r="C63" s="1140"/>
      <c r="D63" s="1142"/>
      <c r="E63" s="155" t="s">
        <v>823</v>
      </c>
      <c r="F63" s="155" t="s">
        <v>824</v>
      </c>
      <c r="G63" s="194" t="s">
        <v>825</v>
      </c>
      <c r="H63" s="194" t="s">
        <v>85</v>
      </c>
      <c r="I63" s="194" t="s">
        <v>669</v>
      </c>
      <c r="J63" s="196">
        <v>44562</v>
      </c>
      <c r="K63" s="196">
        <v>44926</v>
      </c>
      <c r="L63" s="262" t="s">
        <v>704</v>
      </c>
      <c r="M63" s="161" t="s">
        <v>550</v>
      </c>
      <c r="N63" s="263" t="s">
        <v>826</v>
      </c>
      <c r="O63" s="250">
        <v>1</v>
      </c>
      <c r="P63" s="244" t="s">
        <v>2</v>
      </c>
      <c r="Q63" s="1150"/>
      <c r="R63" s="1152"/>
    </row>
    <row r="64" spans="1:32" s="233" customFormat="1" ht="409.5" hidden="1" customHeight="1">
      <c r="A64" s="1140"/>
      <c r="B64" s="1140"/>
      <c r="C64" s="1140"/>
      <c r="D64" s="1142"/>
      <c r="E64" s="155" t="s">
        <v>827</v>
      </c>
      <c r="F64" s="155" t="s">
        <v>828</v>
      </c>
      <c r="G64" s="194" t="s">
        <v>829</v>
      </c>
      <c r="H64" s="194" t="s">
        <v>85</v>
      </c>
      <c r="I64" s="194" t="s">
        <v>669</v>
      </c>
      <c r="J64" s="196">
        <v>44562</v>
      </c>
      <c r="K64" s="196">
        <v>44926</v>
      </c>
      <c r="L64" s="262" t="s">
        <v>704</v>
      </c>
      <c r="M64" s="161" t="s">
        <v>550</v>
      </c>
      <c r="N64" s="263" t="s">
        <v>830</v>
      </c>
      <c r="O64" s="250">
        <v>1</v>
      </c>
      <c r="P64" s="244" t="s">
        <v>2</v>
      </c>
      <c r="Q64" s="1150"/>
      <c r="R64" s="1152"/>
    </row>
    <row r="65" spans="1:18" s="181" customFormat="1" ht="409.5" hidden="1">
      <c r="A65" s="1140"/>
      <c r="B65" s="1140"/>
      <c r="C65" s="1140"/>
      <c r="D65" s="1142"/>
      <c r="E65" s="165" t="s">
        <v>831</v>
      </c>
      <c r="F65" s="155" t="s">
        <v>832</v>
      </c>
      <c r="G65" s="194" t="s">
        <v>833</v>
      </c>
      <c r="H65" s="194" t="s">
        <v>85</v>
      </c>
      <c r="I65" s="194" t="s">
        <v>669</v>
      </c>
      <c r="J65" s="196">
        <v>44562</v>
      </c>
      <c r="K65" s="196">
        <v>45046</v>
      </c>
      <c r="L65" s="262" t="s">
        <v>704</v>
      </c>
      <c r="M65" s="161" t="s">
        <v>550</v>
      </c>
      <c r="N65" s="263" t="s">
        <v>834</v>
      </c>
      <c r="O65" s="250">
        <v>1</v>
      </c>
      <c r="P65" s="244" t="s">
        <v>2</v>
      </c>
      <c r="Q65" s="1155"/>
      <c r="R65" s="1152"/>
    </row>
    <row r="66" spans="1:18" s="233" customFormat="1" ht="19.5" hidden="1" customHeight="1">
      <c r="A66" s="1157"/>
      <c r="B66" s="1157"/>
      <c r="C66" s="1157"/>
      <c r="D66" s="1157"/>
      <c r="E66" s="1157"/>
      <c r="F66" s="1157"/>
      <c r="G66" s="1157"/>
      <c r="H66" s="1157"/>
      <c r="I66" s="1157"/>
      <c r="J66" s="1157"/>
      <c r="K66" s="1157"/>
      <c r="L66" s="1157"/>
      <c r="M66" s="1157"/>
      <c r="N66" s="1157"/>
      <c r="O66" s="1157"/>
      <c r="P66" s="1157"/>
      <c r="Q66" s="1157"/>
      <c r="R66" s="1157"/>
    </row>
    <row r="67" spans="1:18" s="233" customFormat="1" ht="93" hidden="1" customHeight="1">
      <c r="A67" s="1140" t="s">
        <v>332</v>
      </c>
      <c r="B67" s="1140" t="s">
        <v>630</v>
      </c>
      <c r="C67" s="1140">
        <v>3</v>
      </c>
      <c r="D67" s="1142" t="s">
        <v>835</v>
      </c>
      <c r="E67" s="837" t="s">
        <v>700</v>
      </c>
      <c r="F67" s="155" t="s">
        <v>701</v>
      </c>
      <c r="G67" s="194" t="s">
        <v>702</v>
      </c>
      <c r="H67" s="194" t="s">
        <v>85</v>
      </c>
      <c r="I67" s="194" t="s">
        <v>703</v>
      </c>
      <c r="J67" s="196">
        <v>44593</v>
      </c>
      <c r="K67" s="196">
        <v>44681</v>
      </c>
      <c r="L67" s="262" t="s">
        <v>704</v>
      </c>
      <c r="M67" s="194" t="s">
        <v>550</v>
      </c>
      <c r="N67" s="263" t="s">
        <v>705</v>
      </c>
      <c r="O67" s="250">
        <v>1</v>
      </c>
      <c r="P67" s="244" t="s">
        <v>2</v>
      </c>
      <c r="Q67" s="1149" t="s">
        <v>836</v>
      </c>
      <c r="R67" s="1151" t="s">
        <v>3</v>
      </c>
    </row>
    <row r="68" spans="1:18" s="233" customFormat="1" ht="73.150000000000006" hidden="1" customHeight="1">
      <c r="A68" s="1140"/>
      <c r="B68" s="1140"/>
      <c r="C68" s="1140"/>
      <c r="D68" s="1142"/>
      <c r="E68" s="837"/>
      <c r="F68" s="155" t="s">
        <v>707</v>
      </c>
      <c r="G68" s="194" t="s">
        <v>708</v>
      </c>
      <c r="H68" s="194" t="s">
        <v>709</v>
      </c>
      <c r="I68" s="194" t="s">
        <v>710</v>
      </c>
      <c r="J68" s="196">
        <v>44682</v>
      </c>
      <c r="K68" s="196">
        <v>44712</v>
      </c>
      <c r="L68" s="262" t="s">
        <v>704</v>
      </c>
      <c r="M68" s="194" t="s">
        <v>550</v>
      </c>
      <c r="N68" s="228" t="s">
        <v>711</v>
      </c>
      <c r="O68" s="250">
        <v>1</v>
      </c>
      <c r="P68" s="244" t="s">
        <v>2</v>
      </c>
      <c r="Q68" s="1150"/>
      <c r="R68" s="1152"/>
    </row>
    <row r="69" spans="1:18" s="181" customFormat="1" ht="77.5" hidden="1">
      <c r="A69" s="1140"/>
      <c r="B69" s="1140"/>
      <c r="C69" s="1140"/>
      <c r="D69" s="1142"/>
      <c r="E69" s="165" t="s">
        <v>712</v>
      </c>
      <c r="F69" s="165" t="s">
        <v>713</v>
      </c>
      <c r="G69" s="169" t="s">
        <v>714</v>
      </c>
      <c r="H69" s="169" t="s">
        <v>85</v>
      </c>
      <c r="I69" s="169" t="s">
        <v>715</v>
      </c>
      <c r="J69" s="261">
        <v>44682</v>
      </c>
      <c r="K69" s="261">
        <v>44742</v>
      </c>
      <c r="L69" s="262" t="s">
        <v>704</v>
      </c>
      <c r="M69" s="194" t="s">
        <v>550</v>
      </c>
      <c r="N69" s="263" t="s">
        <v>716</v>
      </c>
      <c r="O69" s="250">
        <v>1</v>
      </c>
      <c r="P69" s="244" t="s">
        <v>2</v>
      </c>
      <c r="Q69" s="1155"/>
      <c r="R69" s="1152"/>
    </row>
    <row r="70" spans="1:18" s="233" customFormat="1" ht="19.5" hidden="1" customHeight="1" thickBot="1">
      <c r="A70" s="1136"/>
      <c r="B70" s="1137"/>
      <c r="C70" s="1137"/>
      <c r="D70" s="1137"/>
      <c r="E70" s="1137"/>
      <c r="F70" s="1137"/>
      <c r="G70" s="1137"/>
      <c r="H70" s="1137"/>
      <c r="I70" s="1137"/>
      <c r="J70" s="1137"/>
      <c r="K70" s="1137"/>
      <c r="L70" s="1137"/>
      <c r="M70" s="1137"/>
      <c r="N70" s="1137"/>
      <c r="O70" s="1137"/>
      <c r="P70" s="1137"/>
      <c r="Q70" s="1137"/>
      <c r="R70" s="1138"/>
    </row>
    <row r="71" spans="1:18" s="233" customFormat="1" ht="186.75" hidden="1" customHeight="1">
      <c r="A71" s="1140" t="s">
        <v>332</v>
      </c>
      <c r="B71" s="1140" t="s">
        <v>630</v>
      </c>
      <c r="C71" s="1140">
        <v>4</v>
      </c>
      <c r="D71" s="1142" t="s">
        <v>837</v>
      </c>
      <c r="E71" s="837" t="s">
        <v>838</v>
      </c>
      <c r="F71" s="155" t="s">
        <v>839</v>
      </c>
      <c r="G71" s="194" t="s">
        <v>840</v>
      </c>
      <c r="H71" s="194" t="s">
        <v>85</v>
      </c>
      <c r="I71" s="194" t="s">
        <v>669</v>
      </c>
      <c r="J71" s="196">
        <v>44562</v>
      </c>
      <c r="K71" s="196">
        <v>44681</v>
      </c>
      <c r="L71" s="262" t="s">
        <v>704</v>
      </c>
      <c r="M71" s="161" t="s">
        <v>550</v>
      </c>
      <c r="N71" s="263" t="s">
        <v>841</v>
      </c>
      <c r="O71" s="250">
        <v>1</v>
      </c>
      <c r="P71" s="244" t="s">
        <v>2</v>
      </c>
      <c r="Q71" s="1149" t="s">
        <v>842</v>
      </c>
      <c r="R71" s="1151" t="s">
        <v>3</v>
      </c>
    </row>
    <row r="72" spans="1:18" s="233" customFormat="1" ht="207" hidden="1" customHeight="1">
      <c r="A72" s="1140"/>
      <c r="B72" s="1140"/>
      <c r="C72" s="1140"/>
      <c r="D72" s="1142"/>
      <c r="E72" s="837"/>
      <c r="F72" s="155" t="s">
        <v>843</v>
      </c>
      <c r="G72" s="194" t="s">
        <v>734</v>
      </c>
      <c r="H72" s="194" t="s">
        <v>85</v>
      </c>
      <c r="I72" s="194" t="s">
        <v>669</v>
      </c>
      <c r="J72" s="196">
        <v>44682</v>
      </c>
      <c r="K72" s="196">
        <v>44712</v>
      </c>
      <c r="L72" s="262" t="s">
        <v>704</v>
      </c>
      <c r="M72" s="166" t="s">
        <v>550</v>
      </c>
      <c r="N72" s="288" t="s">
        <v>844</v>
      </c>
      <c r="O72" s="250">
        <v>1</v>
      </c>
      <c r="P72" s="244" t="s">
        <v>2</v>
      </c>
      <c r="Q72" s="1150"/>
      <c r="R72" s="1152"/>
    </row>
    <row r="73" spans="1:18" s="233" customFormat="1" ht="366.75" hidden="1" customHeight="1">
      <c r="A73" s="1140"/>
      <c r="B73" s="1140"/>
      <c r="C73" s="1140"/>
      <c r="D73" s="1142"/>
      <c r="E73" s="837" t="s">
        <v>845</v>
      </c>
      <c r="F73" s="155" t="s">
        <v>846</v>
      </c>
      <c r="G73" s="194" t="s">
        <v>847</v>
      </c>
      <c r="H73" s="194" t="s">
        <v>85</v>
      </c>
      <c r="I73" s="194" t="s">
        <v>669</v>
      </c>
      <c r="J73" s="196">
        <v>44562</v>
      </c>
      <c r="K73" s="196">
        <v>44773</v>
      </c>
      <c r="L73" s="262" t="s">
        <v>704</v>
      </c>
      <c r="M73" s="161" t="s">
        <v>550</v>
      </c>
      <c r="N73" s="263" t="s">
        <v>848</v>
      </c>
      <c r="O73" s="250">
        <v>1</v>
      </c>
      <c r="P73" s="244" t="s">
        <v>2</v>
      </c>
      <c r="Q73" s="1150"/>
      <c r="R73" s="1152"/>
    </row>
    <row r="74" spans="1:18" s="233" customFormat="1" ht="409.5" hidden="1" customHeight="1">
      <c r="A74" s="1140"/>
      <c r="B74" s="1140"/>
      <c r="C74" s="1140"/>
      <c r="D74" s="1142"/>
      <c r="E74" s="837"/>
      <c r="F74" s="155" t="s">
        <v>849</v>
      </c>
      <c r="G74" s="194" t="s">
        <v>850</v>
      </c>
      <c r="H74" s="194" t="s">
        <v>85</v>
      </c>
      <c r="I74" s="194" t="s">
        <v>669</v>
      </c>
      <c r="J74" s="196">
        <v>44562</v>
      </c>
      <c r="K74" s="196">
        <v>44804</v>
      </c>
      <c r="L74" s="262" t="s">
        <v>704</v>
      </c>
      <c r="M74" s="161" t="s">
        <v>550</v>
      </c>
      <c r="N74" s="263" t="s">
        <v>851</v>
      </c>
      <c r="O74" s="250">
        <v>1</v>
      </c>
      <c r="P74" s="244" t="s">
        <v>2</v>
      </c>
      <c r="Q74" s="1150"/>
      <c r="R74" s="1152"/>
    </row>
    <row r="75" spans="1:18" s="233" customFormat="1" ht="273.75" hidden="1" customHeight="1">
      <c r="A75" s="1140"/>
      <c r="B75" s="1140"/>
      <c r="C75" s="1140"/>
      <c r="D75" s="1142"/>
      <c r="E75" s="837"/>
      <c r="F75" s="155" t="s">
        <v>852</v>
      </c>
      <c r="G75" s="194" t="s">
        <v>853</v>
      </c>
      <c r="H75" s="194" t="s">
        <v>85</v>
      </c>
      <c r="I75" s="194" t="s">
        <v>669</v>
      </c>
      <c r="J75" s="196">
        <v>44562</v>
      </c>
      <c r="K75" s="196">
        <v>44712</v>
      </c>
      <c r="L75" s="262" t="s">
        <v>704</v>
      </c>
      <c r="M75" s="161" t="s">
        <v>550</v>
      </c>
      <c r="N75" s="263" t="s">
        <v>854</v>
      </c>
      <c r="O75" s="250">
        <v>1</v>
      </c>
      <c r="P75" s="244" t="s">
        <v>2</v>
      </c>
      <c r="Q75" s="1150"/>
      <c r="R75" s="1152"/>
    </row>
    <row r="76" spans="1:18" s="181" customFormat="1" ht="248" hidden="1">
      <c r="A76" s="1140"/>
      <c r="B76" s="1140"/>
      <c r="C76" s="1140"/>
      <c r="D76" s="1142"/>
      <c r="E76" s="165" t="s">
        <v>666</v>
      </c>
      <c r="F76" s="165" t="s">
        <v>855</v>
      </c>
      <c r="G76" s="169" t="s">
        <v>668</v>
      </c>
      <c r="H76" s="169" t="s">
        <v>85</v>
      </c>
      <c r="I76" s="169" t="s">
        <v>669</v>
      </c>
      <c r="J76" s="261">
        <v>44562</v>
      </c>
      <c r="K76" s="261">
        <v>44742</v>
      </c>
      <c r="L76" s="262" t="s">
        <v>704</v>
      </c>
      <c r="M76" s="161" t="s">
        <v>550</v>
      </c>
      <c r="N76" s="263" t="s">
        <v>856</v>
      </c>
      <c r="O76" s="250">
        <v>1</v>
      </c>
      <c r="P76" s="244" t="s">
        <v>2</v>
      </c>
      <c r="Q76" s="1155"/>
      <c r="R76" s="1156"/>
    </row>
    <row r="77" spans="1:18" s="233" customFormat="1" ht="19.5" hidden="1" customHeight="1" thickBot="1">
      <c r="A77" s="1136"/>
      <c r="B77" s="1137"/>
      <c r="C77" s="1137"/>
      <c r="D77" s="1137"/>
      <c r="E77" s="1137"/>
      <c r="F77" s="1137"/>
      <c r="G77" s="1137"/>
      <c r="H77" s="1137"/>
      <c r="I77" s="1137"/>
      <c r="J77" s="1137"/>
      <c r="K77" s="1137"/>
      <c r="L77" s="1137"/>
      <c r="M77" s="1137"/>
      <c r="N77" s="1137"/>
      <c r="O77" s="1137"/>
      <c r="P77" s="1137"/>
      <c r="Q77" s="1137"/>
      <c r="R77" s="1138"/>
    </row>
    <row r="78" spans="1:18" s="233" customFormat="1" ht="409.15" hidden="1" customHeight="1">
      <c r="A78" s="1140" t="s">
        <v>332</v>
      </c>
      <c r="B78" s="1140" t="s">
        <v>630</v>
      </c>
      <c r="C78" s="1140">
        <v>5</v>
      </c>
      <c r="D78" s="1142" t="s">
        <v>857</v>
      </c>
      <c r="E78" s="159" t="s">
        <v>858</v>
      </c>
      <c r="F78" s="155" t="s">
        <v>859</v>
      </c>
      <c r="G78" s="194" t="s">
        <v>860</v>
      </c>
      <c r="H78" s="194" t="s">
        <v>85</v>
      </c>
      <c r="I78" s="194" t="s">
        <v>861</v>
      </c>
      <c r="J78" s="196">
        <v>44562</v>
      </c>
      <c r="K78" s="196">
        <v>44592</v>
      </c>
      <c r="L78" s="262" t="s">
        <v>704</v>
      </c>
      <c r="M78" s="194" t="s">
        <v>550</v>
      </c>
      <c r="N78" s="263" t="s">
        <v>862</v>
      </c>
      <c r="O78" s="250">
        <v>1</v>
      </c>
      <c r="P78" s="244" t="s">
        <v>2</v>
      </c>
      <c r="Q78" s="1149" t="s">
        <v>863</v>
      </c>
      <c r="R78" s="1151" t="s">
        <v>3</v>
      </c>
    </row>
    <row r="79" spans="1:18" s="233" customFormat="1" ht="164.15" hidden="1" customHeight="1">
      <c r="A79" s="1140"/>
      <c r="B79" s="1140"/>
      <c r="C79" s="1140"/>
      <c r="D79" s="1142"/>
      <c r="E79" s="159" t="s">
        <v>864</v>
      </c>
      <c r="F79" s="155" t="s">
        <v>865</v>
      </c>
      <c r="G79" s="194" t="s">
        <v>866</v>
      </c>
      <c r="H79" s="194" t="s">
        <v>85</v>
      </c>
      <c r="I79" s="194" t="s">
        <v>867</v>
      </c>
      <c r="J79" s="196">
        <v>44562</v>
      </c>
      <c r="K79" s="196">
        <v>45046</v>
      </c>
      <c r="L79" s="262" t="s">
        <v>704</v>
      </c>
      <c r="M79" s="161" t="s">
        <v>550</v>
      </c>
      <c r="N79" s="263" t="s">
        <v>868</v>
      </c>
      <c r="O79" s="250">
        <v>1</v>
      </c>
      <c r="P79" s="244" t="s">
        <v>2</v>
      </c>
      <c r="Q79" s="1150"/>
      <c r="R79" s="1152"/>
    </row>
    <row r="80" spans="1:18" s="233" customFormat="1" ht="226.15" hidden="1" customHeight="1">
      <c r="A80" s="1140"/>
      <c r="B80" s="1140"/>
      <c r="C80" s="1140"/>
      <c r="D80" s="1142"/>
      <c r="E80" s="1153" t="s">
        <v>869</v>
      </c>
      <c r="F80" s="155" t="s">
        <v>870</v>
      </c>
      <c r="G80" s="194" t="s">
        <v>871</v>
      </c>
      <c r="H80" s="194" t="s">
        <v>85</v>
      </c>
      <c r="I80" s="194" t="s">
        <v>872</v>
      </c>
      <c r="J80" s="196">
        <v>44562</v>
      </c>
      <c r="K80" s="196">
        <v>44620</v>
      </c>
      <c r="L80" s="262" t="s">
        <v>704</v>
      </c>
      <c r="M80" s="194" t="s">
        <v>550</v>
      </c>
      <c r="N80" s="228" t="s">
        <v>873</v>
      </c>
      <c r="O80" s="250">
        <v>1</v>
      </c>
      <c r="P80" s="244" t="s">
        <v>2</v>
      </c>
      <c r="Q80" s="1150"/>
      <c r="R80" s="1152"/>
    </row>
    <row r="81" spans="1:32" s="181" customFormat="1" ht="310" hidden="1">
      <c r="A81" s="1148"/>
      <c r="B81" s="1148"/>
      <c r="C81" s="1148"/>
      <c r="D81" s="909"/>
      <c r="E81" s="1154"/>
      <c r="F81" s="165" t="s">
        <v>874</v>
      </c>
      <c r="G81" s="169" t="s">
        <v>875</v>
      </c>
      <c r="H81" s="169" t="s">
        <v>85</v>
      </c>
      <c r="I81" s="169" t="s">
        <v>872</v>
      </c>
      <c r="J81" s="261">
        <v>44562</v>
      </c>
      <c r="K81" s="261">
        <v>44910</v>
      </c>
      <c r="L81" s="283" t="s">
        <v>704</v>
      </c>
      <c r="M81" s="166" t="s">
        <v>550</v>
      </c>
      <c r="N81" s="288" t="s">
        <v>876</v>
      </c>
      <c r="O81" s="284">
        <v>1</v>
      </c>
      <c r="P81" s="244" t="s">
        <v>2</v>
      </c>
      <c r="Q81" s="1150"/>
      <c r="R81" s="1152"/>
    </row>
    <row r="82" spans="1:32" s="233" customFormat="1" ht="19.5" hidden="1" customHeight="1" thickBot="1">
      <c r="A82" s="1136"/>
      <c r="B82" s="1137"/>
      <c r="C82" s="1137"/>
      <c r="D82" s="1137"/>
      <c r="E82" s="1137"/>
      <c r="F82" s="1137"/>
      <c r="G82" s="1137"/>
      <c r="H82" s="1137"/>
      <c r="I82" s="1137"/>
      <c r="J82" s="1137"/>
      <c r="K82" s="1137"/>
      <c r="L82" s="1137"/>
      <c r="M82" s="1137"/>
      <c r="N82" s="1137"/>
      <c r="O82" s="1137"/>
      <c r="P82" s="1137"/>
      <c r="Q82" s="1137"/>
      <c r="R82" s="1138"/>
    </row>
    <row r="83" spans="1:32" s="233" customFormat="1" ht="209.25" customHeight="1">
      <c r="A83" s="1147" t="s">
        <v>332</v>
      </c>
      <c r="B83" s="1147" t="s">
        <v>630</v>
      </c>
      <c r="C83" s="1147">
        <v>6</v>
      </c>
      <c r="D83" s="970" t="s">
        <v>877</v>
      </c>
      <c r="E83" s="836" t="s">
        <v>845</v>
      </c>
      <c r="F83" s="289" t="s">
        <v>878</v>
      </c>
      <c r="G83" s="175" t="s">
        <v>879</v>
      </c>
      <c r="H83" s="175" t="s">
        <v>85</v>
      </c>
      <c r="I83" s="175" t="s">
        <v>867</v>
      </c>
      <c r="J83" s="290">
        <v>44593</v>
      </c>
      <c r="K83" s="290">
        <v>44681</v>
      </c>
      <c r="L83" s="285" t="s">
        <v>704</v>
      </c>
      <c r="M83" s="171" t="s">
        <v>550</v>
      </c>
      <c r="N83" s="291" t="s">
        <v>880</v>
      </c>
      <c r="O83" s="286">
        <v>1</v>
      </c>
      <c r="P83" s="249" t="s">
        <v>124</v>
      </c>
      <c r="Q83" s="248" t="s">
        <v>881</v>
      </c>
      <c r="R83" s="958" t="s">
        <v>1</v>
      </c>
    </row>
    <row r="84" spans="1:32" s="233" customFormat="1" ht="409.15" customHeight="1">
      <c r="A84" s="1140"/>
      <c r="B84" s="1140"/>
      <c r="C84" s="1140"/>
      <c r="D84" s="1142"/>
      <c r="E84" s="837"/>
      <c r="F84" s="155" t="s">
        <v>882</v>
      </c>
      <c r="G84" s="194" t="s">
        <v>883</v>
      </c>
      <c r="H84" s="194" t="s">
        <v>85</v>
      </c>
      <c r="I84" s="194" t="s">
        <v>872</v>
      </c>
      <c r="J84" s="196">
        <v>44682</v>
      </c>
      <c r="K84" s="196">
        <v>44742</v>
      </c>
      <c r="L84" s="262" t="s">
        <v>704</v>
      </c>
      <c r="M84" s="161" t="s">
        <v>550</v>
      </c>
      <c r="N84" s="263" t="s">
        <v>884</v>
      </c>
      <c r="O84" s="250">
        <v>0.33</v>
      </c>
      <c r="P84" s="244" t="s">
        <v>4</v>
      </c>
      <c r="Q84" s="187" t="s">
        <v>885</v>
      </c>
      <c r="R84" s="958"/>
    </row>
    <row r="85" spans="1:32" s="181" customFormat="1" ht="409.6" thickBot="1">
      <c r="A85" s="1140"/>
      <c r="B85" s="1140"/>
      <c r="C85" s="1140"/>
      <c r="D85" s="1142"/>
      <c r="E85" s="155" t="s">
        <v>886</v>
      </c>
      <c r="F85" s="155" t="s">
        <v>887</v>
      </c>
      <c r="G85" s="194" t="s">
        <v>888</v>
      </c>
      <c r="H85" s="194" t="s">
        <v>85</v>
      </c>
      <c r="I85" s="194" t="s">
        <v>867</v>
      </c>
      <c r="J85" s="196">
        <v>44621</v>
      </c>
      <c r="K85" s="196">
        <v>44926</v>
      </c>
      <c r="L85" s="262" t="s">
        <v>704</v>
      </c>
      <c r="M85" s="161" t="s">
        <v>550</v>
      </c>
      <c r="N85" s="240" t="s">
        <v>889</v>
      </c>
      <c r="O85" s="250">
        <v>1</v>
      </c>
      <c r="P85" s="244" t="s">
        <v>2</v>
      </c>
      <c r="Q85" s="187" t="s">
        <v>890</v>
      </c>
      <c r="R85" s="958"/>
    </row>
    <row r="86" spans="1:32" s="233" customFormat="1" ht="19.5" customHeight="1" thickBot="1">
      <c r="A86" s="1136"/>
      <c r="B86" s="1137"/>
      <c r="C86" s="1137"/>
      <c r="D86" s="1137"/>
      <c r="E86" s="1137"/>
      <c r="F86" s="1137"/>
      <c r="G86" s="1137"/>
      <c r="H86" s="1137"/>
      <c r="I86" s="1137"/>
      <c r="J86" s="1137"/>
      <c r="K86" s="1137"/>
      <c r="L86" s="1137"/>
      <c r="M86" s="1137"/>
      <c r="N86" s="1137"/>
      <c r="O86" s="1137"/>
      <c r="P86" s="1137"/>
      <c r="Q86" s="1137"/>
      <c r="R86" s="1138"/>
    </row>
    <row r="87" spans="1:32" ht="186.5" thickBot="1">
      <c r="A87" s="195" t="s">
        <v>332</v>
      </c>
      <c r="B87" s="195" t="s">
        <v>630</v>
      </c>
      <c r="C87" s="195">
        <v>7</v>
      </c>
      <c r="D87" s="241" t="s">
        <v>891</v>
      </c>
      <c r="E87" s="155" t="s">
        <v>803</v>
      </c>
      <c r="F87" s="155" t="s">
        <v>804</v>
      </c>
      <c r="G87" s="194" t="s">
        <v>805</v>
      </c>
      <c r="H87" s="194" t="s">
        <v>85</v>
      </c>
      <c r="I87" s="194" t="s">
        <v>806</v>
      </c>
      <c r="J87" s="196">
        <v>44562</v>
      </c>
      <c r="K87" s="196">
        <v>45107</v>
      </c>
      <c r="L87" s="262" t="s">
        <v>704</v>
      </c>
      <c r="M87" s="194" t="s">
        <v>550</v>
      </c>
      <c r="N87" s="263" t="s">
        <v>892</v>
      </c>
      <c r="O87" s="250">
        <v>1</v>
      </c>
      <c r="P87" s="292" t="s">
        <v>124</v>
      </c>
      <c r="Q87" s="187" t="s">
        <v>893</v>
      </c>
      <c r="R87" s="161" t="s">
        <v>1</v>
      </c>
    </row>
    <row r="88" spans="1:32" ht="16" thickBot="1">
      <c r="A88" s="1144"/>
      <c r="B88" s="1145"/>
      <c r="C88" s="1145"/>
      <c r="D88" s="1145"/>
      <c r="E88" s="1145"/>
      <c r="F88" s="1145"/>
      <c r="G88" s="1145"/>
      <c r="H88" s="1145"/>
      <c r="I88" s="1145"/>
      <c r="J88" s="1145"/>
      <c r="K88" s="1145"/>
      <c r="L88" s="1145"/>
      <c r="M88" s="1145"/>
      <c r="N88" s="1145"/>
      <c r="O88" s="1145"/>
      <c r="P88" s="1145"/>
      <c r="Q88" s="1145"/>
      <c r="R88" s="1146"/>
    </row>
    <row r="89" spans="1:32" ht="42" customHeight="1" thickBot="1">
      <c r="A89" s="841" t="s">
        <v>894</v>
      </c>
      <c r="B89" s="842"/>
      <c r="C89" s="842"/>
      <c r="D89" s="842"/>
      <c r="E89" s="842"/>
      <c r="F89" s="842"/>
      <c r="G89" s="842"/>
      <c r="H89" s="842"/>
      <c r="I89" s="842"/>
      <c r="J89" s="842"/>
      <c r="K89" s="842"/>
      <c r="L89" s="842"/>
      <c r="M89" s="842"/>
      <c r="N89" s="842"/>
      <c r="O89" s="842"/>
      <c r="P89" s="842"/>
      <c r="Q89" s="842"/>
      <c r="R89" s="843"/>
    </row>
    <row r="90" spans="1:32">
      <c r="A90" s="824" t="s">
        <v>9</v>
      </c>
      <c r="B90" s="824" t="s">
        <v>10</v>
      </c>
      <c r="C90" s="824" t="s">
        <v>11</v>
      </c>
      <c r="D90" s="824" t="s">
        <v>12</v>
      </c>
      <c r="E90" s="824" t="s">
        <v>13</v>
      </c>
      <c r="F90" s="824" t="s">
        <v>14</v>
      </c>
      <c r="G90" s="824" t="s">
        <v>15</v>
      </c>
      <c r="H90" s="824" t="s">
        <v>16</v>
      </c>
      <c r="I90" s="824" t="s">
        <v>17</v>
      </c>
      <c r="J90" s="824" t="s">
        <v>18</v>
      </c>
      <c r="K90" s="824" t="s">
        <v>19</v>
      </c>
      <c r="L90" s="826" t="s">
        <v>628</v>
      </c>
      <c r="M90" s="826"/>
      <c r="N90" s="826"/>
      <c r="O90" s="826"/>
      <c r="P90" s="826"/>
      <c r="Q90" s="826"/>
      <c r="R90" s="826"/>
    </row>
    <row r="91" spans="1:32" ht="82.5" customHeight="1">
      <c r="A91" s="824"/>
      <c r="B91" s="824"/>
      <c r="C91" s="824"/>
      <c r="D91" s="824"/>
      <c r="E91" s="824"/>
      <c r="F91" s="824"/>
      <c r="G91" s="824"/>
      <c r="H91" s="824"/>
      <c r="I91" s="824"/>
      <c r="J91" s="824"/>
      <c r="K91" s="824"/>
      <c r="L91" s="23" t="s">
        <v>21</v>
      </c>
      <c r="M91" s="23" t="s">
        <v>22</v>
      </c>
      <c r="N91" s="23" t="s">
        <v>23</v>
      </c>
      <c r="O91" s="23" t="s">
        <v>116</v>
      </c>
      <c r="P91" s="23" t="s">
        <v>24</v>
      </c>
      <c r="Q91" s="279" t="s">
        <v>25</v>
      </c>
      <c r="R91" s="236" t="s">
        <v>26</v>
      </c>
      <c r="S91" s="280"/>
    </row>
    <row r="92" spans="1:32" s="252" customFormat="1" ht="138.75" customHeight="1">
      <c r="A92" s="1140" t="s">
        <v>333</v>
      </c>
      <c r="B92" s="1140" t="s">
        <v>630</v>
      </c>
      <c r="C92" s="1140">
        <v>1</v>
      </c>
      <c r="D92" s="1142" t="s">
        <v>895</v>
      </c>
      <c r="E92" s="867" t="s">
        <v>632</v>
      </c>
      <c r="F92" s="155" t="s">
        <v>811</v>
      </c>
      <c r="G92" s="194" t="s">
        <v>634</v>
      </c>
      <c r="H92" s="195" t="s">
        <v>59</v>
      </c>
      <c r="I92" s="194" t="s">
        <v>635</v>
      </c>
      <c r="J92" s="196">
        <v>45261</v>
      </c>
      <c r="K92" s="196">
        <v>45473</v>
      </c>
      <c r="L92" s="262">
        <v>45643</v>
      </c>
      <c r="M92" s="194" t="s">
        <v>636</v>
      </c>
      <c r="N92" s="909" t="s">
        <v>896</v>
      </c>
      <c r="O92" s="250">
        <v>0</v>
      </c>
      <c r="P92" s="241" t="s">
        <v>4</v>
      </c>
      <c r="Q92" s="909" t="s">
        <v>897</v>
      </c>
      <c r="R92" s="847" t="s">
        <v>1</v>
      </c>
      <c r="S92" s="237"/>
      <c r="T92" s="237"/>
      <c r="U92" s="237"/>
      <c r="V92" s="237"/>
      <c r="W92" s="237"/>
      <c r="X92" s="237"/>
      <c r="Y92" s="237"/>
      <c r="Z92" s="237"/>
      <c r="AA92" s="237"/>
      <c r="AB92" s="237"/>
      <c r="AC92" s="237"/>
      <c r="AD92" s="237"/>
      <c r="AE92" s="237"/>
      <c r="AF92" s="237"/>
    </row>
    <row r="93" spans="1:32" s="252" customFormat="1" ht="63.75" customHeight="1">
      <c r="A93" s="1140"/>
      <c r="B93" s="1140"/>
      <c r="C93" s="1140"/>
      <c r="D93" s="1142"/>
      <c r="E93" s="867"/>
      <c r="F93" s="155" t="s">
        <v>814</v>
      </c>
      <c r="G93" s="194" t="s">
        <v>640</v>
      </c>
      <c r="H93" s="195" t="s">
        <v>59</v>
      </c>
      <c r="I93" s="194" t="s">
        <v>635</v>
      </c>
      <c r="J93" s="196">
        <v>45474</v>
      </c>
      <c r="K93" s="196">
        <v>45626</v>
      </c>
      <c r="L93" s="262">
        <v>45643</v>
      </c>
      <c r="M93" s="194" t="s">
        <v>636</v>
      </c>
      <c r="N93" s="910"/>
      <c r="O93" s="250">
        <v>0</v>
      </c>
      <c r="P93" s="241" t="s">
        <v>4</v>
      </c>
      <c r="Q93" s="910"/>
      <c r="R93" s="958"/>
      <c r="S93" s="237"/>
      <c r="T93" s="237"/>
      <c r="U93" s="237"/>
      <c r="V93" s="237"/>
      <c r="W93" s="237"/>
      <c r="X93" s="237"/>
      <c r="Y93" s="237"/>
      <c r="Z93" s="237"/>
      <c r="AA93" s="237"/>
      <c r="AB93" s="237"/>
      <c r="AC93" s="237"/>
      <c r="AD93" s="237"/>
      <c r="AE93" s="237"/>
      <c r="AF93" s="237"/>
    </row>
    <row r="94" spans="1:32" s="252" customFormat="1" ht="63.75" customHeight="1">
      <c r="A94" s="1140"/>
      <c r="B94" s="1140"/>
      <c r="C94" s="1140"/>
      <c r="D94" s="1142"/>
      <c r="E94" s="155" t="s">
        <v>641</v>
      </c>
      <c r="F94" s="867" t="s">
        <v>815</v>
      </c>
      <c r="G94" s="833" t="s">
        <v>643</v>
      </c>
      <c r="H94" s="1140" t="s">
        <v>39</v>
      </c>
      <c r="I94" s="833" t="s">
        <v>635</v>
      </c>
      <c r="J94" s="1143">
        <v>45292</v>
      </c>
      <c r="K94" s="1143">
        <v>45473</v>
      </c>
      <c r="L94" s="262">
        <v>45643</v>
      </c>
      <c r="M94" s="194" t="s">
        <v>636</v>
      </c>
      <c r="N94" s="910"/>
      <c r="O94" s="250">
        <v>0</v>
      </c>
      <c r="P94" s="241" t="s">
        <v>4</v>
      </c>
      <c r="Q94" s="910"/>
      <c r="R94" s="958"/>
      <c r="S94" s="237"/>
      <c r="T94" s="237"/>
      <c r="U94" s="237"/>
      <c r="V94" s="237"/>
      <c r="W94" s="237"/>
      <c r="X94" s="237"/>
      <c r="Y94" s="237"/>
      <c r="Z94" s="237"/>
      <c r="AA94" s="237"/>
      <c r="AB94" s="237"/>
      <c r="AC94" s="237"/>
      <c r="AD94" s="237"/>
      <c r="AE94" s="237"/>
      <c r="AF94" s="237"/>
    </row>
    <row r="95" spans="1:32" s="252" customFormat="1" ht="77.5">
      <c r="A95" s="1140"/>
      <c r="B95" s="1140"/>
      <c r="C95" s="1140"/>
      <c r="D95" s="1142"/>
      <c r="E95" s="155" t="s">
        <v>646</v>
      </c>
      <c r="F95" s="867"/>
      <c r="G95" s="833"/>
      <c r="H95" s="1140"/>
      <c r="I95" s="833"/>
      <c r="J95" s="1143"/>
      <c r="K95" s="1143"/>
      <c r="L95" s="262">
        <v>45643</v>
      </c>
      <c r="M95" s="194" t="s">
        <v>636</v>
      </c>
      <c r="N95" s="910"/>
      <c r="O95" s="250">
        <v>0</v>
      </c>
      <c r="P95" s="241" t="s">
        <v>4</v>
      </c>
      <c r="Q95" s="910"/>
      <c r="R95" s="958"/>
      <c r="S95" s="237"/>
      <c r="T95" s="237"/>
      <c r="U95" s="237"/>
      <c r="V95" s="237"/>
      <c r="W95" s="237"/>
      <c r="X95" s="237"/>
      <c r="Y95" s="237"/>
      <c r="Z95" s="237"/>
      <c r="AA95" s="237"/>
      <c r="AB95" s="237"/>
      <c r="AC95" s="237"/>
      <c r="AD95" s="237"/>
      <c r="AE95" s="237"/>
      <c r="AF95" s="237"/>
    </row>
    <row r="96" spans="1:32" s="252" customFormat="1" ht="63.75" customHeight="1">
      <c r="A96" s="1140"/>
      <c r="B96" s="1140"/>
      <c r="C96" s="1140"/>
      <c r="D96" s="1142"/>
      <c r="E96" s="155" t="s">
        <v>647</v>
      </c>
      <c r="F96" s="155" t="s">
        <v>816</v>
      </c>
      <c r="G96" s="194" t="s">
        <v>649</v>
      </c>
      <c r="H96" s="195" t="s">
        <v>59</v>
      </c>
      <c r="I96" s="194" t="s">
        <v>650</v>
      </c>
      <c r="J96" s="196">
        <v>45292</v>
      </c>
      <c r="K96" s="196">
        <v>45638</v>
      </c>
      <c r="L96" s="262">
        <v>45643</v>
      </c>
      <c r="M96" s="194" t="s">
        <v>636</v>
      </c>
      <c r="N96" s="910"/>
      <c r="O96" s="250">
        <v>0</v>
      </c>
      <c r="P96" s="241" t="s">
        <v>4</v>
      </c>
      <c r="Q96" s="910"/>
      <c r="R96" s="958"/>
      <c r="S96" s="237"/>
      <c r="T96" s="237"/>
      <c r="U96" s="237"/>
      <c r="V96" s="237"/>
      <c r="W96" s="237"/>
      <c r="X96" s="237"/>
      <c r="Y96" s="237"/>
      <c r="Z96" s="237"/>
      <c r="AA96" s="237"/>
      <c r="AB96" s="237"/>
      <c r="AC96" s="237"/>
      <c r="AD96" s="237"/>
      <c r="AE96" s="237"/>
      <c r="AF96" s="237"/>
    </row>
    <row r="97" spans="1:32" s="252" customFormat="1" ht="63.75" customHeight="1">
      <c r="A97" s="1140"/>
      <c r="B97" s="1140"/>
      <c r="C97" s="1140"/>
      <c r="D97" s="1142"/>
      <c r="E97" s="155" t="s">
        <v>653</v>
      </c>
      <c r="F97" s="155" t="s">
        <v>817</v>
      </c>
      <c r="G97" s="194" t="s">
        <v>655</v>
      </c>
      <c r="H97" s="195" t="s">
        <v>59</v>
      </c>
      <c r="I97" s="194" t="s">
        <v>635</v>
      </c>
      <c r="J97" s="196">
        <v>45261</v>
      </c>
      <c r="K97" s="196">
        <v>45626</v>
      </c>
      <c r="L97" s="262">
        <v>45643</v>
      </c>
      <c r="M97" s="194" t="s">
        <v>636</v>
      </c>
      <c r="N97" s="970"/>
      <c r="O97" s="250">
        <v>0</v>
      </c>
      <c r="P97" s="241" t="s">
        <v>4</v>
      </c>
      <c r="Q97" s="970"/>
      <c r="R97" s="834"/>
      <c r="S97" s="237"/>
      <c r="T97" s="237"/>
      <c r="U97" s="237"/>
      <c r="V97" s="237"/>
      <c r="W97" s="237"/>
      <c r="X97" s="237"/>
      <c r="Y97" s="237"/>
      <c r="Z97" s="237"/>
      <c r="AA97" s="237"/>
      <c r="AB97" s="237"/>
      <c r="AC97" s="237"/>
      <c r="AD97" s="237"/>
      <c r="AE97" s="237"/>
      <c r="AF97" s="237"/>
    </row>
    <row r="98" spans="1:32">
      <c r="A98" s="293"/>
      <c r="B98" s="294"/>
      <c r="C98" s="294"/>
      <c r="D98" s="294"/>
      <c r="E98" s="294"/>
      <c r="F98" s="294"/>
      <c r="G98" s="294"/>
      <c r="H98" s="294"/>
      <c r="I98" s="294"/>
      <c r="J98" s="294"/>
      <c r="K98" s="294"/>
      <c r="L98" s="294"/>
      <c r="M98" s="294"/>
      <c r="N98" s="294"/>
      <c r="O98" s="294"/>
      <c r="P98" s="294"/>
      <c r="Q98" s="294"/>
      <c r="R98" s="295"/>
    </row>
    <row r="99" spans="1:32" s="252" customFormat="1" ht="63.75" customHeight="1">
      <c r="A99" s="1140" t="s">
        <v>333</v>
      </c>
      <c r="B99" s="1140" t="s">
        <v>630</v>
      </c>
      <c r="C99" s="1140">
        <v>2</v>
      </c>
      <c r="D99" s="1142" t="s">
        <v>898</v>
      </c>
      <c r="E99" s="867" t="s">
        <v>899</v>
      </c>
      <c r="F99" s="155" t="s">
        <v>900</v>
      </c>
      <c r="G99" s="194" t="s">
        <v>901</v>
      </c>
      <c r="H99" s="195" t="s">
        <v>59</v>
      </c>
      <c r="I99" s="194" t="s">
        <v>902</v>
      </c>
      <c r="J99" s="196">
        <v>45292</v>
      </c>
      <c r="K99" s="196">
        <v>45657</v>
      </c>
      <c r="L99" s="262">
        <v>45643</v>
      </c>
      <c r="M99" s="194" t="s">
        <v>636</v>
      </c>
      <c r="N99" s="909" t="s">
        <v>903</v>
      </c>
      <c r="O99" s="250">
        <v>0</v>
      </c>
      <c r="P99" s="241" t="s">
        <v>4</v>
      </c>
      <c r="Q99" s="909" t="s">
        <v>897</v>
      </c>
      <c r="R99" s="835" t="s">
        <v>1</v>
      </c>
      <c r="S99" s="237"/>
      <c r="T99" s="237"/>
      <c r="U99" s="237"/>
      <c r="V99" s="237"/>
      <c r="W99" s="237"/>
      <c r="X99" s="237"/>
      <c r="Y99" s="237"/>
      <c r="Z99" s="237"/>
      <c r="AA99" s="237"/>
      <c r="AB99" s="237"/>
      <c r="AC99" s="237"/>
      <c r="AD99" s="237"/>
      <c r="AE99" s="237"/>
      <c r="AF99" s="237"/>
    </row>
    <row r="100" spans="1:32" s="252" customFormat="1" ht="63.75" customHeight="1">
      <c r="A100" s="1140"/>
      <c r="B100" s="1140"/>
      <c r="C100" s="1140"/>
      <c r="D100" s="1142"/>
      <c r="E100" s="867"/>
      <c r="F100" s="155" t="s">
        <v>904</v>
      </c>
      <c r="G100" s="194" t="s">
        <v>905</v>
      </c>
      <c r="H100" s="195" t="s">
        <v>59</v>
      </c>
      <c r="I100" s="194" t="s">
        <v>635</v>
      </c>
      <c r="J100" s="196">
        <v>45323</v>
      </c>
      <c r="K100" s="196">
        <v>45381</v>
      </c>
      <c r="L100" s="262">
        <v>45643</v>
      </c>
      <c r="M100" s="194" t="s">
        <v>636</v>
      </c>
      <c r="N100" s="910"/>
      <c r="O100" s="250">
        <v>0</v>
      </c>
      <c r="P100" s="241" t="s">
        <v>4</v>
      </c>
      <c r="Q100" s="910"/>
      <c r="R100" s="835"/>
      <c r="S100" s="237"/>
      <c r="T100" s="237"/>
      <c r="U100" s="237"/>
      <c r="V100" s="237"/>
      <c r="W100" s="237"/>
      <c r="X100" s="237"/>
      <c r="Y100" s="237"/>
      <c r="Z100" s="237"/>
      <c r="AA100" s="237"/>
      <c r="AB100" s="237"/>
      <c r="AC100" s="237"/>
      <c r="AD100" s="237"/>
      <c r="AE100" s="237"/>
      <c r="AF100" s="237"/>
    </row>
    <row r="101" spans="1:32" s="252" customFormat="1" ht="63.75" customHeight="1">
      <c r="A101" s="1140"/>
      <c r="B101" s="1140"/>
      <c r="C101" s="1140"/>
      <c r="D101" s="1142"/>
      <c r="E101" s="155" t="s">
        <v>906</v>
      </c>
      <c r="F101" s="155" t="s">
        <v>907</v>
      </c>
      <c r="G101" s="194" t="s">
        <v>908</v>
      </c>
      <c r="H101" s="195" t="s">
        <v>59</v>
      </c>
      <c r="I101" s="194" t="s">
        <v>635</v>
      </c>
      <c r="J101" s="196">
        <v>45301</v>
      </c>
      <c r="K101" s="196">
        <v>45107</v>
      </c>
      <c r="L101" s="262">
        <v>45643</v>
      </c>
      <c r="M101" s="194" t="s">
        <v>636</v>
      </c>
      <c r="N101" s="910"/>
      <c r="O101" s="250">
        <v>0</v>
      </c>
      <c r="P101" s="241" t="s">
        <v>4</v>
      </c>
      <c r="Q101" s="910"/>
      <c r="R101" s="835"/>
      <c r="S101" s="237"/>
      <c r="T101" s="237"/>
      <c r="U101" s="237"/>
      <c r="V101" s="237"/>
      <c r="W101" s="237"/>
      <c r="X101" s="237"/>
      <c r="Y101" s="237"/>
      <c r="Z101" s="237"/>
      <c r="AA101" s="237"/>
      <c r="AB101" s="237"/>
      <c r="AC101" s="237"/>
      <c r="AD101" s="237"/>
      <c r="AE101" s="237"/>
      <c r="AF101" s="237"/>
    </row>
    <row r="102" spans="1:32" s="252" customFormat="1" ht="63.75" customHeight="1">
      <c r="A102" s="1140"/>
      <c r="B102" s="1140"/>
      <c r="C102" s="1140"/>
      <c r="D102" s="1142"/>
      <c r="E102" s="155" t="s">
        <v>909</v>
      </c>
      <c r="F102" s="155" t="s">
        <v>910</v>
      </c>
      <c r="G102" s="194" t="s">
        <v>911</v>
      </c>
      <c r="H102" s="195" t="s">
        <v>59</v>
      </c>
      <c r="I102" s="194" t="s">
        <v>635</v>
      </c>
      <c r="J102" s="196">
        <v>45293</v>
      </c>
      <c r="K102" s="196">
        <v>45626</v>
      </c>
      <c r="L102" s="262">
        <v>45643</v>
      </c>
      <c r="M102" s="194" t="s">
        <v>636</v>
      </c>
      <c r="N102" s="970"/>
      <c r="O102" s="250">
        <v>0</v>
      </c>
      <c r="P102" s="241" t="s">
        <v>4</v>
      </c>
      <c r="Q102" s="970"/>
      <c r="R102" s="835"/>
      <c r="S102" s="237"/>
      <c r="T102" s="237"/>
      <c r="U102" s="237"/>
      <c r="V102" s="237"/>
      <c r="W102" s="237"/>
      <c r="X102" s="237"/>
      <c r="Y102" s="237"/>
      <c r="Z102" s="237"/>
      <c r="AA102" s="237"/>
      <c r="AB102" s="237"/>
      <c r="AC102" s="237"/>
      <c r="AD102" s="237"/>
      <c r="AE102" s="237"/>
      <c r="AF102" s="237"/>
    </row>
    <row r="103" spans="1:32">
      <c r="A103" s="293"/>
      <c r="B103" s="294"/>
      <c r="C103" s="294"/>
      <c r="D103" s="294"/>
      <c r="E103" s="294"/>
      <c r="F103" s="294"/>
      <c r="G103" s="294"/>
      <c r="H103" s="294"/>
      <c r="I103" s="294"/>
      <c r="J103" s="294"/>
      <c r="K103" s="294"/>
      <c r="L103" s="294"/>
      <c r="M103" s="294"/>
      <c r="N103" s="294"/>
      <c r="O103" s="294"/>
      <c r="P103" s="294"/>
      <c r="Q103" s="294"/>
      <c r="R103" s="295"/>
    </row>
    <row r="104" spans="1:32" s="252" customFormat="1" ht="110.25" customHeight="1">
      <c r="A104" s="1140" t="s">
        <v>333</v>
      </c>
      <c r="B104" s="1140" t="s">
        <v>630</v>
      </c>
      <c r="C104" s="1140">
        <v>3</v>
      </c>
      <c r="D104" s="1141" t="s">
        <v>912</v>
      </c>
      <c r="E104" s="155" t="s">
        <v>913</v>
      </c>
      <c r="F104" s="155" t="s">
        <v>914</v>
      </c>
      <c r="G104" s="194" t="s">
        <v>915</v>
      </c>
      <c r="H104" s="195" t="s">
        <v>59</v>
      </c>
      <c r="I104" s="194" t="s">
        <v>630</v>
      </c>
      <c r="J104" s="196">
        <v>45261</v>
      </c>
      <c r="K104" s="196">
        <v>45596</v>
      </c>
      <c r="L104" s="262">
        <v>45643</v>
      </c>
      <c r="M104" s="194" t="s">
        <v>636</v>
      </c>
      <c r="N104" s="263" t="s">
        <v>916</v>
      </c>
      <c r="O104" s="250">
        <v>1</v>
      </c>
      <c r="P104" s="241" t="s">
        <v>124</v>
      </c>
      <c r="Q104" s="909" t="s">
        <v>917</v>
      </c>
      <c r="R104" s="847" t="s">
        <v>1</v>
      </c>
      <c r="S104" s="237"/>
      <c r="T104" s="237"/>
      <c r="U104" s="237"/>
      <c r="V104" s="237"/>
      <c r="W104" s="237"/>
      <c r="X104" s="237"/>
      <c r="Y104" s="237"/>
      <c r="Z104" s="237"/>
      <c r="AA104" s="237"/>
      <c r="AB104" s="237"/>
      <c r="AC104" s="237"/>
      <c r="AD104" s="237"/>
      <c r="AE104" s="237"/>
      <c r="AF104" s="237"/>
    </row>
    <row r="105" spans="1:32" s="252" customFormat="1" ht="87" customHeight="1">
      <c r="A105" s="1140"/>
      <c r="B105" s="1140"/>
      <c r="C105" s="1140"/>
      <c r="D105" s="1141"/>
      <c r="E105" s="155" t="s">
        <v>918</v>
      </c>
      <c r="F105" s="155" t="s">
        <v>919</v>
      </c>
      <c r="G105" s="194" t="s">
        <v>920</v>
      </c>
      <c r="H105" s="195" t="s">
        <v>59</v>
      </c>
      <c r="I105" s="194" t="s">
        <v>630</v>
      </c>
      <c r="J105" s="196">
        <v>45261</v>
      </c>
      <c r="K105" s="196">
        <v>45627</v>
      </c>
      <c r="L105" s="262">
        <v>45643</v>
      </c>
      <c r="M105" s="194" t="s">
        <v>636</v>
      </c>
      <c r="N105" s="263" t="s">
        <v>921</v>
      </c>
      <c r="O105" s="250">
        <v>0</v>
      </c>
      <c r="P105" s="241" t="s">
        <v>4</v>
      </c>
      <c r="Q105" s="910"/>
      <c r="R105" s="958"/>
      <c r="S105" s="237"/>
      <c r="T105" s="237"/>
      <c r="U105" s="237"/>
      <c r="V105" s="237"/>
      <c r="W105" s="237"/>
      <c r="X105" s="237"/>
      <c r="Y105" s="237"/>
      <c r="Z105" s="237"/>
      <c r="AA105" s="237"/>
      <c r="AB105" s="237"/>
      <c r="AC105" s="237"/>
      <c r="AD105" s="237"/>
      <c r="AE105" s="237"/>
      <c r="AF105" s="237"/>
    </row>
    <row r="106" spans="1:32" s="252" customFormat="1" ht="122.65" customHeight="1">
      <c r="A106" s="1140"/>
      <c r="B106" s="1140"/>
      <c r="C106" s="1140"/>
      <c r="D106" s="1141"/>
      <c r="E106" s="155" t="s">
        <v>922</v>
      </c>
      <c r="F106" s="155" t="s">
        <v>923</v>
      </c>
      <c r="G106" s="194" t="s">
        <v>924</v>
      </c>
      <c r="H106" s="195" t="s">
        <v>39</v>
      </c>
      <c r="I106" s="194" t="s">
        <v>630</v>
      </c>
      <c r="J106" s="196">
        <v>45323</v>
      </c>
      <c r="K106" s="196">
        <v>45383</v>
      </c>
      <c r="L106" s="262">
        <v>45643</v>
      </c>
      <c r="M106" s="194" t="s">
        <v>636</v>
      </c>
      <c r="N106" s="263" t="s">
        <v>925</v>
      </c>
      <c r="O106" s="250">
        <v>1</v>
      </c>
      <c r="P106" s="241" t="s">
        <v>124</v>
      </c>
      <c r="Q106" s="970"/>
      <c r="R106" s="834"/>
      <c r="S106" s="237"/>
      <c r="T106" s="237"/>
      <c r="U106" s="237"/>
      <c r="V106" s="237"/>
      <c r="W106" s="237"/>
      <c r="X106" s="237"/>
      <c r="Y106" s="237"/>
      <c r="Z106" s="237"/>
      <c r="AA106" s="237"/>
      <c r="AB106" s="237"/>
      <c r="AC106" s="237"/>
      <c r="AD106" s="237"/>
      <c r="AE106" s="237"/>
      <c r="AF106" s="237"/>
    </row>
    <row r="107" spans="1:32" ht="16" thickBot="1">
      <c r="A107" s="296"/>
      <c r="B107" s="297"/>
      <c r="C107" s="297"/>
      <c r="D107" s="297"/>
      <c r="E107" s="297"/>
      <c r="F107" s="297"/>
      <c r="G107" s="297"/>
      <c r="H107" s="297"/>
      <c r="I107" s="297"/>
      <c r="J107" s="297"/>
      <c r="K107" s="297"/>
      <c r="L107" s="297"/>
      <c r="M107" s="297"/>
      <c r="N107" s="297"/>
      <c r="O107" s="297"/>
      <c r="P107" s="297"/>
      <c r="Q107" s="297"/>
      <c r="R107" s="298"/>
    </row>
    <row r="108" spans="1:32" s="252" customFormat="1" ht="315" customHeight="1" thickBot="1">
      <c r="A108" s="195" t="s">
        <v>333</v>
      </c>
      <c r="B108" s="278" t="s">
        <v>630</v>
      </c>
      <c r="C108" s="195">
        <v>4</v>
      </c>
      <c r="D108" s="270" t="s">
        <v>926</v>
      </c>
      <c r="E108" s="1133" t="s">
        <v>927</v>
      </c>
      <c r="F108" s="1134"/>
      <c r="G108" s="1134"/>
      <c r="H108" s="1134"/>
      <c r="I108" s="1134"/>
      <c r="J108" s="1134"/>
      <c r="K108" s="1135"/>
      <c r="L108" s="262"/>
      <c r="M108" s="194"/>
      <c r="N108" s="263"/>
      <c r="O108" s="250"/>
      <c r="P108" s="241" t="s">
        <v>7</v>
      </c>
      <c r="Q108" s="187" t="s">
        <v>928</v>
      </c>
      <c r="R108" s="161" t="s">
        <v>1</v>
      </c>
      <c r="S108" s="237"/>
      <c r="T108" s="237"/>
      <c r="U108" s="237"/>
      <c r="V108" s="237"/>
      <c r="W108" s="237"/>
      <c r="X108" s="237"/>
      <c r="Y108" s="237"/>
      <c r="Z108" s="237"/>
      <c r="AA108" s="237"/>
      <c r="AB108" s="237"/>
      <c r="AC108" s="237"/>
      <c r="AD108" s="237"/>
      <c r="AE108" s="237"/>
      <c r="AF108" s="237"/>
    </row>
    <row r="109" spans="1:32" ht="16" thickBot="1">
      <c r="A109" s="1136"/>
      <c r="B109" s="1137"/>
      <c r="C109" s="1137"/>
      <c r="D109" s="1137"/>
      <c r="E109" s="1137"/>
      <c r="F109" s="1137"/>
      <c r="G109" s="1137"/>
      <c r="H109" s="1137"/>
      <c r="I109" s="1137"/>
      <c r="J109" s="1137"/>
      <c r="K109" s="1137"/>
      <c r="L109" s="1137"/>
      <c r="M109" s="1137"/>
      <c r="N109" s="1137"/>
      <c r="O109" s="1137"/>
      <c r="P109" s="1137"/>
      <c r="Q109" s="1137"/>
      <c r="R109" s="1138"/>
    </row>
    <row r="114" spans="3:12">
      <c r="C114" s="30"/>
      <c r="D114" s="1139" t="s">
        <v>929</v>
      </c>
      <c r="E114" s="1139"/>
    </row>
    <row r="115" spans="3:12">
      <c r="C115" s="30"/>
      <c r="D115" s="12" t="s">
        <v>0</v>
      </c>
      <c r="E115" s="31">
        <f>+COUNTIF($9:$49,"ABIERTA")</f>
        <v>0</v>
      </c>
    </row>
    <row r="116" spans="3:12">
      <c r="C116" s="30"/>
      <c r="D116" s="12" t="s">
        <v>2</v>
      </c>
      <c r="E116" s="31">
        <f>+COUNTIF($9:$49,"CUMPLIDA - EFECTIVA")</f>
        <v>26</v>
      </c>
      <c r="F116" s="237"/>
      <c r="L116" s="299"/>
    </row>
    <row r="117" spans="3:12">
      <c r="C117" s="30"/>
      <c r="D117" s="12" t="s">
        <v>124</v>
      </c>
      <c r="E117" s="31">
        <f>+COUNTIF($9:$49,"CUMPLIDA - PENDIENTE DE EFECTIVIDAD")</f>
        <v>4</v>
      </c>
      <c r="F117" s="237"/>
      <c r="L117" s="299"/>
    </row>
    <row r="118" spans="3:12">
      <c r="C118" s="30"/>
      <c r="D118" s="12" t="s">
        <v>125</v>
      </c>
      <c r="E118" s="31">
        <f>+COUNTIF($9:$49,"CUMPLIDA INEFECTIVA")</f>
        <v>0</v>
      </c>
      <c r="F118" s="234"/>
      <c r="K118" s="17">
        <f>12+8+5</f>
        <v>25</v>
      </c>
    </row>
    <row r="119" spans="3:12">
      <c r="C119" s="30"/>
      <c r="D119" s="12" t="s">
        <v>4</v>
      </c>
      <c r="E119" s="31">
        <f>+COUNTIF($9:$49,"INCUMPLIDA - VENCIDA")</f>
        <v>3</v>
      </c>
    </row>
    <row r="120" spans="3:12">
      <c r="C120" s="30"/>
      <c r="D120" s="12" t="s">
        <v>7</v>
      </c>
      <c r="E120" s="31">
        <f>+COUNTIF($9:$49,"INCALIFICABLE")</f>
        <v>0</v>
      </c>
    </row>
    <row r="121" spans="3:12">
      <c r="C121" s="30"/>
      <c r="D121" s="36" t="s">
        <v>126</v>
      </c>
      <c r="E121" s="300">
        <f>+SUM(E115:E120)</f>
        <v>33</v>
      </c>
    </row>
    <row r="122" spans="3:12">
      <c r="C122" s="30"/>
      <c r="D122" s="38"/>
      <c r="E122" s="38"/>
      <c r="K122" s="299"/>
    </row>
    <row r="123" spans="3:12">
      <c r="C123" s="30"/>
      <c r="D123" s="938" t="s">
        <v>128</v>
      </c>
      <c r="E123" s="938"/>
      <c r="K123" s="299"/>
    </row>
    <row r="124" spans="3:12">
      <c r="C124" s="30"/>
      <c r="D124" s="39" t="s">
        <v>1</v>
      </c>
      <c r="E124" s="31">
        <f>+COUNTIF($R$9:$R$49,"ABIERTO")</f>
        <v>3</v>
      </c>
      <c r="K124" s="299"/>
    </row>
    <row r="125" spans="3:12">
      <c r="C125" s="30"/>
      <c r="D125" s="39" t="s">
        <v>3</v>
      </c>
      <c r="E125" s="31">
        <v>2</v>
      </c>
      <c r="K125" s="299"/>
      <c r="L125" s="299"/>
    </row>
    <row r="126" spans="3:12">
      <c r="C126" s="30"/>
      <c r="D126" s="36" t="s">
        <v>126</v>
      </c>
      <c r="E126" s="37">
        <f>SUM(E124:E125)</f>
        <v>5</v>
      </c>
    </row>
    <row r="129" spans="1:5">
      <c r="A129" s="938" t="s">
        <v>122</v>
      </c>
      <c r="B129" s="938"/>
    </row>
    <row r="130" spans="1:5">
      <c r="A130" s="12" t="s">
        <v>0</v>
      </c>
      <c r="B130" s="31">
        <f>+E115+E131+E146</f>
        <v>0</v>
      </c>
      <c r="D130" s="301" t="s">
        <v>930</v>
      </c>
      <c r="E130" s="301"/>
    </row>
    <row r="131" spans="1:5">
      <c r="A131" s="12" t="s">
        <v>2</v>
      </c>
      <c r="B131" s="31">
        <f t="shared" ref="B131:B135" si="0">+E116+E132+E147</f>
        <v>45</v>
      </c>
      <c r="D131" s="12" t="s">
        <v>0</v>
      </c>
      <c r="E131" s="31">
        <f>+COUNTIF($54:$87,"ABIERTA")</f>
        <v>0</v>
      </c>
    </row>
    <row r="132" spans="1:5">
      <c r="A132" s="12" t="s">
        <v>124</v>
      </c>
      <c r="B132" s="31">
        <f t="shared" si="0"/>
        <v>8</v>
      </c>
      <c r="D132" s="12" t="s">
        <v>2</v>
      </c>
      <c r="E132" s="31">
        <f>+COUNTIF($54:$87,"CUMPLIDA - EFECTIVA")</f>
        <v>19</v>
      </c>
    </row>
    <row r="133" spans="1:5">
      <c r="A133" s="12" t="s">
        <v>125</v>
      </c>
      <c r="B133" s="31">
        <f t="shared" si="0"/>
        <v>0</v>
      </c>
      <c r="D133" s="12" t="s">
        <v>124</v>
      </c>
      <c r="E133" s="31">
        <f>+COUNTIF($54:$87,"CUMPLIDA - PENDIENTE DE EFECTIVIDAD")</f>
        <v>2</v>
      </c>
    </row>
    <row r="134" spans="1:5">
      <c r="A134" s="12" t="s">
        <v>4</v>
      </c>
      <c r="B134" s="31">
        <f t="shared" si="0"/>
        <v>20</v>
      </c>
      <c r="D134" s="12" t="s">
        <v>125</v>
      </c>
      <c r="E134" s="31">
        <f>+COUNTIF($54:$87,"CUMPLIDA INEFECTIVA")</f>
        <v>0</v>
      </c>
    </row>
    <row r="135" spans="1:5">
      <c r="A135" s="12" t="s">
        <v>7</v>
      </c>
      <c r="B135" s="31">
        <f t="shared" si="0"/>
        <v>1</v>
      </c>
      <c r="D135" s="12" t="s">
        <v>4</v>
      </c>
      <c r="E135" s="31">
        <f>+COUNTIF($54:$87,"INCUMPLIDA - VENCIDA")</f>
        <v>6</v>
      </c>
    </row>
    <row r="136" spans="1:5">
      <c r="A136" s="36" t="s">
        <v>126</v>
      </c>
      <c r="B136" s="37">
        <f>+SUM(B130:B135)</f>
        <v>74</v>
      </c>
      <c r="D136" s="12" t="s">
        <v>7</v>
      </c>
      <c r="E136" s="31">
        <f>+COUNTIF($54:$87,"INCALIFICABLE")</f>
        <v>0</v>
      </c>
    </row>
    <row r="137" spans="1:5">
      <c r="A137" s="30"/>
      <c r="B137" s="30"/>
      <c r="D137" s="36" t="s">
        <v>126</v>
      </c>
      <c r="E137" s="300">
        <f>+SUM(E131:E136)</f>
        <v>27</v>
      </c>
    </row>
    <row r="138" spans="1:5">
      <c r="A138" s="938" t="s">
        <v>127</v>
      </c>
      <c r="B138" s="938"/>
      <c r="D138" s="38"/>
      <c r="E138" s="19"/>
    </row>
    <row r="139" spans="1:5">
      <c r="A139" s="31" t="s">
        <v>624</v>
      </c>
      <c r="B139" s="31">
        <f>+E124+E140+E155</f>
        <v>10</v>
      </c>
      <c r="D139" s="938" t="s">
        <v>128</v>
      </c>
      <c r="E139" s="938"/>
    </row>
    <row r="140" spans="1:5">
      <c r="A140" s="31" t="s">
        <v>625</v>
      </c>
      <c r="B140" s="31">
        <f>+E125+E141+E156</f>
        <v>2</v>
      </c>
      <c r="D140" s="39" t="s">
        <v>1</v>
      </c>
      <c r="E140" s="31">
        <f>+COUNTIF($R$54:$R$87,"ABIERTO")</f>
        <v>3</v>
      </c>
    </row>
    <row r="141" spans="1:5">
      <c r="A141" s="37" t="s">
        <v>126</v>
      </c>
      <c r="B141" s="37">
        <f>B139+B140</f>
        <v>12</v>
      </c>
      <c r="D141" s="39" t="s">
        <v>3</v>
      </c>
      <c r="E141" s="31">
        <v>0</v>
      </c>
    </row>
    <row r="142" spans="1:5">
      <c r="D142" s="36" t="s">
        <v>126</v>
      </c>
      <c r="E142" s="37">
        <f>SUM(E140:E141)</f>
        <v>3</v>
      </c>
    </row>
    <row r="145" spans="4:5">
      <c r="D145" s="938" t="s">
        <v>931</v>
      </c>
      <c r="E145" s="938"/>
    </row>
    <row r="146" spans="4:5">
      <c r="D146" s="12" t="s">
        <v>0</v>
      </c>
      <c r="E146" s="31">
        <f>+COUNTIF($92:$108,"ABIERTA")</f>
        <v>0</v>
      </c>
    </row>
    <row r="147" spans="4:5">
      <c r="D147" s="12" t="s">
        <v>2</v>
      </c>
      <c r="E147" s="31">
        <f>+COUNTIF($92:$108,"CUMPLIDA - EFECTIVA")</f>
        <v>0</v>
      </c>
    </row>
    <row r="148" spans="4:5">
      <c r="D148" s="12" t="s">
        <v>124</v>
      </c>
      <c r="E148" s="31">
        <f>+COUNTIF($92:$108,"CUMPLIDA - PENDIENTE DE EFECTIVIDAD")</f>
        <v>2</v>
      </c>
    </row>
    <row r="149" spans="4:5">
      <c r="D149" s="12" t="s">
        <v>125</v>
      </c>
      <c r="E149" s="31">
        <f>+COUNTIF($54:$87,"CUMPLIDA INEFECTIVA")</f>
        <v>0</v>
      </c>
    </row>
    <row r="150" spans="4:5">
      <c r="D150" s="12" t="s">
        <v>4</v>
      </c>
      <c r="E150" s="31">
        <f>+COUNTIF($92:$108,"INCUMPLIDA - VENCIDA")</f>
        <v>11</v>
      </c>
    </row>
    <row r="151" spans="4:5">
      <c r="D151" s="12" t="s">
        <v>7</v>
      </c>
      <c r="E151" s="31">
        <f>+COUNTIF($92:$108,"INCALIFICABLE")</f>
        <v>1</v>
      </c>
    </row>
    <row r="152" spans="4:5">
      <c r="D152" s="36" t="s">
        <v>126</v>
      </c>
      <c r="E152" s="300">
        <f>SUM(E146:E151)</f>
        <v>14</v>
      </c>
    </row>
    <row r="153" spans="4:5">
      <c r="D153" s="38"/>
      <c r="E153" s="19"/>
    </row>
    <row r="154" spans="4:5">
      <c r="D154" s="938" t="s">
        <v>128</v>
      </c>
      <c r="E154" s="938"/>
    </row>
    <row r="155" spans="4:5">
      <c r="D155" s="39" t="s">
        <v>1</v>
      </c>
      <c r="E155" s="31">
        <f>+COUNTIF($R$92:$R$108,"ABIERTO")</f>
        <v>4</v>
      </c>
    </row>
    <row r="156" spans="4:5">
      <c r="D156" s="39" t="s">
        <v>3</v>
      </c>
      <c r="E156" s="31">
        <f>+COUNTIF($R$92:$R$108,"CERRADO")</f>
        <v>0</v>
      </c>
    </row>
    <row r="157" spans="4:5">
      <c r="D157" s="36" t="s">
        <v>126</v>
      </c>
      <c r="E157" s="37">
        <f>SUM(E155:E156)</f>
        <v>4</v>
      </c>
    </row>
  </sheetData>
  <autoFilter ref="L53:R87" xr:uid="{00000000-0009-0000-0000-000004000000}"/>
  <mergeCells count="1117">
    <mergeCell ref="A1:H3"/>
    <mergeCell ref="A4:D4"/>
    <mergeCell ref="E4:R4"/>
    <mergeCell ref="A5:B5"/>
    <mergeCell ref="C5:D5"/>
    <mergeCell ref="E5:I5"/>
    <mergeCell ref="J5:M5"/>
    <mergeCell ref="N5:O5"/>
    <mergeCell ref="P5:R5"/>
    <mergeCell ref="A8:R8"/>
    <mergeCell ref="A9:A14"/>
    <mergeCell ref="B9:B14"/>
    <mergeCell ref="C9:C14"/>
    <mergeCell ref="D9:D14"/>
    <mergeCell ref="E9:E10"/>
    <mergeCell ref="Q9:Q10"/>
    <mergeCell ref="R9:R14"/>
    <mergeCell ref="F11:F12"/>
    <mergeCell ref="G11:G12"/>
    <mergeCell ref="G6:G7"/>
    <mergeCell ref="H6:H7"/>
    <mergeCell ref="I6:I7"/>
    <mergeCell ref="J6:J7"/>
    <mergeCell ref="K6:K7"/>
    <mergeCell ref="L6:Q6"/>
    <mergeCell ref="A6:A7"/>
    <mergeCell ref="B6:B7"/>
    <mergeCell ref="C6:C7"/>
    <mergeCell ref="D6:D7"/>
    <mergeCell ref="E6:E7"/>
    <mergeCell ref="F6:F7"/>
    <mergeCell ref="R16:R22"/>
    <mergeCell ref="E20:E22"/>
    <mergeCell ref="A24:A26"/>
    <mergeCell ref="B24:B26"/>
    <mergeCell ref="C24:C26"/>
    <mergeCell ref="D24:D26"/>
    <mergeCell ref="E24:E25"/>
    <mergeCell ref="Q24:Q26"/>
    <mergeCell ref="R24:R26"/>
    <mergeCell ref="N11:N12"/>
    <mergeCell ref="O11:O12"/>
    <mergeCell ref="P11:P12"/>
    <mergeCell ref="Q11:Q12"/>
    <mergeCell ref="Q13:Q14"/>
    <mergeCell ref="A16:A22"/>
    <mergeCell ref="B16:B22"/>
    <mergeCell ref="C16:C22"/>
    <mergeCell ref="D16:D22"/>
    <mergeCell ref="Q16:Q19"/>
    <mergeCell ref="H11:H12"/>
    <mergeCell ref="I11:I12"/>
    <mergeCell ref="J11:J12"/>
    <mergeCell ref="K11:K12"/>
    <mergeCell ref="L11:L12"/>
    <mergeCell ref="M11:M12"/>
    <mergeCell ref="A41:A43"/>
    <mergeCell ref="B41:B43"/>
    <mergeCell ref="C41:C43"/>
    <mergeCell ref="D41:D43"/>
    <mergeCell ref="R41:R43"/>
    <mergeCell ref="A44:R44"/>
    <mergeCell ref="A33:A39"/>
    <mergeCell ref="B33:B39"/>
    <mergeCell ref="C33:C39"/>
    <mergeCell ref="D33:D39"/>
    <mergeCell ref="E33:E36"/>
    <mergeCell ref="R33:R39"/>
    <mergeCell ref="E38:E39"/>
    <mergeCell ref="A27:R27"/>
    <mergeCell ref="A28:A31"/>
    <mergeCell ref="B28:B31"/>
    <mergeCell ref="C28:C31"/>
    <mergeCell ref="D28:D31"/>
    <mergeCell ref="Q28:Q31"/>
    <mergeCell ref="R28:R31"/>
    <mergeCell ref="E30:E31"/>
    <mergeCell ref="IA44:IR44"/>
    <mergeCell ref="IS44:JJ44"/>
    <mergeCell ref="JK44:KB44"/>
    <mergeCell ref="KC44:KT44"/>
    <mergeCell ref="KU44:LL44"/>
    <mergeCell ref="LM44:MD44"/>
    <mergeCell ref="DW44:EN44"/>
    <mergeCell ref="EO44:FF44"/>
    <mergeCell ref="FG44:FX44"/>
    <mergeCell ref="FY44:GP44"/>
    <mergeCell ref="GQ44:HH44"/>
    <mergeCell ref="HI44:HZ44"/>
    <mergeCell ref="S44:AJ44"/>
    <mergeCell ref="AK44:BB44"/>
    <mergeCell ref="BC44:BT44"/>
    <mergeCell ref="BU44:CL44"/>
    <mergeCell ref="CM44:DD44"/>
    <mergeCell ref="DE44:DV44"/>
    <mergeCell ref="UM44:VD44"/>
    <mergeCell ref="VE44:VV44"/>
    <mergeCell ref="VW44:WN44"/>
    <mergeCell ref="WO44:XF44"/>
    <mergeCell ref="XG44:XX44"/>
    <mergeCell ref="XY44:YP44"/>
    <mergeCell ref="QI44:QZ44"/>
    <mergeCell ref="RA44:RR44"/>
    <mergeCell ref="RS44:SJ44"/>
    <mergeCell ref="SK44:TB44"/>
    <mergeCell ref="TC44:TT44"/>
    <mergeCell ref="TU44:UL44"/>
    <mergeCell ref="ME44:MV44"/>
    <mergeCell ref="MW44:NN44"/>
    <mergeCell ref="NO44:OF44"/>
    <mergeCell ref="OG44:OX44"/>
    <mergeCell ref="OY44:PP44"/>
    <mergeCell ref="PQ44:QH44"/>
    <mergeCell ref="AGY44:AHP44"/>
    <mergeCell ref="AHQ44:AIH44"/>
    <mergeCell ref="AII44:AIZ44"/>
    <mergeCell ref="AJA44:AJR44"/>
    <mergeCell ref="AJS44:AKJ44"/>
    <mergeCell ref="AKK44:ALB44"/>
    <mergeCell ref="ACU44:ADL44"/>
    <mergeCell ref="ADM44:AED44"/>
    <mergeCell ref="AEE44:AEV44"/>
    <mergeCell ref="AEW44:AFN44"/>
    <mergeCell ref="AFO44:AGF44"/>
    <mergeCell ref="AGG44:AGX44"/>
    <mergeCell ref="YQ44:ZH44"/>
    <mergeCell ref="ZI44:ZZ44"/>
    <mergeCell ref="AAA44:AAR44"/>
    <mergeCell ref="AAS44:ABJ44"/>
    <mergeCell ref="ABK44:ACB44"/>
    <mergeCell ref="ACC44:ACT44"/>
    <mergeCell ref="ATK44:AUB44"/>
    <mergeCell ref="AUC44:AUT44"/>
    <mergeCell ref="AUU44:AVL44"/>
    <mergeCell ref="AVM44:AWD44"/>
    <mergeCell ref="AWE44:AWV44"/>
    <mergeCell ref="AWW44:AXN44"/>
    <mergeCell ref="APG44:APX44"/>
    <mergeCell ref="APY44:AQP44"/>
    <mergeCell ref="AQQ44:ARH44"/>
    <mergeCell ref="ARI44:ARZ44"/>
    <mergeCell ref="ASA44:ASR44"/>
    <mergeCell ref="ASS44:ATJ44"/>
    <mergeCell ref="ALC44:ALT44"/>
    <mergeCell ref="ALU44:AML44"/>
    <mergeCell ref="AMM44:AND44"/>
    <mergeCell ref="ANE44:ANV44"/>
    <mergeCell ref="ANW44:AON44"/>
    <mergeCell ref="AOO44:APF44"/>
    <mergeCell ref="BFW44:BGN44"/>
    <mergeCell ref="BGO44:BHF44"/>
    <mergeCell ref="BHG44:BHX44"/>
    <mergeCell ref="BHY44:BIP44"/>
    <mergeCell ref="BIQ44:BJH44"/>
    <mergeCell ref="BJI44:BJZ44"/>
    <mergeCell ref="BBS44:BCJ44"/>
    <mergeCell ref="BCK44:BDB44"/>
    <mergeCell ref="BDC44:BDT44"/>
    <mergeCell ref="BDU44:BEL44"/>
    <mergeCell ref="BEM44:BFD44"/>
    <mergeCell ref="BFE44:BFV44"/>
    <mergeCell ref="AXO44:AYF44"/>
    <mergeCell ref="AYG44:AYX44"/>
    <mergeCell ref="AYY44:AZP44"/>
    <mergeCell ref="AZQ44:BAH44"/>
    <mergeCell ref="BAI44:BAZ44"/>
    <mergeCell ref="BBA44:BBR44"/>
    <mergeCell ref="BSI44:BSZ44"/>
    <mergeCell ref="BTA44:BTR44"/>
    <mergeCell ref="BTS44:BUJ44"/>
    <mergeCell ref="BUK44:BVB44"/>
    <mergeCell ref="BVC44:BVT44"/>
    <mergeCell ref="BVU44:BWL44"/>
    <mergeCell ref="BOE44:BOV44"/>
    <mergeCell ref="BOW44:BPN44"/>
    <mergeCell ref="BPO44:BQF44"/>
    <mergeCell ref="BQG44:BQX44"/>
    <mergeCell ref="BQY44:BRP44"/>
    <mergeCell ref="BRQ44:BSH44"/>
    <mergeCell ref="BKA44:BKR44"/>
    <mergeCell ref="BKS44:BLJ44"/>
    <mergeCell ref="BLK44:BMB44"/>
    <mergeCell ref="BMC44:BMT44"/>
    <mergeCell ref="BMU44:BNL44"/>
    <mergeCell ref="BNM44:BOD44"/>
    <mergeCell ref="CEU44:CFL44"/>
    <mergeCell ref="CFM44:CGD44"/>
    <mergeCell ref="CGE44:CGV44"/>
    <mergeCell ref="CGW44:CHN44"/>
    <mergeCell ref="CHO44:CIF44"/>
    <mergeCell ref="CIG44:CIX44"/>
    <mergeCell ref="CAQ44:CBH44"/>
    <mergeCell ref="CBI44:CBZ44"/>
    <mergeCell ref="CCA44:CCR44"/>
    <mergeCell ref="CCS44:CDJ44"/>
    <mergeCell ref="CDK44:CEB44"/>
    <mergeCell ref="CEC44:CET44"/>
    <mergeCell ref="BWM44:BXD44"/>
    <mergeCell ref="BXE44:BXV44"/>
    <mergeCell ref="BXW44:BYN44"/>
    <mergeCell ref="BYO44:BZF44"/>
    <mergeCell ref="BZG44:BZX44"/>
    <mergeCell ref="BZY44:CAP44"/>
    <mergeCell ref="CRG44:CRX44"/>
    <mergeCell ref="CRY44:CSP44"/>
    <mergeCell ref="CSQ44:CTH44"/>
    <mergeCell ref="CTI44:CTZ44"/>
    <mergeCell ref="CUA44:CUR44"/>
    <mergeCell ref="CUS44:CVJ44"/>
    <mergeCell ref="CNC44:CNT44"/>
    <mergeCell ref="CNU44:COL44"/>
    <mergeCell ref="COM44:CPD44"/>
    <mergeCell ref="CPE44:CPV44"/>
    <mergeCell ref="CPW44:CQN44"/>
    <mergeCell ref="CQO44:CRF44"/>
    <mergeCell ref="CIY44:CJP44"/>
    <mergeCell ref="CJQ44:CKH44"/>
    <mergeCell ref="CKI44:CKZ44"/>
    <mergeCell ref="CLA44:CLR44"/>
    <mergeCell ref="CLS44:CMJ44"/>
    <mergeCell ref="CMK44:CNB44"/>
    <mergeCell ref="DDS44:DEJ44"/>
    <mergeCell ref="DEK44:DFB44"/>
    <mergeCell ref="DFC44:DFT44"/>
    <mergeCell ref="DFU44:DGL44"/>
    <mergeCell ref="DGM44:DHD44"/>
    <mergeCell ref="DHE44:DHV44"/>
    <mergeCell ref="CZO44:DAF44"/>
    <mergeCell ref="DAG44:DAX44"/>
    <mergeCell ref="DAY44:DBP44"/>
    <mergeCell ref="DBQ44:DCH44"/>
    <mergeCell ref="DCI44:DCZ44"/>
    <mergeCell ref="DDA44:DDR44"/>
    <mergeCell ref="CVK44:CWB44"/>
    <mergeCell ref="CWC44:CWT44"/>
    <mergeCell ref="CWU44:CXL44"/>
    <mergeCell ref="CXM44:CYD44"/>
    <mergeCell ref="CYE44:CYV44"/>
    <mergeCell ref="CYW44:CZN44"/>
    <mergeCell ref="DQE44:DQV44"/>
    <mergeCell ref="DQW44:DRN44"/>
    <mergeCell ref="DRO44:DSF44"/>
    <mergeCell ref="DSG44:DSX44"/>
    <mergeCell ref="DSY44:DTP44"/>
    <mergeCell ref="DTQ44:DUH44"/>
    <mergeCell ref="DMA44:DMR44"/>
    <mergeCell ref="DMS44:DNJ44"/>
    <mergeCell ref="DNK44:DOB44"/>
    <mergeCell ref="DOC44:DOT44"/>
    <mergeCell ref="DOU44:DPL44"/>
    <mergeCell ref="DPM44:DQD44"/>
    <mergeCell ref="DHW44:DIN44"/>
    <mergeCell ref="DIO44:DJF44"/>
    <mergeCell ref="DJG44:DJX44"/>
    <mergeCell ref="DJY44:DKP44"/>
    <mergeCell ref="DKQ44:DLH44"/>
    <mergeCell ref="DLI44:DLZ44"/>
    <mergeCell ref="ECQ44:EDH44"/>
    <mergeCell ref="EDI44:EDZ44"/>
    <mergeCell ref="EEA44:EER44"/>
    <mergeCell ref="EES44:EFJ44"/>
    <mergeCell ref="EFK44:EGB44"/>
    <mergeCell ref="EGC44:EGT44"/>
    <mergeCell ref="DYM44:DZD44"/>
    <mergeCell ref="DZE44:DZV44"/>
    <mergeCell ref="DZW44:EAN44"/>
    <mergeCell ref="EAO44:EBF44"/>
    <mergeCell ref="EBG44:EBX44"/>
    <mergeCell ref="EBY44:ECP44"/>
    <mergeCell ref="DUI44:DUZ44"/>
    <mergeCell ref="DVA44:DVR44"/>
    <mergeCell ref="DVS44:DWJ44"/>
    <mergeCell ref="DWK44:DXB44"/>
    <mergeCell ref="DXC44:DXT44"/>
    <mergeCell ref="DXU44:DYL44"/>
    <mergeCell ref="EPC44:EPT44"/>
    <mergeCell ref="EPU44:EQL44"/>
    <mergeCell ref="EQM44:ERD44"/>
    <mergeCell ref="ERE44:ERV44"/>
    <mergeCell ref="ERW44:ESN44"/>
    <mergeCell ref="ESO44:ETF44"/>
    <mergeCell ref="EKY44:ELP44"/>
    <mergeCell ref="ELQ44:EMH44"/>
    <mergeCell ref="EMI44:EMZ44"/>
    <mergeCell ref="ENA44:ENR44"/>
    <mergeCell ref="ENS44:EOJ44"/>
    <mergeCell ref="EOK44:EPB44"/>
    <mergeCell ref="EGU44:EHL44"/>
    <mergeCell ref="EHM44:EID44"/>
    <mergeCell ref="EIE44:EIV44"/>
    <mergeCell ref="EIW44:EJN44"/>
    <mergeCell ref="EJO44:EKF44"/>
    <mergeCell ref="EKG44:EKX44"/>
    <mergeCell ref="FBO44:FCF44"/>
    <mergeCell ref="FCG44:FCX44"/>
    <mergeCell ref="FCY44:FDP44"/>
    <mergeCell ref="FDQ44:FEH44"/>
    <mergeCell ref="FEI44:FEZ44"/>
    <mergeCell ref="FFA44:FFR44"/>
    <mergeCell ref="EXK44:EYB44"/>
    <mergeCell ref="EYC44:EYT44"/>
    <mergeCell ref="EYU44:EZL44"/>
    <mergeCell ref="EZM44:FAD44"/>
    <mergeCell ref="FAE44:FAV44"/>
    <mergeCell ref="FAW44:FBN44"/>
    <mergeCell ref="ETG44:ETX44"/>
    <mergeCell ref="ETY44:EUP44"/>
    <mergeCell ref="EUQ44:EVH44"/>
    <mergeCell ref="EVI44:EVZ44"/>
    <mergeCell ref="EWA44:EWR44"/>
    <mergeCell ref="EWS44:EXJ44"/>
    <mergeCell ref="FOA44:FOR44"/>
    <mergeCell ref="FOS44:FPJ44"/>
    <mergeCell ref="FPK44:FQB44"/>
    <mergeCell ref="FQC44:FQT44"/>
    <mergeCell ref="FQU44:FRL44"/>
    <mergeCell ref="FRM44:FSD44"/>
    <mergeCell ref="FJW44:FKN44"/>
    <mergeCell ref="FKO44:FLF44"/>
    <mergeCell ref="FLG44:FLX44"/>
    <mergeCell ref="FLY44:FMP44"/>
    <mergeCell ref="FMQ44:FNH44"/>
    <mergeCell ref="FNI44:FNZ44"/>
    <mergeCell ref="FFS44:FGJ44"/>
    <mergeCell ref="FGK44:FHB44"/>
    <mergeCell ref="FHC44:FHT44"/>
    <mergeCell ref="FHU44:FIL44"/>
    <mergeCell ref="FIM44:FJD44"/>
    <mergeCell ref="FJE44:FJV44"/>
    <mergeCell ref="GAM44:GBD44"/>
    <mergeCell ref="GBE44:GBV44"/>
    <mergeCell ref="GBW44:GCN44"/>
    <mergeCell ref="GCO44:GDF44"/>
    <mergeCell ref="GDG44:GDX44"/>
    <mergeCell ref="GDY44:GEP44"/>
    <mergeCell ref="FWI44:FWZ44"/>
    <mergeCell ref="FXA44:FXR44"/>
    <mergeCell ref="FXS44:FYJ44"/>
    <mergeCell ref="FYK44:FZB44"/>
    <mergeCell ref="FZC44:FZT44"/>
    <mergeCell ref="FZU44:GAL44"/>
    <mergeCell ref="FSE44:FSV44"/>
    <mergeCell ref="FSW44:FTN44"/>
    <mergeCell ref="FTO44:FUF44"/>
    <mergeCell ref="FUG44:FUX44"/>
    <mergeCell ref="FUY44:FVP44"/>
    <mergeCell ref="FVQ44:FWH44"/>
    <mergeCell ref="GMY44:GNP44"/>
    <mergeCell ref="GNQ44:GOH44"/>
    <mergeCell ref="GOI44:GOZ44"/>
    <mergeCell ref="GPA44:GPR44"/>
    <mergeCell ref="GPS44:GQJ44"/>
    <mergeCell ref="GQK44:GRB44"/>
    <mergeCell ref="GIU44:GJL44"/>
    <mergeCell ref="GJM44:GKD44"/>
    <mergeCell ref="GKE44:GKV44"/>
    <mergeCell ref="GKW44:GLN44"/>
    <mergeCell ref="GLO44:GMF44"/>
    <mergeCell ref="GMG44:GMX44"/>
    <mergeCell ref="GEQ44:GFH44"/>
    <mergeCell ref="GFI44:GFZ44"/>
    <mergeCell ref="GGA44:GGR44"/>
    <mergeCell ref="GGS44:GHJ44"/>
    <mergeCell ref="GHK44:GIB44"/>
    <mergeCell ref="GIC44:GIT44"/>
    <mergeCell ref="GZK44:HAB44"/>
    <mergeCell ref="HAC44:HAT44"/>
    <mergeCell ref="HAU44:HBL44"/>
    <mergeCell ref="HBM44:HCD44"/>
    <mergeCell ref="HCE44:HCV44"/>
    <mergeCell ref="HCW44:HDN44"/>
    <mergeCell ref="GVG44:GVX44"/>
    <mergeCell ref="GVY44:GWP44"/>
    <mergeCell ref="GWQ44:GXH44"/>
    <mergeCell ref="GXI44:GXZ44"/>
    <mergeCell ref="GYA44:GYR44"/>
    <mergeCell ref="GYS44:GZJ44"/>
    <mergeCell ref="GRC44:GRT44"/>
    <mergeCell ref="GRU44:GSL44"/>
    <mergeCell ref="GSM44:GTD44"/>
    <mergeCell ref="GTE44:GTV44"/>
    <mergeCell ref="GTW44:GUN44"/>
    <mergeCell ref="GUO44:GVF44"/>
    <mergeCell ref="HLW44:HMN44"/>
    <mergeCell ref="HMO44:HNF44"/>
    <mergeCell ref="HNG44:HNX44"/>
    <mergeCell ref="HNY44:HOP44"/>
    <mergeCell ref="HOQ44:HPH44"/>
    <mergeCell ref="HPI44:HPZ44"/>
    <mergeCell ref="HHS44:HIJ44"/>
    <mergeCell ref="HIK44:HJB44"/>
    <mergeCell ref="HJC44:HJT44"/>
    <mergeCell ref="HJU44:HKL44"/>
    <mergeCell ref="HKM44:HLD44"/>
    <mergeCell ref="HLE44:HLV44"/>
    <mergeCell ref="HDO44:HEF44"/>
    <mergeCell ref="HEG44:HEX44"/>
    <mergeCell ref="HEY44:HFP44"/>
    <mergeCell ref="HFQ44:HGH44"/>
    <mergeCell ref="HGI44:HGZ44"/>
    <mergeCell ref="HHA44:HHR44"/>
    <mergeCell ref="HYI44:HYZ44"/>
    <mergeCell ref="HZA44:HZR44"/>
    <mergeCell ref="HZS44:IAJ44"/>
    <mergeCell ref="IAK44:IBB44"/>
    <mergeCell ref="IBC44:IBT44"/>
    <mergeCell ref="IBU44:ICL44"/>
    <mergeCell ref="HUE44:HUV44"/>
    <mergeCell ref="HUW44:HVN44"/>
    <mergeCell ref="HVO44:HWF44"/>
    <mergeCell ref="HWG44:HWX44"/>
    <mergeCell ref="HWY44:HXP44"/>
    <mergeCell ref="HXQ44:HYH44"/>
    <mergeCell ref="HQA44:HQR44"/>
    <mergeCell ref="HQS44:HRJ44"/>
    <mergeCell ref="HRK44:HSB44"/>
    <mergeCell ref="HSC44:HST44"/>
    <mergeCell ref="HSU44:HTL44"/>
    <mergeCell ref="HTM44:HUD44"/>
    <mergeCell ref="IKU44:ILL44"/>
    <mergeCell ref="ILM44:IMD44"/>
    <mergeCell ref="IME44:IMV44"/>
    <mergeCell ref="IMW44:INN44"/>
    <mergeCell ref="INO44:IOF44"/>
    <mergeCell ref="IOG44:IOX44"/>
    <mergeCell ref="IGQ44:IHH44"/>
    <mergeCell ref="IHI44:IHZ44"/>
    <mergeCell ref="IIA44:IIR44"/>
    <mergeCell ref="IIS44:IJJ44"/>
    <mergeCell ref="IJK44:IKB44"/>
    <mergeCell ref="IKC44:IKT44"/>
    <mergeCell ref="ICM44:IDD44"/>
    <mergeCell ref="IDE44:IDV44"/>
    <mergeCell ref="IDW44:IEN44"/>
    <mergeCell ref="IEO44:IFF44"/>
    <mergeCell ref="IFG44:IFX44"/>
    <mergeCell ref="IFY44:IGP44"/>
    <mergeCell ref="IXG44:IXX44"/>
    <mergeCell ref="IXY44:IYP44"/>
    <mergeCell ref="IYQ44:IZH44"/>
    <mergeCell ref="IZI44:IZZ44"/>
    <mergeCell ref="JAA44:JAR44"/>
    <mergeCell ref="JAS44:JBJ44"/>
    <mergeCell ref="ITC44:ITT44"/>
    <mergeCell ref="ITU44:IUL44"/>
    <mergeCell ref="IUM44:IVD44"/>
    <mergeCell ref="IVE44:IVV44"/>
    <mergeCell ref="IVW44:IWN44"/>
    <mergeCell ref="IWO44:IXF44"/>
    <mergeCell ref="IOY44:IPP44"/>
    <mergeCell ref="IPQ44:IQH44"/>
    <mergeCell ref="IQI44:IQZ44"/>
    <mergeCell ref="IRA44:IRR44"/>
    <mergeCell ref="IRS44:ISJ44"/>
    <mergeCell ref="ISK44:ITB44"/>
    <mergeCell ref="JJS44:JKJ44"/>
    <mergeCell ref="JKK44:JLB44"/>
    <mergeCell ref="JLC44:JLT44"/>
    <mergeCell ref="JLU44:JML44"/>
    <mergeCell ref="JMM44:JND44"/>
    <mergeCell ref="JNE44:JNV44"/>
    <mergeCell ref="JFO44:JGF44"/>
    <mergeCell ref="JGG44:JGX44"/>
    <mergeCell ref="JGY44:JHP44"/>
    <mergeCell ref="JHQ44:JIH44"/>
    <mergeCell ref="JII44:JIZ44"/>
    <mergeCell ref="JJA44:JJR44"/>
    <mergeCell ref="JBK44:JCB44"/>
    <mergeCell ref="JCC44:JCT44"/>
    <mergeCell ref="JCU44:JDL44"/>
    <mergeCell ref="JDM44:JED44"/>
    <mergeCell ref="JEE44:JEV44"/>
    <mergeCell ref="JEW44:JFN44"/>
    <mergeCell ref="JWE44:JWV44"/>
    <mergeCell ref="JWW44:JXN44"/>
    <mergeCell ref="JXO44:JYF44"/>
    <mergeCell ref="JYG44:JYX44"/>
    <mergeCell ref="JYY44:JZP44"/>
    <mergeCell ref="JZQ44:KAH44"/>
    <mergeCell ref="JSA44:JSR44"/>
    <mergeCell ref="JSS44:JTJ44"/>
    <mergeCell ref="JTK44:JUB44"/>
    <mergeCell ref="JUC44:JUT44"/>
    <mergeCell ref="JUU44:JVL44"/>
    <mergeCell ref="JVM44:JWD44"/>
    <mergeCell ref="JNW44:JON44"/>
    <mergeCell ref="JOO44:JPF44"/>
    <mergeCell ref="JPG44:JPX44"/>
    <mergeCell ref="JPY44:JQP44"/>
    <mergeCell ref="JQQ44:JRH44"/>
    <mergeCell ref="JRI44:JRZ44"/>
    <mergeCell ref="KIQ44:KJH44"/>
    <mergeCell ref="KJI44:KJZ44"/>
    <mergeCell ref="KKA44:KKR44"/>
    <mergeCell ref="KKS44:KLJ44"/>
    <mergeCell ref="KLK44:KMB44"/>
    <mergeCell ref="KMC44:KMT44"/>
    <mergeCell ref="KEM44:KFD44"/>
    <mergeCell ref="KFE44:KFV44"/>
    <mergeCell ref="KFW44:KGN44"/>
    <mergeCell ref="KGO44:KHF44"/>
    <mergeCell ref="KHG44:KHX44"/>
    <mergeCell ref="KHY44:KIP44"/>
    <mergeCell ref="KAI44:KAZ44"/>
    <mergeCell ref="KBA44:KBR44"/>
    <mergeCell ref="KBS44:KCJ44"/>
    <mergeCell ref="KCK44:KDB44"/>
    <mergeCell ref="KDC44:KDT44"/>
    <mergeCell ref="KDU44:KEL44"/>
    <mergeCell ref="KVC44:KVT44"/>
    <mergeCell ref="KVU44:KWL44"/>
    <mergeCell ref="KWM44:KXD44"/>
    <mergeCell ref="KXE44:KXV44"/>
    <mergeCell ref="KXW44:KYN44"/>
    <mergeCell ref="KYO44:KZF44"/>
    <mergeCell ref="KQY44:KRP44"/>
    <mergeCell ref="KRQ44:KSH44"/>
    <mergeCell ref="KSI44:KSZ44"/>
    <mergeCell ref="KTA44:KTR44"/>
    <mergeCell ref="KTS44:KUJ44"/>
    <mergeCell ref="KUK44:KVB44"/>
    <mergeCell ref="KMU44:KNL44"/>
    <mergeCell ref="KNM44:KOD44"/>
    <mergeCell ref="KOE44:KOV44"/>
    <mergeCell ref="KOW44:KPN44"/>
    <mergeCell ref="KPO44:KQF44"/>
    <mergeCell ref="KQG44:KQX44"/>
    <mergeCell ref="LHO44:LIF44"/>
    <mergeCell ref="LIG44:LIX44"/>
    <mergeCell ref="LIY44:LJP44"/>
    <mergeCell ref="LJQ44:LKH44"/>
    <mergeCell ref="LKI44:LKZ44"/>
    <mergeCell ref="LLA44:LLR44"/>
    <mergeCell ref="LDK44:LEB44"/>
    <mergeCell ref="LEC44:LET44"/>
    <mergeCell ref="LEU44:LFL44"/>
    <mergeCell ref="LFM44:LGD44"/>
    <mergeCell ref="LGE44:LGV44"/>
    <mergeCell ref="LGW44:LHN44"/>
    <mergeCell ref="KZG44:KZX44"/>
    <mergeCell ref="KZY44:LAP44"/>
    <mergeCell ref="LAQ44:LBH44"/>
    <mergeCell ref="LBI44:LBZ44"/>
    <mergeCell ref="LCA44:LCR44"/>
    <mergeCell ref="LCS44:LDJ44"/>
    <mergeCell ref="LUA44:LUR44"/>
    <mergeCell ref="LUS44:LVJ44"/>
    <mergeCell ref="LVK44:LWB44"/>
    <mergeCell ref="LWC44:LWT44"/>
    <mergeCell ref="LWU44:LXL44"/>
    <mergeCell ref="LXM44:LYD44"/>
    <mergeCell ref="LPW44:LQN44"/>
    <mergeCell ref="LQO44:LRF44"/>
    <mergeCell ref="LRG44:LRX44"/>
    <mergeCell ref="LRY44:LSP44"/>
    <mergeCell ref="LSQ44:LTH44"/>
    <mergeCell ref="LTI44:LTZ44"/>
    <mergeCell ref="LLS44:LMJ44"/>
    <mergeCell ref="LMK44:LNB44"/>
    <mergeCell ref="LNC44:LNT44"/>
    <mergeCell ref="LNU44:LOL44"/>
    <mergeCell ref="LOM44:LPD44"/>
    <mergeCell ref="LPE44:LPV44"/>
    <mergeCell ref="MGM44:MHD44"/>
    <mergeCell ref="MHE44:MHV44"/>
    <mergeCell ref="MHW44:MIN44"/>
    <mergeCell ref="MIO44:MJF44"/>
    <mergeCell ref="MJG44:MJX44"/>
    <mergeCell ref="MJY44:MKP44"/>
    <mergeCell ref="MCI44:MCZ44"/>
    <mergeCell ref="MDA44:MDR44"/>
    <mergeCell ref="MDS44:MEJ44"/>
    <mergeCell ref="MEK44:MFB44"/>
    <mergeCell ref="MFC44:MFT44"/>
    <mergeCell ref="MFU44:MGL44"/>
    <mergeCell ref="LYE44:LYV44"/>
    <mergeCell ref="LYW44:LZN44"/>
    <mergeCell ref="LZO44:MAF44"/>
    <mergeCell ref="MAG44:MAX44"/>
    <mergeCell ref="MAY44:MBP44"/>
    <mergeCell ref="MBQ44:MCH44"/>
    <mergeCell ref="MSY44:MTP44"/>
    <mergeCell ref="MTQ44:MUH44"/>
    <mergeCell ref="MUI44:MUZ44"/>
    <mergeCell ref="MVA44:MVR44"/>
    <mergeCell ref="MVS44:MWJ44"/>
    <mergeCell ref="MWK44:MXB44"/>
    <mergeCell ref="MOU44:MPL44"/>
    <mergeCell ref="MPM44:MQD44"/>
    <mergeCell ref="MQE44:MQV44"/>
    <mergeCell ref="MQW44:MRN44"/>
    <mergeCell ref="MRO44:MSF44"/>
    <mergeCell ref="MSG44:MSX44"/>
    <mergeCell ref="MKQ44:MLH44"/>
    <mergeCell ref="MLI44:MLZ44"/>
    <mergeCell ref="MMA44:MMR44"/>
    <mergeCell ref="MMS44:MNJ44"/>
    <mergeCell ref="MNK44:MOB44"/>
    <mergeCell ref="MOC44:MOT44"/>
    <mergeCell ref="NFK44:NGB44"/>
    <mergeCell ref="NGC44:NGT44"/>
    <mergeCell ref="NGU44:NHL44"/>
    <mergeCell ref="NHM44:NID44"/>
    <mergeCell ref="NIE44:NIV44"/>
    <mergeCell ref="NIW44:NJN44"/>
    <mergeCell ref="NBG44:NBX44"/>
    <mergeCell ref="NBY44:NCP44"/>
    <mergeCell ref="NCQ44:NDH44"/>
    <mergeCell ref="NDI44:NDZ44"/>
    <mergeCell ref="NEA44:NER44"/>
    <mergeCell ref="NES44:NFJ44"/>
    <mergeCell ref="MXC44:MXT44"/>
    <mergeCell ref="MXU44:MYL44"/>
    <mergeCell ref="MYM44:MZD44"/>
    <mergeCell ref="MZE44:MZV44"/>
    <mergeCell ref="MZW44:NAN44"/>
    <mergeCell ref="NAO44:NBF44"/>
    <mergeCell ref="NRW44:NSN44"/>
    <mergeCell ref="NSO44:NTF44"/>
    <mergeCell ref="NTG44:NTX44"/>
    <mergeCell ref="NTY44:NUP44"/>
    <mergeCell ref="NUQ44:NVH44"/>
    <mergeCell ref="NVI44:NVZ44"/>
    <mergeCell ref="NNS44:NOJ44"/>
    <mergeCell ref="NOK44:NPB44"/>
    <mergeCell ref="NPC44:NPT44"/>
    <mergeCell ref="NPU44:NQL44"/>
    <mergeCell ref="NQM44:NRD44"/>
    <mergeCell ref="NRE44:NRV44"/>
    <mergeCell ref="NJO44:NKF44"/>
    <mergeCell ref="NKG44:NKX44"/>
    <mergeCell ref="NKY44:NLP44"/>
    <mergeCell ref="NLQ44:NMH44"/>
    <mergeCell ref="NMI44:NMZ44"/>
    <mergeCell ref="NNA44:NNR44"/>
    <mergeCell ref="OEI44:OEZ44"/>
    <mergeCell ref="OFA44:OFR44"/>
    <mergeCell ref="OFS44:OGJ44"/>
    <mergeCell ref="OGK44:OHB44"/>
    <mergeCell ref="OHC44:OHT44"/>
    <mergeCell ref="OHU44:OIL44"/>
    <mergeCell ref="OAE44:OAV44"/>
    <mergeCell ref="OAW44:OBN44"/>
    <mergeCell ref="OBO44:OCF44"/>
    <mergeCell ref="OCG44:OCX44"/>
    <mergeCell ref="OCY44:ODP44"/>
    <mergeCell ref="ODQ44:OEH44"/>
    <mergeCell ref="NWA44:NWR44"/>
    <mergeCell ref="NWS44:NXJ44"/>
    <mergeCell ref="NXK44:NYB44"/>
    <mergeCell ref="NYC44:NYT44"/>
    <mergeCell ref="NYU44:NZL44"/>
    <mergeCell ref="NZM44:OAD44"/>
    <mergeCell ref="OQU44:ORL44"/>
    <mergeCell ref="ORM44:OSD44"/>
    <mergeCell ref="OSE44:OSV44"/>
    <mergeCell ref="OSW44:OTN44"/>
    <mergeCell ref="OTO44:OUF44"/>
    <mergeCell ref="OUG44:OUX44"/>
    <mergeCell ref="OMQ44:ONH44"/>
    <mergeCell ref="ONI44:ONZ44"/>
    <mergeCell ref="OOA44:OOR44"/>
    <mergeCell ref="OOS44:OPJ44"/>
    <mergeCell ref="OPK44:OQB44"/>
    <mergeCell ref="OQC44:OQT44"/>
    <mergeCell ref="OIM44:OJD44"/>
    <mergeCell ref="OJE44:OJV44"/>
    <mergeCell ref="OJW44:OKN44"/>
    <mergeCell ref="OKO44:OLF44"/>
    <mergeCell ref="OLG44:OLX44"/>
    <mergeCell ref="OLY44:OMP44"/>
    <mergeCell ref="PDG44:PDX44"/>
    <mergeCell ref="PDY44:PEP44"/>
    <mergeCell ref="PEQ44:PFH44"/>
    <mergeCell ref="PFI44:PFZ44"/>
    <mergeCell ref="PGA44:PGR44"/>
    <mergeCell ref="PGS44:PHJ44"/>
    <mergeCell ref="OZC44:OZT44"/>
    <mergeCell ref="OZU44:PAL44"/>
    <mergeCell ref="PAM44:PBD44"/>
    <mergeCell ref="PBE44:PBV44"/>
    <mergeCell ref="PBW44:PCN44"/>
    <mergeCell ref="PCO44:PDF44"/>
    <mergeCell ref="OUY44:OVP44"/>
    <mergeCell ref="OVQ44:OWH44"/>
    <mergeCell ref="OWI44:OWZ44"/>
    <mergeCell ref="OXA44:OXR44"/>
    <mergeCell ref="OXS44:OYJ44"/>
    <mergeCell ref="OYK44:OZB44"/>
    <mergeCell ref="PPS44:PQJ44"/>
    <mergeCell ref="PQK44:PRB44"/>
    <mergeCell ref="PRC44:PRT44"/>
    <mergeCell ref="PRU44:PSL44"/>
    <mergeCell ref="PSM44:PTD44"/>
    <mergeCell ref="PTE44:PTV44"/>
    <mergeCell ref="PLO44:PMF44"/>
    <mergeCell ref="PMG44:PMX44"/>
    <mergeCell ref="PMY44:PNP44"/>
    <mergeCell ref="PNQ44:POH44"/>
    <mergeCell ref="POI44:POZ44"/>
    <mergeCell ref="PPA44:PPR44"/>
    <mergeCell ref="PHK44:PIB44"/>
    <mergeCell ref="PIC44:PIT44"/>
    <mergeCell ref="PIU44:PJL44"/>
    <mergeCell ref="PJM44:PKD44"/>
    <mergeCell ref="PKE44:PKV44"/>
    <mergeCell ref="PKW44:PLN44"/>
    <mergeCell ref="QCE44:QCV44"/>
    <mergeCell ref="QCW44:QDN44"/>
    <mergeCell ref="QDO44:QEF44"/>
    <mergeCell ref="QEG44:QEX44"/>
    <mergeCell ref="QEY44:QFP44"/>
    <mergeCell ref="QFQ44:QGH44"/>
    <mergeCell ref="PYA44:PYR44"/>
    <mergeCell ref="PYS44:PZJ44"/>
    <mergeCell ref="PZK44:QAB44"/>
    <mergeCell ref="QAC44:QAT44"/>
    <mergeCell ref="QAU44:QBL44"/>
    <mergeCell ref="QBM44:QCD44"/>
    <mergeCell ref="PTW44:PUN44"/>
    <mergeCell ref="PUO44:PVF44"/>
    <mergeCell ref="PVG44:PVX44"/>
    <mergeCell ref="PVY44:PWP44"/>
    <mergeCell ref="PWQ44:PXH44"/>
    <mergeCell ref="PXI44:PXZ44"/>
    <mergeCell ref="QOQ44:QPH44"/>
    <mergeCell ref="QPI44:QPZ44"/>
    <mergeCell ref="QQA44:QQR44"/>
    <mergeCell ref="QQS44:QRJ44"/>
    <mergeCell ref="QRK44:QSB44"/>
    <mergeCell ref="QSC44:QST44"/>
    <mergeCell ref="QKM44:QLD44"/>
    <mergeCell ref="QLE44:QLV44"/>
    <mergeCell ref="QLW44:QMN44"/>
    <mergeCell ref="QMO44:QNF44"/>
    <mergeCell ref="QNG44:QNX44"/>
    <mergeCell ref="QNY44:QOP44"/>
    <mergeCell ref="QGI44:QGZ44"/>
    <mergeCell ref="QHA44:QHR44"/>
    <mergeCell ref="QHS44:QIJ44"/>
    <mergeCell ref="QIK44:QJB44"/>
    <mergeCell ref="QJC44:QJT44"/>
    <mergeCell ref="QJU44:QKL44"/>
    <mergeCell ref="RBC44:RBT44"/>
    <mergeCell ref="RBU44:RCL44"/>
    <mergeCell ref="RCM44:RDD44"/>
    <mergeCell ref="RDE44:RDV44"/>
    <mergeCell ref="RDW44:REN44"/>
    <mergeCell ref="REO44:RFF44"/>
    <mergeCell ref="QWY44:QXP44"/>
    <mergeCell ref="QXQ44:QYH44"/>
    <mergeCell ref="QYI44:QYZ44"/>
    <mergeCell ref="QZA44:QZR44"/>
    <mergeCell ref="QZS44:RAJ44"/>
    <mergeCell ref="RAK44:RBB44"/>
    <mergeCell ref="QSU44:QTL44"/>
    <mergeCell ref="QTM44:QUD44"/>
    <mergeCell ref="QUE44:QUV44"/>
    <mergeCell ref="QUW44:QVN44"/>
    <mergeCell ref="QVO44:QWF44"/>
    <mergeCell ref="QWG44:QWX44"/>
    <mergeCell ref="RNO44:ROF44"/>
    <mergeCell ref="ROG44:ROX44"/>
    <mergeCell ref="ROY44:RPP44"/>
    <mergeCell ref="RPQ44:RQH44"/>
    <mergeCell ref="RQI44:RQZ44"/>
    <mergeCell ref="RRA44:RRR44"/>
    <mergeCell ref="RJK44:RKB44"/>
    <mergeCell ref="RKC44:RKT44"/>
    <mergeCell ref="RKU44:RLL44"/>
    <mergeCell ref="RLM44:RMD44"/>
    <mergeCell ref="RME44:RMV44"/>
    <mergeCell ref="RMW44:RNN44"/>
    <mergeCell ref="RFG44:RFX44"/>
    <mergeCell ref="RFY44:RGP44"/>
    <mergeCell ref="RGQ44:RHH44"/>
    <mergeCell ref="RHI44:RHZ44"/>
    <mergeCell ref="RIA44:RIR44"/>
    <mergeCell ref="RIS44:RJJ44"/>
    <mergeCell ref="SAA44:SAR44"/>
    <mergeCell ref="SAS44:SBJ44"/>
    <mergeCell ref="SBK44:SCB44"/>
    <mergeCell ref="SCC44:SCT44"/>
    <mergeCell ref="SCU44:SDL44"/>
    <mergeCell ref="SDM44:SED44"/>
    <mergeCell ref="RVW44:RWN44"/>
    <mergeCell ref="RWO44:RXF44"/>
    <mergeCell ref="RXG44:RXX44"/>
    <mergeCell ref="RXY44:RYP44"/>
    <mergeCell ref="RYQ44:RZH44"/>
    <mergeCell ref="RZI44:RZZ44"/>
    <mergeCell ref="RRS44:RSJ44"/>
    <mergeCell ref="RSK44:RTB44"/>
    <mergeCell ref="RTC44:RTT44"/>
    <mergeCell ref="RTU44:RUL44"/>
    <mergeCell ref="RUM44:RVD44"/>
    <mergeCell ref="RVE44:RVV44"/>
    <mergeCell ref="SMM44:SND44"/>
    <mergeCell ref="SNE44:SNV44"/>
    <mergeCell ref="SNW44:SON44"/>
    <mergeCell ref="SOO44:SPF44"/>
    <mergeCell ref="SPG44:SPX44"/>
    <mergeCell ref="SPY44:SQP44"/>
    <mergeCell ref="SII44:SIZ44"/>
    <mergeCell ref="SJA44:SJR44"/>
    <mergeCell ref="SJS44:SKJ44"/>
    <mergeCell ref="SKK44:SLB44"/>
    <mergeCell ref="SLC44:SLT44"/>
    <mergeCell ref="SLU44:SML44"/>
    <mergeCell ref="SEE44:SEV44"/>
    <mergeCell ref="SEW44:SFN44"/>
    <mergeCell ref="SFO44:SGF44"/>
    <mergeCell ref="SGG44:SGX44"/>
    <mergeCell ref="SGY44:SHP44"/>
    <mergeCell ref="SHQ44:SIH44"/>
    <mergeCell ref="SYY44:SZP44"/>
    <mergeCell ref="SZQ44:TAH44"/>
    <mergeCell ref="TAI44:TAZ44"/>
    <mergeCell ref="TBA44:TBR44"/>
    <mergeCell ref="TBS44:TCJ44"/>
    <mergeCell ref="TCK44:TDB44"/>
    <mergeCell ref="SUU44:SVL44"/>
    <mergeCell ref="SVM44:SWD44"/>
    <mergeCell ref="SWE44:SWV44"/>
    <mergeCell ref="SWW44:SXN44"/>
    <mergeCell ref="SXO44:SYF44"/>
    <mergeCell ref="SYG44:SYX44"/>
    <mergeCell ref="SQQ44:SRH44"/>
    <mergeCell ref="SRI44:SRZ44"/>
    <mergeCell ref="SSA44:SSR44"/>
    <mergeCell ref="SSS44:STJ44"/>
    <mergeCell ref="STK44:SUB44"/>
    <mergeCell ref="SUC44:SUT44"/>
    <mergeCell ref="TLK44:TMB44"/>
    <mergeCell ref="TMC44:TMT44"/>
    <mergeCell ref="TMU44:TNL44"/>
    <mergeCell ref="TNM44:TOD44"/>
    <mergeCell ref="TOE44:TOV44"/>
    <mergeCell ref="TOW44:TPN44"/>
    <mergeCell ref="THG44:THX44"/>
    <mergeCell ref="THY44:TIP44"/>
    <mergeCell ref="TIQ44:TJH44"/>
    <mergeCell ref="TJI44:TJZ44"/>
    <mergeCell ref="TKA44:TKR44"/>
    <mergeCell ref="TKS44:TLJ44"/>
    <mergeCell ref="TDC44:TDT44"/>
    <mergeCell ref="TDU44:TEL44"/>
    <mergeCell ref="TEM44:TFD44"/>
    <mergeCell ref="TFE44:TFV44"/>
    <mergeCell ref="TFW44:TGN44"/>
    <mergeCell ref="TGO44:THF44"/>
    <mergeCell ref="TXW44:TYN44"/>
    <mergeCell ref="TYO44:TZF44"/>
    <mergeCell ref="TZG44:TZX44"/>
    <mergeCell ref="TZY44:UAP44"/>
    <mergeCell ref="UAQ44:UBH44"/>
    <mergeCell ref="UBI44:UBZ44"/>
    <mergeCell ref="TTS44:TUJ44"/>
    <mergeCell ref="TUK44:TVB44"/>
    <mergeCell ref="TVC44:TVT44"/>
    <mergeCell ref="TVU44:TWL44"/>
    <mergeCell ref="TWM44:TXD44"/>
    <mergeCell ref="TXE44:TXV44"/>
    <mergeCell ref="TPO44:TQF44"/>
    <mergeCell ref="TQG44:TQX44"/>
    <mergeCell ref="TQY44:TRP44"/>
    <mergeCell ref="TRQ44:TSH44"/>
    <mergeCell ref="TSI44:TSZ44"/>
    <mergeCell ref="TTA44:TTR44"/>
    <mergeCell ref="UKI44:UKZ44"/>
    <mergeCell ref="ULA44:ULR44"/>
    <mergeCell ref="ULS44:UMJ44"/>
    <mergeCell ref="UMK44:UNB44"/>
    <mergeCell ref="UNC44:UNT44"/>
    <mergeCell ref="UNU44:UOL44"/>
    <mergeCell ref="UGE44:UGV44"/>
    <mergeCell ref="UGW44:UHN44"/>
    <mergeCell ref="UHO44:UIF44"/>
    <mergeCell ref="UIG44:UIX44"/>
    <mergeCell ref="UIY44:UJP44"/>
    <mergeCell ref="UJQ44:UKH44"/>
    <mergeCell ref="UCA44:UCR44"/>
    <mergeCell ref="UCS44:UDJ44"/>
    <mergeCell ref="UDK44:UEB44"/>
    <mergeCell ref="UEC44:UET44"/>
    <mergeCell ref="UEU44:UFL44"/>
    <mergeCell ref="UFM44:UGD44"/>
    <mergeCell ref="UWU44:UXL44"/>
    <mergeCell ref="UXM44:UYD44"/>
    <mergeCell ref="UYE44:UYV44"/>
    <mergeCell ref="UYW44:UZN44"/>
    <mergeCell ref="UZO44:VAF44"/>
    <mergeCell ref="VAG44:VAX44"/>
    <mergeCell ref="USQ44:UTH44"/>
    <mergeCell ref="UTI44:UTZ44"/>
    <mergeCell ref="UUA44:UUR44"/>
    <mergeCell ref="UUS44:UVJ44"/>
    <mergeCell ref="UVK44:UWB44"/>
    <mergeCell ref="UWC44:UWT44"/>
    <mergeCell ref="UOM44:UPD44"/>
    <mergeCell ref="UPE44:UPV44"/>
    <mergeCell ref="UPW44:UQN44"/>
    <mergeCell ref="UQO44:URF44"/>
    <mergeCell ref="URG44:URX44"/>
    <mergeCell ref="URY44:USP44"/>
    <mergeCell ref="VJG44:VJX44"/>
    <mergeCell ref="VJY44:VKP44"/>
    <mergeCell ref="VKQ44:VLH44"/>
    <mergeCell ref="VLI44:VLZ44"/>
    <mergeCell ref="VMA44:VMR44"/>
    <mergeCell ref="VMS44:VNJ44"/>
    <mergeCell ref="VFC44:VFT44"/>
    <mergeCell ref="VFU44:VGL44"/>
    <mergeCell ref="VGM44:VHD44"/>
    <mergeCell ref="VHE44:VHV44"/>
    <mergeCell ref="VHW44:VIN44"/>
    <mergeCell ref="VIO44:VJF44"/>
    <mergeCell ref="VAY44:VBP44"/>
    <mergeCell ref="VBQ44:VCH44"/>
    <mergeCell ref="VCI44:VCZ44"/>
    <mergeCell ref="VDA44:VDR44"/>
    <mergeCell ref="VDS44:VEJ44"/>
    <mergeCell ref="VEK44:VFB44"/>
    <mergeCell ref="VVS44:VWJ44"/>
    <mergeCell ref="VWK44:VXB44"/>
    <mergeCell ref="VXC44:VXT44"/>
    <mergeCell ref="VXU44:VYL44"/>
    <mergeCell ref="VYM44:VZD44"/>
    <mergeCell ref="VZE44:VZV44"/>
    <mergeCell ref="VRO44:VSF44"/>
    <mergeCell ref="VSG44:VSX44"/>
    <mergeCell ref="VSY44:VTP44"/>
    <mergeCell ref="VTQ44:VUH44"/>
    <mergeCell ref="VUI44:VUZ44"/>
    <mergeCell ref="VVA44:VVR44"/>
    <mergeCell ref="VNK44:VOB44"/>
    <mergeCell ref="VOC44:VOT44"/>
    <mergeCell ref="VOU44:VPL44"/>
    <mergeCell ref="VPM44:VQD44"/>
    <mergeCell ref="VQE44:VQV44"/>
    <mergeCell ref="VQW44:VRN44"/>
    <mergeCell ref="WPC44:WPT44"/>
    <mergeCell ref="WPU44:WQL44"/>
    <mergeCell ref="WIE44:WIV44"/>
    <mergeCell ref="WIW44:WJN44"/>
    <mergeCell ref="WJO44:WKF44"/>
    <mergeCell ref="WKG44:WKX44"/>
    <mergeCell ref="WKY44:WLP44"/>
    <mergeCell ref="WLQ44:WMH44"/>
    <mergeCell ref="WEA44:WER44"/>
    <mergeCell ref="WES44:WFJ44"/>
    <mergeCell ref="WFK44:WGB44"/>
    <mergeCell ref="WGC44:WGT44"/>
    <mergeCell ref="WGU44:WHL44"/>
    <mergeCell ref="WHM44:WID44"/>
    <mergeCell ref="VZW44:WAN44"/>
    <mergeCell ref="WAO44:WBF44"/>
    <mergeCell ref="WBG44:WBX44"/>
    <mergeCell ref="WBY44:WCP44"/>
    <mergeCell ref="WCQ44:WDH44"/>
    <mergeCell ref="WDI44:WDZ44"/>
    <mergeCell ref="XCY44:XDP44"/>
    <mergeCell ref="XDQ44:XEH44"/>
    <mergeCell ref="XEI44:XEZ44"/>
    <mergeCell ref="XFA44:XFD44"/>
    <mergeCell ref="A45:A47"/>
    <mergeCell ref="B45:B47"/>
    <mergeCell ref="C45:C47"/>
    <mergeCell ref="D45:D47"/>
    <mergeCell ref="E45:E47"/>
    <mergeCell ref="R45:R47"/>
    <mergeCell ref="WYU44:WZL44"/>
    <mergeCell ref="WZM44:XAD44"/>
    <mergeCell ref="XAE44:XAV44"/>
    <mergeCell ref="XAW44:XBN44"/>
    <mergeCell ref="XBO44:XCF44"/>
    <mergeCell ref="XCG44:XCX44"/>
    <mergeCell ref="WUQ44:WVH44"/>
    <mergeCell ref="WVI44:WVZ44"/>
    <mergeCell ref="WWA44:WWR44"/>
    <mergeCell ref="WWS44:WXJ44"/>
    <mergeCell ref="WXK44:WYB44"/>
    <mergeCell ref="WYC44:WYT44"/>
    <mergeCell ref="WQM44:WRD44"/>
    <mergeCell ref="WRE44:WRV44"/>
    <mergeCell ref="WRW44:WSN44"/>
    <mergeCell ref="WSO44:WTF44"/>
    <mergeCell ref="WTG44:WTX44"/>
    <mergeCell ref="WTY44:WUP44"/>
    <mergeCell ref="WMI44:WMZ44"/>
    <mergeCell ref="WNA44:WNR44"/>
    <mergeCell ref="WNS44:WOJ44"/>
    <mergeCell ref="WOK44:WPB44"/>
    <mergeCell ref="H52:H53"/>
    <mergeCell ref="I52:I53"/>
    <mergeCell ref="J52:J53"/>
    <mergeCell ref="K52:K53"/>
    <mergeCell ref="L52:R52"/>
    <mergeCell ref="A54:A59"/>
    <mergeCell ref="B54:B59"/>
    <mergeCell ref="C54:C59"/>
    <mergeCell ref="D54:D59"/>
    <mergeCell ref="E54:E55"/>
    <mergeCell ref="A48:R48"/>
    <mergeCell ref="A50:R50"/>
    <mergeCell ref="A51:R51"/>
    <mergeCell ref="A52:A53"/>
    <mergeCell ref="B52:B53"/>
    <mergeCell ref="C52:C53"/>
    <mergeCell ref="D52:D53"/>
    <mergeCell ref="E52:E53"/>
    <mergeCell ref="F52:F53"/>
    <mergeCell ref="G52:G53"/>
    <mergeCell ref="A66:R66"/>
    <mergeCell ref="A67:A69"/>
    <mergeCell ref="B67:B69"/>
    <mergeCell ref="C67:C69"/>
    <mergeCell ref="D67:D69"/>
    <mergeCell ref="E67:E68"/>
    <mergeCell ref="Q67:Q69"/>
    <mergeCell ref="R67:R69"/>
    <mergeCell ref="O56:O57"/>
    <mergeCell ref="P56:P57"/>
    <mergeCell ref="A60:R60"/>
    <mergeCell ref="A61:A65"/>
    <mergeCell ref="B61:B65"/>
    <mergeCell ref="C61:C65"/>
    <mergeCell ref="D61:D65"/>
    <mergeCell ref="E61:E62"/>
    <mergeCell ref="Q61:Q65"/>
    <mergeCell ref="R61:R65"/>
    <mergeCell ref="N54:N59"/>
    <mergeCell ref="R54:R59"/>
    <mergeCell ref="F56:F57"/>
    <mergeCell ref="G56:G57"/>
    <mergeCell ref="H56:H57"/>
    <mergeCell ref="I56:I57"/>
    <mergeCell ref="J56:J57"/>
    <mergeCell ref="K56:K57"/>
    <mergeCell ref="L56:L57"/>
    <mergeCell ref="M56:M57"/>
    <mergeCell ref="A77:R77"/>
    <mergeCell ref="A78:A81"/>
    <mergeCell ref="B78:B81"/>
    <mergeCell ref="C78:C81"/>
    <mergeCell ref="D78:D81"/>
    <mergeCell ref="Q78:Q81"/>
    <mergeCell ref="R78:R81"/>
    <mergeCell ref="E80:E81"/>
    <mergeCell ref="A70:R70"/>
    <mergeCell ref="A71:A76"/>
    <mergeCell ref="B71:B76"/>
    <mergeCell ref="C71:C76"/>
    <mergeCell ref="D71:D76"/>
    <mergeCell ref="E71:E72"/>
    <mergeCell ref="Q71:Q76"/>
    <mergeCell ref="R71:R76"/>
    <mergeCell ref="E73:E75"/>
    <mergeCell ref="A86:R86"/>
    <mergeCell ref="A88:R88"/>
    <mergeCell ref="A89:R89"/>
    <mergeCell ref="A90:A91"/>
    <mergeCell ref="B90:B91"/>
    <mergeCell ref="C90:C91"/>
    <mergeCell ref="D90:D91"/>
    <mergeCell ref="E90:E91"/>
    <mergeCell ref="F90:F91"/>
    <mergeCell ref="G90:G91"/>
    <mergeCell ref="A82:R82"/>
    <mergeCell ref="A83:A85"/>
    <mergeCell ref="B83:B85"/>
    <mergeCell ref="C83:C85"/>
    <mergeCell ref="D83:D85"/>
    <mergeCell ref="E83:E84"/>
    <mergeCell ref="R83:R85"/>
    <mergeCell ref="N92:N97"/>
    <mergeCell ref="Q92:Q97"/>
    <mergeCell ref="R92:R97"/>
    <mergeCell ref="F94:F95"/>
    <mergeCell ref="G94:G95"/>
    <mergeCell ref="H94:H95"/>
    <mergeCell ref="I94:I95"/>
    <mergeCell ref="J94:J95"/>
    <mergeCell ref="K94:K95"/>
    <mergeCell ref="H90:H91"/>
    <mergeCell ref="I90:I91"/>
    <mergeCell ref="J90:J91"/>
    <mergeCell ref="K90:K91"/>
    <mergeCell ref="L90:R90"/>
    <mergeCell ref="A92:A97"/>
    <mergeCell ref="B92:B97"/>
    <mergeCell ref="C92:C97"/>
    <mergeCell ref="D92:D97"/>
    <mergeCell ref="E92:E93"/>
    <mergeCell ref="D139:E139"/>
    <mergeCell ref="D145:E145"/>
    <mergeCell ref="D154:E154"/>
    <mergeCell ref="E108:K108"/>
    <mergeCell ref="A109:R109"/>
    <mergeCell ref="D114:E114"/>
    <mergeCell ref="D123:E123"/>
    <mergeCell ref="A129:B129"/>
    <mergeCell ref="A138:B138"/>
    <mergeCell ref="Q99:Q102"/>
    <mergeCell ref="R99:R102"/>
    <mergeCell ref="A104:A106"/>
    <mergeCell ref="B104:B106"/>
    <mergeCell ref="C104:C106"/>
    <mergeCell ref="D104:D106"/>
    <mergeCell ref="Q104:Q106"/>
    <mergeCell ref="R104:R106"/>
    <mergeCell ref="A99:A102"/>
    <mergeCell ref="B99:B102"/>
    <mergeCell ref="C99:C102"/>
    <mergeCell ref="D99:D102"/>
    <mergeCell ref="E99:E100"/>
    <mergeCell ref="N99:N102"/>
  </mergeCells>
  <dataValidations count="3">
    <dataValidation type="list" allowBlank="1" showInputMessage="1" showErrorMessage="1" sqref="H78:H81 H45:H47 H87:H94 H41:H43 H24:H26 H13:H14 H61:H65 H67:H69 H33:H39 H83:H85 H71:H76 H49 H104:H106 H96:H97 H99:H102 H8:H11 H51:H56 H58:H59 H16:H22 H28:H31 H110:H1048576" xr:uid="{00000000-0002-0000-0400-000000000000}">
      <formula1>#REF!</formula1>
    </dataValidation>
    <dataValidation type="list" allowBlank="1" showInputMessage="1" showErrorMessage="1" sqref="P13:P14 P58:P1048576 P24:P56 P16:P22 P1:P3 P5:P11" xr:uid="{00000000-0002-0000-0400-000001000000}">
      <formula1>$A$130:$A$135</formula1>
    </dataValidation>
    <dataValidation type="list" allowBlank="1" showInputMessage="1" showErrorMessage="1" sqref="R24:R1048576 R1:R3 R5:R22" xr:uid="{00000000-0002-0000-0400-000002000000}">
      <formula1>$D$124:$D$125</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C8E6D4D1-CB7B-4115-A4E9-EDC8CF0B45CB}">
            <xm:f>NOT(ISERROR(SEARCH($A$135,P1)))</xm:f>
            <xm:f>$A$135</xm:f>
            <x14:dxf>
              <fill>
                <patternFill>
                  <bgColor rgb="FFFF0000"/>
                </patternFill>
              </fill>
            </x14:dxf>
          </x14:cfRule>
          <x14:cfRule type="containsText" priority="12" operator="containsText" id="{06DFADC1-E508-4FE4-AFAD-AF32E376E091}">
            <xm:f>NOT(ISERROR(SEARCH($A$134,P1)))</xm:f>
            <xm:f>$A$134</xm:f>
            <x14:dxf>
              <fill>
                <patternFill>
                  <bgColor rgb="FFFF0000"/>
                </patternFill>
              </fill>
            </x14:dxf>
          </x14:cfRule>
          <x14:cfRule type="containsText" priority="13" operator="containsText" id="{A9F9C37F-A45C-4CA2-9B2E-1B68B5BB5B93}">
            <xm:f>NOT(ISERROR(SEARCH($A$133,P1)))</xm:f>
            <xm:f>$A$133</xm:f>
            <x14:dxf>
              <fill>
                <patternFill>
                  <bgColor rgb="FFFFC000"/>
                </patternFill>
              </fill>
            </x14:dxf>
          </x14:cfRule>
          <x14:cfRule type="containsText" priority="14" operator="containsText" id="{888BC88C-546C-412C-9873-DEFC958F2B06}">
            <xm:f>NOT(ISERROR(SEARCH($A$132,P1)))</xm:f>
            <xm:f>$A$132</xm:f>
            <x14:dxf>
              <fill>
                <patternFill>
                  <bgColor theme="8" tint="0.59996337778862885"/>
                </patternFill>
              </fill>
            </x14:dxf>
          </x14:cfRule>
          <x14:cfRule type="containsText" priority="15" operator="containsText" id="{B009264E-7CF6-48F8-9EC6-2EA29F1A1B15}">
            <xm:f>NOT(ISERROR(SEARCH($A$131,P1)))</xm:f>
            <xm:f>$A$131</xm:f>
            <x14:dxf>
              <fill>
                <patternFill>
                  <bgColor theme="9" tint="0.39994506668294322"/>
                </patternFill>
              </fill>
            </x14:dxf>
          </x14:cfRule>
          <x14:cfRule type="containsText" priority="16" operator="containsText" id="{3DA7D906-0266-49C8-BA67-56CF469060E4}">
            <xm:f>NOT(ISERROR(SEARCH($A$130,P1)))</xm:f>
            <xm:f>$A$130</xm:f>
            <x14:dxf>
              <fill>
                <patternFill>
                  <bgColor theme="0"/>
                </patternFill>
              </fill>
            </x14:dxf>
          </x14:cfRule>
          <xm:sqref>P1:P3 P5:P7 P9:P11 P13:P14 P16:P22 P24:P26 P28:P31 P33:P39 P41:P43 P45:P47 P49 P52:P56 P58:P88 P90:P1048576</xm:sqref>
        </x14:conditionalFormatting>
        <x14:conditionalFormatting xmlns:xm="http://schemas.microsoft.com/office/excel/2006/main">
          <x14:cfRule type="containsText" priority="9" operator="containsText" id="{DEF4D0FD-962A-4516-9B1D-13B5E40C607E}">
            <xm:f>NOT(ISERROR(SEARCH($D$125,R1)))</xm:f>
            <xm:f>$D$125</xm:f>
            <x14:dxf>
              <fill>
                <patternFill>
                  <bgColor theme="9" tint="0.39994506668294322"/>
                </patternFill>
              </fill>
            </x14:dxf>
          </x14:cfRule>
          <x14:cfRule type="containsText" priority="10" operator="containsText" id="{7D713F0F-A066-4B48-A0C2-2524171B22AA}">
            <xm:f>NOT(ISERROR(SEARCH($D$124,R1)))</xm:f>
            <xm:f>$D$124</xm:f>
            <x14:dxf>
              <fill>
                <patternFill>
                  <bgColor theme="0"/>
                </patternFill>
              </fill>
            </x14:dxf>
          </x14:cfRule>
          <xm:sqref>R1:R3 R5:R7 R9:R14 R16:R22 R24:R26 R28:R31 R33:R39 R41:R43 R45:R47 R49 R107:R1048576</xm:sqref>
        </x14:conditionalFormatting>
        <x14:conditionalFormatting xmlns:xm="http://schemas.microsoft.com/office/excel/2006/main">
          <x14:cfRule type="containsText" priority="7" operator="containsText" id="{5E6367D2-8D9B-4F4C-BADA-62B283747FEF}">
            <xm:f>NOT(ISERROR(SEARCH($D$125,R52)))</xm:f>
            <xm:f>$D$125</xm:f>
            <x14:dxf>
              <fill>
                <patternFill>
                  <bgColor theme="9" tint="0.39994506668294322"/>
                </patternFill>
              </fill>
            </x14:dxf>
          </x14:cfRule>
          <x14:cfRule type="containsText" priority="8" operator="containsText" id="{01EA203E-EA02-49CA-9E2C-164AEF46DB70}">
            <xm:f>NOT(ISERROR(SEARCH($D$124,R52)))</xm:f>
            <xm:f>$D$124</xm:f>
            <x14:dxf>
              <fill>
                <patternFill>
                  <bgColor theme="0"/>
                </patternFill>
              </fill>
            </x14:dxf>
          </x14:cfRule>
          <xm:sqref>R52:R88</xm:sqref>
        </x14:conditionalFormatting>
        <x14:conditionalFormatting xmlns:xm="http://schemas.microsoft.com/office/excel/2006/main">
          <x14:cfRule type="containsText" priority="5" operator="containsText" id="{DA2334B4-3E41-4D56-9CE1-4DA464359989}">
            <xm:f>NOT(ISERROR(SEARCH($D$125,R90)))</xm:f>
            <xm:f>$D$125</xm:f>
            <x14:dxf>
              <fill>
                <patternFill>
                  <bgColor theme="9" tint="0.39994506668294322"/>
                </patternFill>
              </fill>
            </x14:dxf>
          </x14:cfRule>
          <x14:cfRule type="containsText" priority="6" operator="containsText" id="{2E667836-FB77-4050-9F38-107359616F30}">
            <xm:f>NOT(ISERROR(SEARCH($D$124,R90)))</xm:f>
            <xm:f>$D$124</xm:f>
            <x14:dxf>
              <fill>
                <patternFill>
                  <bgColor theme="0"/>
                </patternFill>
              </fill>
            </x14:dxf>
          </x14:cfRule>
          <xm:sqref>R90:R92</xm:sqref>
        </x14:conditionalFormatting>
        <x14:conditionalFormatting xmlns:xm="http://schemas.microsoft.com/office/excel/2006/main">
          <x14:cfRule type="containsText" priority="3" operator="containsText" id="{5D23C43A-4176-4E13-8A53-293C99C28792}">
            <xm:f>NOT(ISERROR(SEARCH($D$125,R98)))</xm:f>
            <xm:f>$D$125</xm:f>
            <x14:dxf>
              <fill>
                <patternFill>
                  <bgColor theme="9" tint="0.39994506668294322"/>
                </patternFill>
              </fill>
            </x14:dxf>
          </x14:cfRule>
          <x14:cfRule type="containsText" priority="4" operator="containsText" id="{62B61854-48FD-4AB2-A0F7-69E1DC466650}">
            <xm:f>NOT(ISERROR(SEARCH($D$124,R98)))</xm:f>
            <xm:f>$D$124</xm:f>
            <x14:dxf>
              <fill>
                <patternFill>
                  <bgColor theme="0"/>
                </patternFill>
              </fill>
            </x14:dxf>
          </x14:cfRule>
          <xm:sqref>R98:R99</xm:sqref>
        </x14:conditionalFormatting>
        <x14:conditionalFormatting xmlns:xm="http://schemas.microsoft.com/office/excel/2006/main">
          <x14:cfRule type="containsText" priority="1" operator="containsText" id="{57FCDB50-DE5B-4663-8103-5A352E55464C}">
            <xm:f>NOT(ISERROR(SEARCH($D$125,R103)))</xm:f>
            <xm:f>$D$125</xm:f>
            <x14:dxf>
              <fill>
                <patternFill>
                  <bgColor theme="9" tint="0.39994506668294322"/>
                </patternFill>
              </fill>
            </x14:dxf>
          </x14:cfRule>
          <x14:cfRule type="containsText" priority="2" operator="containsText" id="{380A2A2C-B0C5-4227-A5EF-EF7D0DC4B91B}">
            <xm:f>NOT(ISERROR(SEARCH($D$124,R103)))</xm:f>
            <xm:f>$D$124</xm:f>
            <x14:dxf>
              <fill>
                <patternFill>
                  <bgColor theme="0"/>
                </patternFill>
              </fill>
            </x14:dxf>
          </x14:cfRule>
          <xm:sqref>R103:R104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R19"/>
  <sheetViews>
    <sheetView showGridLines="0" topLeftCell="A7" zoomScale="55" zoomScaleNormal="55" zoomScaleSheetLayoutView="90" workbookViewId="0">
      <selection sqref="A1:N4"/>
    </sheetView>
  </sheetViews>
  <sheetFormatPr baseColWidth="10" defaultColWidth="11.453125" defaultRowHeight="59.25" customHeight="1"/>
  <cols>
    <col min="1" max="1" width="32.1796875" style="17" customWidth="1"/>
    <col min="2" max="2" width="39" style="17" customWidth="1"/>
    <col min="3" max="3" width="21.7265625" style="17" customWidth="1"/>
    <col min="4" max="4" width="59.54296875" style="17" customWidth="1"/>
    <col min="5" max="5" width="39.1796875" style="17" customWidth="1"/>
    <col min="6" max="6" width="58.7265625" style="17" customWidth="1"/>
    <col min="7" max="7" width="37.26953125" style="17" customWidth="1"/>
    <col min="8" max="8" width="25.81640625" style="17" customWidth="1"/>
    <col min="9" max="9" width="28.1796875" style="17" customWidth="1"/>
    <col min="10" max="11" width="22.7265625" style="17" customWidth="1"/>
    <col min="12" max="12" width="14.7265625" style="17" customWidth="1"/>
    <col min="13" max="13" width="27.54296875" style="17" customWidth="1"/>
    <col min="14" max="14" width="104.26953125" style="17" customWidth="1"/>
    <col min="15" max="15" width="32.1796875" style="17" customWidth="1"/>
    <col min="16" max="16" width="33.1796875" style="17" customWidth="1"/>
    <col min="17" max="17" width="193.1796875" style="17" customWidth="1"/>
    <col min="18" max="18" width="28.81640625" style="17" customWidth="1"/>
    <col min="19" max="16384" width="11.453125" style="17"/>
  </cols>
  <sheetData>
    <row r="1" spans="1:18" ht="59.25" hidden="1" customHeight="1">
      <c r="A1" s="1182"/>
      <c r="B1" s="1183"/>
      <c r="C1" s="1183"/>
      <c r="D1" s="1183"/>
      <c r="E1" s="1183"/>
      <c r="F1" s="1183"/>
      <c r="G1" s="1183"/>
      <c r="H1" s="1184"/>
      <c r="Q1" s="17" t="s">
        <v>0</v>
      </c>
      <c r="R1" s="17" t="s">
        <v>1</v>
      </c>
    </row>
    <row r="2" spans="1:18" ht="59.25" hidden="1" customHeight="1">
      <c r="A2" s="1185"/>
      <c r="B2" s="1186"/>
      <c r="C2" s="1186"/>
      <c r="D2" s="1186"/>
      <c r="E2" s="1186"/>
      <c r="F2" s="1186"/>
      <c r="G2" s="1186"/>
      <c r="H2" s="1187"/>
      <c r="Q2" s="17" t="s">
        <v>2</v>
      </c>
      <c r="R2" s="17" t="s">
        <v>3</v>
      </c>
    </row>
    <row r="3" spans="1:18" ht="59.25" hidden="1" customHeight="1">
      <c r="A3" s="1185"/>
      <c r="B3" s="1186"/>
      <c r="C3" s="1186"/>
      <c r="D3" s="1186"/>
      <c r="E3" s="1186"/>
      <c r="F3" s="1186"/>
      <c r="G3" s="1186"/>
      <c r="H3" s="1187"/>
      <c r="Q3" s="17" t="s">
        <v>4</v>
      </c>
      <c r="R3" s="17" t="s">
        <v>336</v>
      </c>
    </row>
    <row r="4" spans="1:18" ht="59.25" hidden="1" customHeight="1">
      <c r="A4" s="234"/>
      <c r="B4" s="234"/>
      <c r="C4" s="234"/>
      <c r="D4" s="234"/>
      <c r="E4" s="234"/>
      <c r="F4" s="234"/>
      <c r="G4" s="234"/>
      <c r="H4" s="234"/>
      <c r="Q4" s="17" t="s">
        <v>5</v>
      </c>
      <c r="R4" s="17" t="s">
        <v>337</v>
      </c>
    </row>
    <row r="5" spans="1:18" ht="59.25" hidden="1" customHeight="1">
      <c r="A5" s="234"/>
      <c r="B5" s="234"/>
      <c r="C5" s="234"/>
      <c r="D5" s="234"/>
      <c r="E5" s="234"/>
      <c r="F5" s="234"/>
      <c r="G5" s="234"/>
      <c r="H5" s="234"/>
      <c r="Q5" s="17" t="s">
        <v>6</v>
      </c>
    </row>
    <row r="6" spans="1:18" ht="59.25" hidden="1" customHeight="1">
      <c r="A6" s="234"/>
      <c r="B6" s="234"/>
      <c r="C6" s="234"/>
      <c r="D6" s="234"/>
      <c r="E6" s="234"/>
      <c r="F6" s="234"/>
      <c r="G6" s="234"/>
      <c r="H6" s="234"/>
      <c r="Q6" s="17" t="s">
        <v>7</v>
      </c>
    </row>
    <row r="7" spans="1:18" ht="41.25" customHeight="1">
      <c r="A7" s="1205"/>
      <c r="B7" s="1206"/>
      <c r="C7" s="1206"/>
      <c r="D7" s="1207"/>
      <c r="E7" s="1211" t="s">
        <v>8</v>
      </c>
      <c r="F7" s="1211"/>
      <c r="G7" s="1211"/>
      <c r="H7" s="1211"/>
      <c r="I7" s="1211"/>
      <c r="J7" s="1211"/>
      <c r="K7" s="1211"/>
      <c r="L7" s="1211"/>
      <c r="M7" s="1211"/>
      <c r="N7" s="1211"/>
      <c r="O7" s="1211"/>
      <c r="P7" s="1211"/>
      <c r="Q7" s="67" t="s">
        <v>171</v>
      </c>
      <c r="R7" s="68" t="s">
        <v>172</v>
      </c>
    </row>
    <row r="8" spans="1:18" ht="58.5" customHeight="1">
      <c r="A8" s="1208"/>
      <c r="B8" s="1209"/>
      <c r="C8" s="1209"/>
      <c r="D8" s="1210"/>
      <c r="E8" s="1211"/>
      <c r="F8" s="1211"/>
      <c r="G8" s="1211"/>
      <c r="H8" s="1211"/>
      <c r="I8" s="1211"/>
      <c r="J8" s="1211"/>
      <c r="K8" s="1211"/>
      <c r="L8" s="1211"/>
      <c r="M8" s="1211"/>
      <c r="N8" s="1211"/>
      <c r="O8" s="1211"/>
      <c r="P8" s="1211"/>
      <c r="Q8" s="67" t="s">
        <v>173</v>
      </c>
      <c r="R8" s="68">
        <v>6</v>
      </c>
    </row>
    <row r="9" spans="1:18" ht="33" customHeight="1">
      <c r="A9" s="897" t="s">
        <v>9</v>
      </c>
      <c r="B9" s="897" t="s">
        <v>10</v>
      </c>
      <c r="C9" s="897" t="s">
        <v>11</v>
      </c>
      <c r="D9" s="897" t="s">
        <v>12</v>
      </c>
      <c r="E9" s="897" t="s">
        <v>13</v>
      </c>
      <c r="F9" s="897" t="s">
        <v>14</v>
      </c>
      <c r="G9" s="897" t="s">
        <v>15</v>
      </c>
      <c r="H9" s="897" t="s">
        <v>16</v>
      </c>
      <c r="I9" s="897" t="s">
        <v>17</v>
      </c>
      <c r="J9" s="897" t="s">
        <v>18</v>
      </c>
      <c r="K9" s="897" t="s">
        <v>19</v>
      </c>
      <c r="L9" s="898" t="s">
        <v>20</v>
      </c>
      <c r="M9" s="898"/>
      <c r="N9" s="898"/>
      <c r="O9" s="898"/>
      <c r="P9" s="898"/>
      <c r="Q9" s="898"/>
      <c r="R9" s="898"/>
    </row>
    <row r="10" spans="1:18" ht="70.5" customHeight="1">
      <c r="A10" s="897"/>
      <c r="B10" s="897"/>
      <c r="C10" s="897"/>
      <c r="D10" s="897"/>
      <c r="E10" s="897"/>
      <c r="F10" s="897"/>
      <c r="G10" s="897"/>
      <c r="H10" s="897"/>
      <c r="I10" s="897"/>
      <c r="J10" s="897"/>
      <c r="K10" s="897"/>
      <c r="L10" s="205" t="s">
        <v>21</v>
      </c>
      <c r="M10" s="205" t="s">
        <v>22</v>
      </c>
      <c r="N10" s="205" t="s">
        <v>23</v>
      </c>
      <c r="O10" s="205" t="s">
        <v>542</v>
      </c>
      <c r="P10" s="205" t="s">
        <v>24</v>
      </c>
      <c r="Q10" s="205" t="s">
        <v>25</v>
      </c>
      <c r="R10" s="302" t="s">
        <v>26</v>
      </c>
    </row>
    <row r="11" spans="1:18" s="312" customFormat="1" ht="162" customHeight="1">
      <c r="A11" s="1189" t="s">
        <v>335</v>
      </c>
      <c r="B11" s="1197" t="s">
        <v>932</v>
      </c>
      <c r="C11" s="1189">
        <v>1</v>
      </c>
      <c r="D11" s="1200" t="s">
        <v>933</v>
      </c>
      <c r="E11" s="304" t="s">
        <v>934</v>
      </c>
      <c r="F11" s="305" t="s">
        <v>935</v>
      </c>
      <c r="G11" s="304" t="s">
        <v>936</v>
      </c>
      <c r="H11" s="306" t="s">
        <v>482</v>
      </c>
      <c r="I11" s="307" t="s">
        <v>937</v>
      </c>
      <c r="J11" s="308">
        <v>45189</v>
      </c>
      <c r="K11" s="308">
        <v>45190</v>
      </c>
      <c r="L11" s="308">
        <v>45636</v>
      </c>
      <c r="M11" s="309" t="s">
        <v>938</v>
      </c>
      <c r="N11" s="310" t="s">
        <v>939</v>
      </c>
      <c r="O11" s="311">
        <v>1</v>
      </c>
      <c r="P11" s="307" t="s">
        <v>2</v>
      </c>
      <c r="Q11" s="1200" t="s">
        <v>940</v>
      </c>
      <c r="R11" s="1189" t="s">
        <v>3</v>
      </c>
    </row>
    <row r="12" spans="1:18" s="312" customFormat="1" ht="271.5" customHeight="1">
      <c r="A12" s="1190"/>
      <c r="B12" s="1198"/>
      <c r="C12" s="1190"/>
      <c r="D12" s="1201"/>
      <c r="E12" s="304" t="s">
        <v>941</v>
      </c>
      <c r="F12" s="313" t="s">
        <v>942</v>
      </c>
      <c r="G12" s="305" t="s">
        <v>943</v>
      </c>
      <c r="H12" s="306" t="s">
        <v>482</v>
      </c>
      <c r="I12" s="307" t="s">
        <v>944</v>
      </c>
      <c r="J12" s="308">
        <v>45188</v>
      </c>
      <c r="K12" s="308">
        <v>45188</v>
      </c>
      <c r="L12" s="308">
        <v>45636</v>
      </c>
      <c r="M12" s="309" t="s">
        <v>938</v>
      </c>
      <c r="N12" s="314" t="s">
        <v>945</v>
      </c>
      <c r="O12" s="311">
        <v>1</v>
      </c>
      <c r="P12" s="307" t="s">
        <v>2</v>
      </c>
      <c r="Q12" s="1203"/>
      <c r="R12" s="1190"/>
    </row>
    <row r="13" spans="1:18" s="312" customFormat="1" ht="211.5" customHeight="1">
      <c r="A13" s="1191"/>
      <c r="B13" s="1199"/>
      <c r="C13" s="1191"/>
      <c r="D13" s="1202"/>
      <c r="E13" s="304" t="s">
        <v>946</v>
      </c>
      <c r="F13" s="305" t="s">
        <v>947</v>
      </c>
      <c r="G13" s="304" t="s">
        <v>948</v>
      </c>
      <c r="H13" s="306" t="s">
        <v>482</v>
      </c>
      <c r="I13" s="307" t="s">
        <v>937</v>
      </c>
      <c r="J13" s="308">
        <v>45188</v>
      </c>
      <c r="K13" s="308">
        <v>45189</v>
      </c>
      <c r="L13" s="308">
        <v>45636</v>
      </c>
      <c r="M13" s="309" t="s">
        <v>938</v>
      </c>
      <c r="N13" s="315" t="s">
        <v>949</v>
      </c>
      <c r="O13" s="311">
        <v>1</v>
      </c>
      <c r="P13" s="307" t="s">
        <v>2</v>
      </c>
      <c r="Q13" s="1204"/>
      <c r="R13" s="1191"/>
    </row>
    <row r="14" spans="1:18" s="312" customFormat="1" ht="26.25" customHeight="1">
      <c r="A14" s="1192"/>
      <c r="B14" s="1193"/>
      <c r="C14" s="1193"/>
      <c r="D14" s="1193"/>
      <c r="E14" s="1193"/>
      <c r="F14" s="1193"/>
      <c r="G14" s="1193"/>
      <c r="H14" s="1193"/>
      <c r="I14" s="1193"/>
      <c r="J14" s="1193"/>
      <c r="K14" s="1193"/>
      <c r="L14" s="1193"/>
      <c r="M14" s="1193"/>
      <c r="N14" s="1193"/>
      <c r="O14" s="1193"/>
      <c r="P14" s="1193"/>
      <c r="Q14" s="1193"/>
      <c r="R14" s="1194"/>
    </row>
    <row r="15" spans="1:18" s="312" customFormat="1" ht="409.5" customHeight="1">
      <c r="A15" s="316" t="s">
        <v>335</v>
      </c>
      <c r="B15" s="317" t="s">
        <v>932</v>
      </c>
      <c r="C15" s="316">
        <v>2</v>
      </c>
      <c r="D15" s="304" t="s">
        <v>950</v>
      </c>
      <c r="E15" s="318" t="s">
        <v>951</v>
      </c>
      <c r="F15" s="317" t="s">
        <v>952</v>
      </c>
      <c r="G15" s="317" t="s">
        <v>953</v>
      </c>
      <c r="H15" s="317" t="s">
        <v>954</v>
      </c>
      <c r="I15" s="307" t="s">
        <v>955</v>
      </c>
      <c r="J15" s="319"/>
      <c r="K15" s="319"/>
      <c r="L15" s="320">
        <v>45640</v>
      </c>
      <c r="M15" s="309" t="s">
        <v>938</v>
      </c>
      <c r="N15" s="304" t="s">
        <v>956</v>
      </c>
      <c r="O15" s="321">
        <v>0</v>
      </c>
      <c r="P15" s="307" t="s">
        <v>4</v>
      </c>
      <c r="Q15" s="304" t="s">
        <v>957</v>
      </c>
      <c r="R15" s="303" t="s">
        <v>1</v>
      </c>
    </row>
    <row r="16" spans="1:18" s="312" customFormat="1" ht="26.25" customHeight="1">
      <c r="A16" s="1192"/>
      <c r="B16" s="1193"/>
      <c r="C16" s="1193"/>
      <c r="D16" s="1193"/>
      <c r="E16" s="1193"/>
      <c r="F16" s="1193"/>
      <c r="G16" s="1193"/>
      <c r="H16" s="1193"/>
      <c r="I16" s="1193"/>
      <c r="J16" s="1193"/>
      <c r="K16" s="1193"/>
      <c r="L16" s="1193"/>
      <c r="M16" s="1193"/>
      <c r="N16" s="1193"/>
      <c r="O16" s="1193"/>
      <c r="P16" s="1193"/>
      <c r="Q16" s="1193"/>
      <c r="R16" s="1194"/>
    </row>
    <row r="17" spans="16:17" ht="59.25" customHeight="1">
      <c r="P17" s="322"/>
      <c r="Q17" s="1195"/>
    </row>
    <row r="18" spans="16:17" ht="59.25" customHeight="1">
      <c r="P18" s="322"/>
      <c r="Q18" s="1196"/>
    </row>
    <row r="19" spans="16:17" ht="59.25" customHeight="1">
      <c r="P19" s="322"/>
      <c r="Q19" s="1196"/>
    </row>
  </sheetData>
  <mergeCells count="24">
    <mergeCell ref="A1:H3"/>
    <mergeCell ref="A7:D8"/>
    <mergeCell ref="E7:P8"/>
    <mergeCell ref="A9:A10"/>
    <mergeCell ref="B9:B10"/>
    <mergeCell ref="C9:C10"/>
    <mergeCell ref="D9:D10"/>
    <mergeCell ref="E9:E10"/>
    <mergeCell ref="F9:F10"/>
    <mergeCell ref="G9:G10"/>
    <mergeCell ref="R11:R13"/>
    <mergeCell ref="A14:R14"/>
    <mergeCell ref="A16:R16"/>
    <mergeCell ref="Q17:Q19"/>
    <mergeCell ref="H9:H10"/>
    <mergeCell ref="I9:I10"/>
    <mergeCell ref="J9:J10"/>
    <mergeCell ref="K9:K10"/>
    <mergeCell ref="L9:R9"/>
    <mergeCell ref="A11:A13"/>
    <mergeCell ref="B11:B13"/>
    <mergeCell ref="C11:C13"/>
    <mergeCell ref="D11:D13"/>
    <mergeCell ref="Q11:Q13"/>
  </mergeCells>
  <dataValidations count="3">
    <dataValidation type="list" allowBlank="1" showInputMessage="1" showErrorMessage="1" sqref="H17:H1048576" xr:uid="{00000000-0002-0000-0500-000000000000}">
      <formula1>#REF!</formula1>
    </dataValidation>
    <dataValidation type="list" allowBlank="1" showInputMessage="1" showErrorMessage="1" sqref="P11:P13 P15" xr:uid="{00000000-0002-0000-0500-000001000000}">
      <formula1>$Q$1:$Q$6</formula1>
    </dataValidation>
    <dataValidation type="list" allowBlank="1" showInputMessage="1" showErrorMessage="1" sqref="R11 R15" xr:uid="{00000000-0002-0000-0500-000002000000}">
      <formula1>$R$1:$R$2</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J536"/>
  <sheetViews>
    <sheetView zoomScale="79" zoomScaleNormal="100" workbookViewId="0">
      <pane xSplit="3" ySplit="3" topLeftCell="D4" activePane="bottomRight" state="frozen"/>
      <selection activeCell="D1" sqref="D1:N4"/>
      <selection pane="topRight" activeCell="D1" sqref="D1:N4"/>
      <selection pane="bottomLeft" activeCell="D1" sqref="D1:N4"/>
      <selection pane="bottomRight" activeCell="D1" sqref="D1:N4"/>
    </sheetView>
  </sheetViews>
  <sheetFormatPr baseColWidth="10" defaultRowHeight="14.5"/>
  <cols>
    <col min="1" max="1" width="30" customWidth="1"/>
    <col min="2" max="2" width="42.1796875" customWidth="1"/>
    <col min="3" max="3" width="62" customWidth="1"/>
    <col min="4" max="4" width="42.81640625" style="369" customWidth="1"/>
    <col min="5" max="5" width="27.7265625" style="369" customWidth="1"/>
    <col min="6" max="6" width="28.1796875" style="369" customWidth="1"/>
    <col min="7" max="7" width="16.7265625" style="369" customWidth="1"/>
    <col min="8" max="8" width="16.1796875" style="369" customWidth="1"/>
    <col min="9" max="9" width="16.453125" style="369" customWidth="1"/>
    <col min="10" max="10" width="39" style="324" customWidth="1"/>
  </cols>
  <sheetData>
    <row r="1" spans="1:10" ht="16" thickBot="1">
      <c r="A1" s="1287" t="s">
        <v>958</v>
      </c>
      <c r="B1" s="1288"/>
      <c r="C1" s="1289"/>
      <c r="D1" s="323"/>
      <c r="E1" s="323"/>
      <c r="F1" s="323"/>
      <c r="G1" s="323"/>
      <c r="H1" s="323"/>
      <c r="I1" s="323"/>
    </row>
    <row r="2" spans="1:10" ht="15" thickBot="1">
      <c r="A2" s="1290" t="s">
        <v>959</v>
      </c>
      <c r="B2" s="1291"/>
      <c r="C2" s="1292"/>
      <c r="D2" s="1293" t="s">
        <v>960</v>
      </c>
      <c r="E2" s="1294"/>
      <c r="F2" s="1294"/>
      <c r="G2" s="1294"/>
      <c r="H2" s="1294"/>
      <c r="I2" s="1295"/>
    </row>
    <row r="3" spans="1:10" ht="23">
      <c r="A3" s="325" t="s">
        <v>961</v>
      </c>
      <c r="B3" s="326" t="s">
        <v>962</v>
      </c>
      <c r="C3" s="326" t="s">
        <v>963</v>
      </c>
      <c r="D3" s="327" t="s">
        <v>964</v>
      </c>
      <c r="E3" s="328" t="s">
        <v>965</v>
      </c>
      <c r="F3" s="328" t="s">
        <v>16</v>
      </c>
      <c r="G3" s="327" t="s">
        <v>966</v>
      </c>
      <c r="H3" s="328" t="s">
        <v>967</v>
      </c>
      <c r="I3" s="328" t="s">
        <v>968</v>
      </c>
      <c r="J3" s="329" t="s">
        <v>969</v>
      </c>
    </row>
    <row r="4" spans="1:10" ht="70" customHeight="1">
      <c r="A4" s="1259" t="s">
        <v>970</v>
      </c>
      <c r="B4" s="330" t="s">
        <v>971</v>
      </c>
      <c r="C4" s="330" t="s">
        <v>972</v>
      </c>
      <c r="D4" s="331" t="s">
        <v>973</v>
      </c>
      <c r="E4" s="331" t="s">
        <v>974</v>
      </c>
      <c r="F4" s="331" t="s">
        <v>85</v>
      </c>
      <c r="G4" s="332" t="s">
        <v>975</v>
      </c>
      <c r="H4" s="333">
        <v>45214</v>
      </c>
      <c r="I4" s="334">
        <v>45291</v>
      </c>
      <c r="J4" s="335" t="s">
        <v>976</v>
      </c>
    </row>
    <row r="5" spans="1:10" ht="81" customHeight="1">
      <c r="A5" s="1259"/>
      <c r="B5" s="330" t="s">
        <v>977</v>
      </c>
      <c r="C5" s="330" t="s">
        <v>978</v>
      </c>
      <c r="D5" s="336" t="s">
        <v>979</v>
      </c>
      <c r="E5" s="337"/>
      <c r="F5" s="337"/>
      <c r="G5" s="337"/>
      <c r="H5" s="337"/>
      <c r="I5" s="337"/>
      <c r="J5" s="335" t="s">
        <v>980</v>
      </c>
    </row>
    <row r="6" spans="1:10" ht="63.75" customHeight="1">
      <c r="A6" s="330" t="s">
        <v>981</v>
      </c>
      <c r="B6" s="330" t="s">
        <v>982</v>
      </c>
      <c r="C6" s="330" t="s">
        <v>983</v>
      </c>
      <c r="D6" s="338" t="s">
        <v>984</v>
      </c>
      <c r="E6" s="337"/>
      <c r="F6" s="337"/>
      <c r="G6" s="337"/>
      <c r="H6" s="337"/>
      <c r="I6" s="337"/>
      <c r="J6" s="335" t="s">
        <v>980</v>
      </c>
    </row>
    <row r="7" spans="1:10" ht="88.5" customHeight="1">
      <c r="A7" s="1266" t="s">
        <v>985</v>
      </c>
      <c r="B7" s="330" t="s">
        <v>986</v>
      </c>
      <c r="C7" s="1259" t="s">
        <v>987</v>
      </c>
      <c r="D7" s="1286" t="s">
        <v>988</v>
      </c>
      <c r="E7" s="1286" t="s">
        <v>989</v>
      </c>
      <c r="F7" s="1286" t="s">
        <v>990</v>
      </c>
      <c r="G7" s="1286" t="s">
        <v>975</v>
      </c>
      <c r="H7" s="1285">
        <v>45214</v>
      </c>
      <c r="I7" s="1263">
        <v>45473</v>
      </c>
      <c r="J7" s="1262" t="s">
        <v>976</v>
      </c>
    </row>
    <row r="8" spans="1:10" ht="70" customHeight="1">
      <c r="A8" s="1266"/>
      <c r="B8" s="330" t="s">
        <v>991</v>
      </c>
      <c r="C8" s="1259"/>
      <c r="D8" s="1286"/>
      <c r="E8" s="1286"/>
      <c r="F8" s="1286"/>
      <c r="G8" s="1286"/>
      <c r="H8" s="1285"/>
      <c r="I8" s="1263"/>
      <c r="J8" s="1262"/>
    </row>
    <row r="9" spans="1:10" ht="70" customHeight="1">
      <c r="A9" s="1259" t="s">
        <v>992</v>
      </c>
      <c r="B9" s="340" t="s">
        <v>993</v>
      </c>
      <c r="C9" s="1259" t="s">
        <v>994</v>
      </c>
      <c r="D9" s="1286" t="s">
        <v>995</v>
      </c>
      <c r="E9" s="1286" t="s">
        <v>996</v>
      </c>
      <c r="F9" s="1286" t="s">
        <v>997</v>
      </c>
      <c r="G9" s="1286"/>
      <c r="H9" s="1285">
        <v>45214</v>
      </c>
      <c r="I9" s="1263">
        <v>45473</v>
      </c>
      <c r="J9" s="1262" t="s">
        <v>976</v>
      </c>
    </row>
    <row r="10" spans="1:10" ht="70" customHeight="1">
      <c r="A10" s="1259"/>
      <c r="B10" s="340"/>
      <c r="C10" s="1259"/>
      <c r="D10" s="1286"/>
      <c r="E10" s="1286"/>
      <c r="F10" s="1286"/>
      <c r="G10" s="1286"/>
      <c r="H10" s="1285"/>
      <c r="I10" s="1263"/>
      <c r="J10" s="1262"/>
    </row>
    <row r="11" spans="1:10" ht="78.75" customHeight="1">
      <c r="A11" s="330" t="s">
        <v>998</v>
      </c>
      <c r="B11" s="330" t="s">
        <v>999</v>
      </c>
      <c r="C11" s="330" t="s">
        <v>1000</v>
      </c>
      <c r="D11" s="341" t="s">
        <v>1001</v>
      </c>
      <c r="E11" s="342" t="s">
        <v>1002</v>
      </c>
      <c r="F11" s="343" t="s">
        <v>85</v>
      </c>
      <c r="G11" s="337"/>
      <c r="H11" s="333">
        <v>45214</v>
      </c>
      <c r="I11" s="334">
        <v>45291</v>
      </c>
      <c r="J11" s="335" t="s">
        <v>976</v>
      </c>
    </row>
    <row r="12" spans="1:10" ht="70" customHeight="1">
      <c r="A12" s="330" t="s">
        <v>1003</v>
      </c>
      <c r="B12" s="330" t="s">
        <v>1004</v>
      </c>
      <c r="C12" s="330" t="s">
        <v>1005</v>
      </c>
      <c r="D12" s="344" t="s">
        <v>1006</v>
      </c>
      <c r="E12" s="331"/>
      <c r="F12" s="331"/>
      <c r="G12" s="331"/>
      <c r="H12" s="331"/>
      <c r="I12" s="331"/>
      <c r="J12" s="335" t="s">
        <v>980</v>
      </c>
    </row>
    <row r="13" spans="1:10" ht="70" customHeight="1">
      <c r="A13" s="330" t="s">
        <v>1007</v>
      </c>
      <c r="B13" s="330" t="s">
        <v>1008</v>
      </c>
      <c r="C13" s="330" t="s">
        <v>1009</v>
      </c>
      <c r="D13" s="344" t="s">
        <v>1006</v>
      </c>
      <c r="E13" s="331"/>
      <c r="F13" s="331"/>
      <c r="G13" s="331"/>
      <c r="H13" s="331"/>
      <c r="I13" s="331"/>
      <c r="J13" s="335" t="s">
        <v>980</v>
      </c>
    </row>
    <row r="14" spans="1:10" ht="70" customHeight="1">
      <c r="A14" s="345"/>
      <c r="B14" s="330" t="s">
        <v>1010</v>
      </c>
      <c r="C14" s="330" t="s">
        <v>1011</v>
      </c>
      <c r="D14" s="344" t="s">
        <v>1006</v>
      </c>
      <c r="E14" s="346"/>
      <c r="F14" s="343"/>
      <c r="G14" s="337"/>
      <c r="H14" s="337"/>
      <c r="I14" s="337"/>
      <c r="J14" s="335" t="s">
        <v>980</v>
      </c>
    </row>
    <row r="15" spans="1:10" ht="70" customHeight="1">
      <c r="A15" s="1259" t="s">
        <v>1012</v>
      </c>
      <c r="B15" s="330" t="s">
        <v>1013</v>
      </c>
      <c r="C15" s="330" t="s">
        <v>1014</v>
      </c>
      <c r="D15" s="344" t="s">
        <v>1006</v>
      </c>
      <c r="E15" s="347"/>
      <c r="F15" s="347"/>
      <c r="G15" s="347"/>
      <c r="H15" s="347"/>
      <c r="I15" s="347"/>
      <c r="J15" s="335" t="s">
        <v>980</v>
      </c>
    </row>
    <row r="16" spans="1:10" ht="70" customHeight="1">
      <c r="A16" s="1259"/>
      <c r="B16" s="330" t="s">
        <v>1015</v>
      </c>
      <c r="C16" s="330" t="s">
        <v>1016</v>
      </c>
      <c r="D16" s="344" t="s">
        <v>1006</v>
      </c>
      <c r="E16" s="347"/>
      <c r="F16" s="347"/>
      <c r="G16" s="347"/>
      <c r="H16" s="347"/>
      <c r="I16" s="347"/>
      <c r="J16" s="335" t="s">
        <v>980</v>
      </c>
    </row>
    <row r="17" spans="1:10" ht="70" customHeight="1">
      <c r="A17" s="330" t="s">
        <v>1017</v>
      </c>
      <c r="B17" s="330" t="s">
        <v>1018</v>
      </c>
      <c r="C17" s="330" t="s">
        <v>1019</v>
      </c>
      <c r="D17" s="347" t="s">
        <v>1020</v>
      </c>
      <c r="E17" s="347" t="s">
        <v>1021</v>
      </c>
      <c r="F17" s="347" t="s">
        <v>1022</v>
      </c>
      <c r="G17" s="347" t="s">
        <v>975</v>
      </c>
      <c r="H17" s="348">
        <v>45292</v>
      </c>
      <c r="I17" s="348">
        <v>45657</v>
      </c>
      <c r="J17" s="335" t="s">
        <v>1023</v>
      </c>
    </row>
    <row r="18" spans="1:10" ht="70" customHeight="1">
      <c r="A18" s="1259" t="s">
        <v>1024</v>
      </c>
      <c r="B18" s="330" t="s">
        <v>1025</v>
      </c>
      <c r="C18" s="330" t="s">
        <v>1026</v>
      </c>
      <c r="D18" s="347" t="s">
        <v>1027</v>
      </c>
      <c r="E18" s="347" t="s">
        <v>1021</v>
      </c>
      <c r="F18" s="347" t="s">
        <v>85</v>
      </c>
      <c r="G18" s="347" t="s">
        <v>975</v>
      </c>
      <c r="H18" s="348">
        <v>45231</v>
      </c>
      <c r="I18" s="348">
        <v>45597</v>
      </c>
      <c r="J18" s="335" t="s">
        <v>976</v>
      </c>
    </row>
    <row r="19" spans="1:10" ht="70" customHeight="1">
      <c r="A19" s="1259"/>
      <c r="B19" s="330" t="s">
        <v>1028</v>
      </c>
      <c r="C19" s="330" t="s">
        <v>1029</v>
      </c>
      <c r="D19" s="347" t="s">
        <v>1030</v>
      </c>
      <c r="E19" s="347" t="s">
        <v>1021</v>
      </c>
      <c r="F19" s="347" t="s">
        <v>85</v>
      </c>
      <c r="G19" s="347" t="s">
        <v>975</v>
      </c>
      <c r="H19" s="348">
        <v>45231</v>
      </c>
      <c r="I19" s="348">
        <v>45597</v>
      </c>
      <c r="J19" s="335" t="s">
        <v>976</v>
      </c>
    </row>
    <row r="20" spans="1:10" ht="77.25" customHeight="1">
      <c r="A20" s="330" t="s">
        <v>1031</v>
      </c>
      <c r="B20" s="330" t="s">
        <v>1032</v>
      </c>
      <c r="C20" s="330" t="s">
        <v>1033</v>
      </c>
      <c r="D20" s="347" t="s">
        <v>1034</v>
      </c>
      <c r="E20" s="347" t="s">
        <v>1021</v>
      </c>
      <c r="F20" s="347" t="s">
        <v>85</v>
      </c>
      <c r="G20" s="347" t="s">
        <v>975</v>
      </c>
      <c r="H20" s="348">
        <v>45231</v>
      </c>
      <c r="I20" s="348">
        <v>45597</v>
      </c>
      <c r="J20" s="335" t="s">
        <v>976</v>
      </c>
    </row>
    <row r="21" spans="1:10" ht="70" customHeight="1">
      <c r="A21" s="330" t="s">
        <v>1035</v>
      </c>
      <c r="B21" s="330" t="s">
        <v>1036</v>
      </c>
      <c r="C21" s="330" t="s">
        <v>1037</v>
      </c>
      <c r="D21" s="331" t="s">
        <v>1038</v>
      </c>
      <c r="E21" s="347" t="s">
        <v>1021</v>
      </c>
      <c r="F21" s="347" t="s">
        <v>1022</v>
      </c>
      <c r="G21" s="347" t="s">
        <v>975</v>
      </c>
      <c r="H21" s="348">
        <v>45231</v>
      </c>
      <c r="I21" s="348">
        <v>45597</v>
      </c>
      <c r="J21" s="335" t="s">
        <v>976</v>
      </c>
    </row>
    <row r="22" spans="1:10" ht="70" customHeight="1">
      <c r="A22" s="339" t="s">
        <v>1039</v>
      </c>
      <c r="B22" s="330" t="s">
        <v>1040</v>
      </c>
      <c r="C22" s="330" t="s">
        <v>1041</v>
      </c>
      <c r="D22" s="331" t="s">
        <v>1042</v>
      </c>
      <c r="E22" s="331" t="s">
        <v>1043</v>
      </c>
      <c r="F22" s="347" t="s">
        <v>1022</v>
      </c>
      <c r="G22" s="347" t="s">
        <v>975</v>
      </c>
      <c r="H22" s="348">
        <v>45231</v>
      </c>
      <c r="I22" s="348">
        <v>45597</v>
      </c>
      <c r="J22" s="335" t="s">
        <v>976</v>
      </c>
    </row>
    <row r="23" spans="1:10" ht="70" customHeight="1">
      <c r="A23" s="1266" t="s">
        <v>1044</v>
      </c>
      <c r="B23" s="330" t="s">
        <v>1045</v>
      </c>
      <c r="C23" s="330" t="s">
        <v>1046</v>
      </c>
      <c r="D23" s="347" t="s">
        <v>1047</v>
      </c>
      <c r="E23" s="347" t="s">
        <v>1048</v>
      </c>
      <c r="F23" s="347" t="s">
        <v>1022</v>
      </c>
      <c r="G23" s="347" t="s">
        <v>975</v>
      </c>
      <c r="H23" s="348">
        <v>45231</v>
      </c>
      <c r="I23" s="348">
        <v>45597</v>
      </c>
      <c r="J23" s="335" t="s">
        <v>976</v>
      </c>
    </row>
    <row r="24" spans="1:10" ht="70" customHeight="1">
      <c r="A24" s="1266"/>
      <c r="B24" s="330" t="s">
        <v>1049</v>
      </c>
      <c r="C24" s="330" t="s">
        <v>1050</v>
      </c>
      <c r="D24" s="347" t="s">
        <v>1051</v>
      </c>
      <c r="E24" s="347" t="s">
        <v>1052</v>
      </c>
      <c r="F24" s="347" t="s">
        <v>1022</v>
      </c>
      <c r="G24" s="347" t="s">
        <v>975</v>
      </c>
      <c r="H24" s="348">
        <v>45231</v>
      </c>
      <c r="I24" s="348">
        <v>45597</v>
      </c>
      <c r="J24" s="335" t="s">
        <v>976</v>
      </c>
    </row>
    <row r="25" spans="1:10" ht="70" customHeight="1">
      <c r="A25" s="1266"/>
      <c r="B25" s="330" t="s">
        <v>1053</v>
      </c>
      <c r="C25" s="330" t="s">
        <v>1054</v>
      </c>
      <c r="D25" s="347" t="s">
        <v>1055</v>
      </c>
      <c r="E25" s="347" t="s">
        <v>1052</v>
      </c>
      <c r="F25" s="347" t="s">
        <v>1022</v>
      </c>
      <c r="G25" s="347" t="s">
        <v>975</v>
      </c>
      <c r="H25" s="348">
        <v>45231</v>
      </c>
      <c r="I25" s="348">
        <v>45597</v>
      </c>
      <c r="J25" s="335" t="s">
        <v>976</v>
      </c>
    </row>
    <row r="26" spans="1:10" ht="70" customHeight="1">
      <c r="A26" s="330" t="s">
        <v>1056</v>
      </c>
      <c r="B26" s="345" t="s">
        <v>1057</v>
      </c>
      <c r="C26" s="345" t="s">
        <v>1058</v>
      </c>
      <c r="D26" s="347" t="s">
        <v>1059</v>
      </c>
      <c r="E26" s="347" t="s">
        <v>1060</v>
      </c>
      <c r="F26" s="347" t="s">
        <v>1022</v>
      </c>
      <c r="G26" s="347" t="s">
        <v>975</v>
      </c>
      <c r="H26" s="348">
        <v>45231</v>
      </c>
      <c r="I26" s="348">
        <v>45597</v>
      </c>
      <c r="J26" s="335" t="s">
        <v>976</v>
      </c>
    </row>
    <row r="27" spans="1:10" ht="70" customHeight="1">
      <c r="A27" s="330" t="s">
        <v>1061</v>
      </c>
      <c r="B27" s="330" t="s">
        <v>1062</v>
      </c>
      <c r="C27" s="339" t="s">
        <v>1063</v>
      </c>
      <c r="D27" s="347" t="s">
        <v>1064</v>
      </c>
      <c r="E27" s="347" t="s">
        <v>1065</v>
      </c>
      <c r="F27" s="331" t="s">
        <v>85</v>
      </c>
      <c r="G27" s="347" t="s">
        <v>975</v>
      </c>
      <c r="H27" s="348">
        <v>45231</v>
      </c>
      <c r="I27" s="348">
        <v>45597</v>
      </c>
      <c r="J27" s="335" t="s">
        <v>976</v>
      </c>
    </row>
    <row r="28" spans="1:10" ht="70" customHeight="1">
      <c r="A28" s="330" t="s">
        <v>1066</v>
      </c>
      <c r="B28" s="330" t="s">
        <v>1067</v>
      </c>
      <c r="C28" s="339" t="s">
        <v>1068</v>
      </c>
      <c r="D28" s="347" t="s">
        <v>1069</v>
      </c>
      <c r="E28" s="347" t="s">
        <v>1065</v>
      </c>
      <c r="F28" s="331" t="s">
        <v>85</v>
      </c>
      <c r="G28" s="347" t="s">
        <v>975</v>
      </c>
      <c r="H28" s="348">
        <v>45231</v>
      </c>
      <c r="I28" s="348">
        <v>45597</v>
      </c>
      <c r="J28" s="335" t="s">
        <v>976</v>
      </c>
    </row>
    <row r="29" spans="1:10" ht="70" customHeight="1">
      <c r="A29" s="1259" t="s">
        <v>1070</v>
      </c>
      <c r="B29" s="330" t="s">
        <v>1071</v>
      </c>
      <c r="C29" s="330" t="s">
        <v>1072</v>
      </c>
      <c r="D29" s="347" t="s">
        <v>1073</v>
      </c>
      <c r="E29" s="347" t="s">
        <v>1074</v>
      </c>
      <c r="F29" s="331" t="s">
        <v>85</v>
      </c>
      <c r="G29" s="347" t="s">
        <v>975</v>
      </c>
      <c r="H29" s="348">
        <v>45231</v>
      </c>
      <c r="I29" s="348">
        <v>45597</v>
      </c>
      <c r="J29" s="335" t="s">
        <v>976</v>
      </c>
    </row>
    <row r="30" spans="1:10" ht="70" customHeight="1">
      <c r="A30" s="1259"/>
      <c r="B30" s="330" t="s">
        <v>1075</v>
      </c>
      <c r="C30" s="330" t="s">
        <v>1076</v>
      </c>
      <c r="D30" s="347" t="s">
        <v>1077</v>
      </c>
      <c r="E30" s="347" t="s">
        <v>1078</v>
      </c>
      <c r="F30" s="347" t="s">
        <v>1022</v>
      </c>
      <c r="G30" s="347" t="s">
        <v>975</v>
      </c>
      <c r="H30" s="348">
        <v>45231</v>
      </c>
      <c r="I30" s="348">
        <v>45597</v>
      </c>
      <c r="J30" s="335" t="s">
        <v>976</v>
      </c>
    </row>
    <row r="31" spans="1:10" ht="70" customHeight="1">
      <c r="A31" s="330" t="s">
        <v>1079</v>
      </c>
      <c r="B31" s="330" t="s">
        <v>1080</v>
      </c>
      <c r="C31" s="330" t="s">
        <v>1081</v>
      </c>
      <c r="D31" s="347" t="s">
        <v>1082</v>
      </c>
      <c r="E31" s="347" t="s">
        <v>1083</v>
      </c>
      <c r="F31" s="347" t="s">
        <v>1022</v>
      </c>
      <c r="G31" s="347" t="s">
        <v>975</v>
      </c>
      <c r="H31" s="348">
        <v>45231</v>
      </c>
      <c r="I31" s="348">
        <v>45597</v>
      </c>
      <c r="J31" s="335" t="s">
        <v>976</v>
      </c>
    </row>
    <row r="32" spans="1:10" ht="70" customHeight="1">
      <c r="A32" s="330" t="s">
        <v>1084</v>
      </c>
      <c r="B32" s="330" t="s">
        <v>1085</v>
      </c>
      <c r="C32" s="330" t="s">
        <v>1086</v>
      </c>
      <c r="D32" s="347" t="s">
        <v>1087</v>
      </c>
      <c r="E32" s="347" t="s">
        <v>1088</v>
      </c>
      <c r="F32" s="331" t="s">
        <v>85</v>
      </c>
      <c r="G32" s="347" t="s">
        <v>975</v>
      </c>
      <c r="H32" s="348">
        <v>45231</v>
      </c>
      <c r="I32" s="348">
        <v>45597</v>
      </c>
      <c r="J32" s="335" t="s">
        <v>976</v>
      </c>
    </row>
    <row r="33" spans="1:10" ht="70" customHeight="1">
      <c r="A33" s="1283" t="s">
        <v>1089</v>
      </c>
      <c r="B33" s="330" t="s">
        <v>1090</v>
      </c>
      <c r="C33" s="330" t="s">
        <v>1091</v>
      </c>
      <c r="D33" s="347" t="s">
        <v>1092</v>
      </c>
      <c r="E33" s="347" t="s">
        <v>1088</v>
      </c>
      <c r="F33" s="331" t="s">
        <v>85</v>
      </c>
      <c r="G33" s="347" t="s">
        <v>975</v>
      </c>
      <c r="H33" s="348">
        <v>45231</v>
      </c>
      <c r="I33" s="348">
        <v>45597</v>
      </c>
      <c r="J33" s="335" t="s">
        <v>976</v>
      </c>
    </row>
    <row r="34" spans="1:10" ht="70" customHeight="1">
      <c r="A34" s="1283"/>
      <c r="B34" s="330" t="s">
        <v>1093</v>
      </c>
      <c r="C34" s="1284" t="s">
        <v>1094</v>
      </c>
      <c r="D34" s="1264" t="s">
        <v>1095</v>
      </c>
      <c r="E34" s="1264" t="s">
        <v>1096</v>
      </c>
      <c r="F34" s="1279" t="s">
        <v>85</v>
      </c>
      <c r="G34" s="1264" t="s">
        <v>975</v>
      </c>
      <c r="H34" s="1263">
        <v>45231</v>
      </c>
      <c r="I34" s="1263">
        <v>45597</v>
      </c>
      <c r="J34" s="1262" t="s">
        <v>976</v>
      </c>
    </row>
    <row r="35" spans="1:10" ht="70" customHeight="1">
      <c r="A35" s="1283"/>
      <c r="B35" s="330" t="s">
        <v>1097</v>
      </c>
      <c r="C35" s="1284"/>
      <c r="D35" s="1264"/>
      <c r="E35" s="1264"/>
      <c r="F35" s="1279"/>
      <c r="G35" s="1264"/>
      <c r="H35" s="1263"/>
      <c r="I35" s="1263"/>
      <c r="J35" s="1262"/>
    </row>
    <row r="36" spans="1:10" ht="70" customHeight="1">
      <c r="A36" s="1283"/>
      <c r="B36" s="330" t="s">
        <v>1098</v>
      </c>
      <c r="C36" s="1284"/>
      <c r="D36" s="1264"/>
      <c r="E36" s="1264"/>
      <c r="F36" s="1279"/>
      <c r="G36" s="1264"/>
      <c r="H36" s="1263"/>
      <c r="I36" s="1263"/>
      <c r="J36" s="1262"/>
    </row>
    <row r="37" spans="1:10" ht="70" customHeight="1">
      <c r="A37" s="330" t="s">
        <v>1099</v>
      </c>
      <c r="B37" s="330" t="s">
        <v>1100</v>
      </c>
      <c r="C37" s="330" t="s">
        <v>1101</v>
      </c>
      <c r="D37" s="347" t="s">
        <v>1102</v>
      </c>
      <c r="E37" s="347" t="s">
        <v>1103</v>
      </c>
      <c r="F37" s="331" t="s">
        <v>85</v>
      </c>
      <c r="G37" s="347" t="s">
        <v>975</v>
      </c>
      <c r="H37" s="348">
        <v>45231</v>
      </c>
      <c r="I37" s="348">
        <v>45597</v>
      </c>
      <c r="J37" s="335" t="s">
        <v>976</v>
      </c>
    </row>
    <row r="38" spans="1:10" ht="70" customHeight="1">
      <c r="A38" s="1259" t="s">
        <v>1104</v>
      </c>
      <c r="B38" s="330" t="s">
        <v>1105</v>
      </c>
      <c r="C38" s="330" t="s">
        <v>1106</v>
      </c>
      <c r="D38" s="347" t="s">
        <v>1107</v>
      </c>
      <c r="E38" s="347" t="s">
        <v>1108</v>
      </c>
      <c r="F38" s="331" t="s">
        <v>85</v>
      </c>
      <c r="G38" s="347" t="s">
        <v>975</v>
      </c>
      <c r="H38" s="348">
        <v>45231</v>
      </c>
      <c r="I38" s="348">
        <v>45597</v>
      </c>
      <c r="J38" s="335" t="s">
        <v>976</v>
      </c>
    </row>
    <row r="39" spans="1:10" ht="93.75" customHeight="1">
      <c r="A39" s="1259"/>
      <c r="B39" s="330" t="s">
        <v>1109</v>
      </c>
      <c r="C39" s="330" t="s">
        <v>1110</v>
      </c>
      <c r="D39" s="347" t="s">
        <v>1111</v>
      </c>
      <c r="E39" s="347" t="s">
        <v>1112</v>
      </c>
      <c r="F39" s="331" t="s">
        <v>85</v>
      </c>
      <c r="G39" s="347" t="s">
        <v>975</v>
      </c>
      <c r="H39" s="348">
        <v>45231</v>
      </c>
      <c r="I39" s="348">
        <v>45597</v>
      </c>
      <c r="J39" s="335" t="s">
        <v>976</v>
      </c>
    </row>
    <row r="40" spans="1:10" ht="70" customHeight="1">
      <c r="A40" s="1259"/>
      <c r="B40" s="351" t="s">
        <v>1113</v>
      </c>
      <c r="C40" s="1259" t="s">
        <v>1106</v>
      </c>
      <c r="D40" s="1264" t="s">
        <v>1114</v>
      </c>
      <c r="E40" s="1264" t="s">
        <v>1115</v>
      </c>
      <c r="F40" s="1282" t="s">
        <v>85</v>
      </c>
      <c r="G40" s="1264" t="s">
        <v>975</v>
      </c>
      <c r="H40" s="1263">
        <v>45231</v>
      </c>
      <c r="I40" s="1263">
        <v>45597</v>
      </c>
      <c r="J40" s="1262" t="s">
        <v>976</v>
      </c>
    </row>
    <row r="41" spans="1:10" ht="70" customHeight="1">
      <c r="A41" s="1259"/>
      <c r="B41" s="330" t="s">
        <v>1116</v>
      </c>
      <c r="C41" s="1259"/>
      <c r="D41" s="1264"/>
      <c r="E41" s="1264"/>
      <c r="F41" s="1282"/>
      <c r="G41" s="1264"/>
      <c r="H41" s="1263"/>
      <c r="I41" s="1263"/>
      <c r="J41" s="1262"/>
    </row>
    <row r="42" spans="1:10" ht="70" customHeight="1">
      <c r="A42" s="1259" t="s">
        <v>1117</v>
      </c>
      <c r="B42" s="330" t="s">
        <v>1118</v>
      </c>
      <c r="C42" s="1259" t="s">
        <v>1119</v>
      </c>
      <c r="D42" s="1281" t="s">
        <v>1120</v>
      </c>
      <c r="E42" s="1281" t="s">
        <v>1121</v>
      </c>
      <c r="F42" s="1279" t="s">
        <v>85</v>
      </c>
      <c r="G42" s="1262" t="s">
        <v>975</v>
      </c>
      <c r="H42" s="1263">
        <v>45231</v>
      </c>
      <c r="I42" s="1263">
        <v>45597</v>
      </c>
      <c r="J42" s="1262" t="s">
        <v>976</v>
      </c>
    </row>
    <row r="43" spans="1:10" ht="70" customHeight="1">
      <c r="A43" s="1259"/>
      <c r="B43" s="330" t="s">
        <v>1122</v>
      </c>
      <c r="C43" s="1259"/>
      <c r="D43" s="1281"/>
      <c r="E43" s="1281"/>
      <c r="F43" s="1279"/>
      <c r="G43" s="1262"/>
      <c r="H43" s="1263"/>
      <c r="I43" s="1263"/>
      <c r="J43" s="1262"/>
    </row>
    <row r="44" spans="1:10" ht="70" customHeight="1">
      <c r="A44" s="1259"/>
      <c r="B44" s="330" t="s">
        <v>1123</v>
      </c>
      <c r="C44" s="1259"/>
      <c r="D44" s="1281"/>
      <c r="E44" s="1281"/>
      <c r="F44" s="1279"/>
      <c r="G44" s="1262"/>
      <c r="H44" s="1263"/>
      <c r="I44" s="1263"/>
      <c r="J44" s="1262"/>
    </row>
    <row r="45" spans="1:10" ht="70" customHeight="1">
      <c r="A45" s="1259"/>
      <c r="B45" s="330" t="s">
        <v>1124</v>
      </c>
      <c r="C45" s="1259"/>
      <c r="D45" s="1281"/>
      <c r="E45" s="1281"/>
      <c r="F45" s="1279"/>
      <c r="G45" s="1262"/>
      <c r="H45" s="1263"/>
      <c r="I45" s="1263"/>
      <c r="J45" s="1262"/>
    </row>
    <row r="46" spans="1:10" ht="70" customHeight="1">
      <c r="A46" s="330" t="s">
        <v>1125</v>
      </c>
      <c r="B46" s="330" t="s">
        <v>1126</v>
      </c>
      <c r="C46" s="330" t="s">
        <v>1127</v>
      </c>
      <c r="D46" s="347" t="s">
        <v>1128</v>
      </c>
      <c r="E46" s="347" t="s">
        <v>1129</v>
      </c>
      <c r="F46" s="331" t="s">
        <v>85</v>
      </c>
      <c r="G46" s="337" t="s">
        <v>975</v>
      </c>
      <c r="H46" s="352">
        <v>45231</v>
      </c>
      <c r="I46" s="352">
        <v>45597</v>
      </c>
      <c r="J46" s="335" t="s">
        <v>976</v>
      </c>
    </row>
    <row r="47" spans="1:10" ht="70" customHeight="1">
      <c r="A47" s="330" t="s">
        <v>1130</v>
      </c>
      <c r="B47" s="330" t="s">
        <v>1131</v>
      </c>
      <c r="C47" s="330" t="s">
        <v>1132</v>
      </c>
      <c r="D47" s="347" t="s">
        <v>1133</v>
      </c>
      <c r="E47" s="347" t="s">
        <v>1134</v>
      </c>
      <c r="F47" s="331" t="s">
        <v>85</v>
      </c>
      <c r="G47" s="337" t="s">
        <v>975</v>
      </c>
      <c r="H47" s="352">
        <v>45231</v>
      </c>
      <c r="I47" s="352">
        <v>45597</v>
      </c>
      <c r="J47" s="335" t="s">
        <v>976</v>
      </c>
    </row>
    <row r="48" spans="1:10" ht="70" customHeight="1">
      <c r="A48" s="1259" t="s">
        <v>1135</v>
      </c>
      <c r="B48" s="330" t="s">
        <v>1136</v>
      </c>
      <c r="C48" s="330" t="s">
        <v>1137</v>
      </c>
      <c r="D48" s="347" t="s">
        <v>1138</v>
      </c>
      <c r="E48" s="347" t="s">
        <v>1139</v>
      </c>
      <c r="F48" s="331" t="s">
        <v>85</v>
      </c>
      <c r="G48" s="337" t="s">
        <v>975</v>
      </c>
      <c r="H48" s="352">
        <v>45231</v>
      </c>
      <c r="I48" s="352">
        <v>45597</v>
      </c>
      <c r="J48" s="335" t="s">
        <v>976</v>
      </c>
    </row>
    <row r="49" spans="1:10" ht="70" customHeight="1">
      <c r="A49" s="1259"/>
      <c r="B49" s="330" t="s">
        <v>1140</v>
      </c>
      <c r="C49" s="330" t="s">
        <v>1141</v>
      </c>
      <c r="D49" s="347" t="s">
        <v>1142</v>
      </c>
      <c r="E49" s="347" t="s">
        <v>1143</v>
      </c>
      <c r="F49" s="331" t="s">
        <v>85</v>
      </c>
      <c r="G49" s="337" t="s">
        <v>975</v>
      </c>
      <c r="H49" s="352">
        <v>45231</v>
      </c>
      <c r="I49" s="352">
        <v>45597</v>
      </c>
      <c r="J49" s="335" t="s">
        <v>976</v>
      </c>
    </row>
    <row r="50" spans="1:10" ht="70" customHeight="1">
      <c r="A50" s="1259"/>
      <c r="B50" s="330" t="s">
        <v>1144</v>
      </c>
      <c r="C50" s="330" t="s">
        <v>1145</v>
      </c>
      <c r="D50" s="347" t="s">
        <v>1142</v>
      </c>
      <c r="E50" s="347" t="s">
        <v>1146</v>
      </c>
      <c r="F50" s="331" t="s">
        <v>85</v>
      </c>
      <c r="G50" s="337" t="s">
        <v>975</v>
      </c>
      <c r="H50" s="352">
        <v>45231</v>
      </c>
      <c r="I50" s="352">
        <v>45597</v>
      </c>
      <c r="J50" s="335" t="s">
        <v>976</v>
      </c>
    </row>
    <row r="51" spans="1:10" ht="70" customHeight="1">
      <c r="A51" s="1259"/>
      <c r="B51" s="330" t="s">
        <v>1147</v>
      </c>
      <c r="C51" s="339" t="s">
        <v>1148</v>
      </c>
      <c r="D51" s="353" t="s">
        <v>1149</v>
      </c>
      <c r="E51" s="347"/>
      <c r="F51" s="331"/>
      <c r="G51" s="337"/>
      <c r="H51" s="337"/>
      <c r="I51" s="337"/>
      <c r="J51" s="335" t="s">
        <v>980</v>
      </c>
    </row>
    <row r="52" spans="1:10" ht="70" customHeight="1">
      <c r="A52" s="1259"/>
      <c r="B52" s="330" t="s">
        <v>1150</v>
      </c>
      <c r="C52" s="330" t="s">
        <v>1151</v>
      </c>
      <c r="D52" s="347" t="s">
        <v>1152</v>
      </c>
      <c r="E52" s="347" t="s">
        <v>1153</v>
      </c>
      <c r="F52" s="331" t="s">
        <v>85</v>
      </c>
      <c r="G52" s="337" t="s">
        <v>975</v>
      </c>
      <c r="H52" s="352">
        <v>45231</v>
      </c>
      <c r="I52" s="352">
        <v>45597</v>
      </c>
      <c r="J52" s="335" t="s">
        <v>976</v>
      </c>
    </row>
    <row r="53" spans="1:10" ht="70" customHeight="1">
      <c r="A53" s="1259"/>
      <c r="B53" s="330" t="s">
        <v>1154</v>
      </c>
      <c r="C53" s="330" t="s">
        <v>1155</v>
      </c>
      <c r="D53" s="347" t="s">
        <v>1156</v>
      </c>
      <c r="E53" s="347" t="s">
        <v>1157</v>
      </c>
      <c r="F53" s="331" t="s">
        <v>85</v>
      </c>
      <c r="G53" s="337" t="s">
        <v>975</v>
      </c>
      <c r="H53" s="352">
        <v>45231</v>
      </c>
      <c r="I53" s="352">
        <v>45597</v>
      </c>
      <c r="J53" s="335" t="s">
        <v>976</v>
      </c>
    </row>
    <row r="54" spans="1:10" ht="70" customHeight="1">
      <c r="A54" s="1259"/>
      <c r="B54" s="330" t="s">
        <v>1158</v>
      </c>
      <c r="C54" s="330" t="s">
        <v>1159</v>
      </c>
      <c r="D54" s="347" t="s">
        <v>1160</v>
      </c>
      <c r="E54" s="347" t="s">
        <v>1161</v>
      </c>
      <c r="F54" s="331" t="s">
        <v>85</v>
      </c>
      <c r="G54" s="337" t="s">
        <v>975</v>
      </c>
      <c r="H54" s="352">
        <v>45231</v>
      </c>
      <c r="I54" s="352">
        <v>45597</v>
      </c>
      <c r="J54" s="335" t="s">
        <v>976</v>
      </c>
    </row>
    <row r="55" spans="1:10" ht="70" customHeight="1">
      <c r="A55" s="1259" t="s">
        <v>1162</v>
      </c>
      <c r="B55" s="330" t="s">
        <v>1163</v>
      </c>
      <c r="C55" s="1259" t="s">
        <v>1164</v>
      </c>
      <c r="D55" s="1264" t="s">
        <v>1165</v>
      </c>
      <c r="E55" s="1264" t="s">
        <v>1166</v>
      </c>
      <c r="F55" s="1279" t="s">
        <v>85</v>
      </c>
      <c r="G55" s="1262" t="s">
        <v>975</v>
      </c>
      <c r="H55" s="1265">
        <v>45231</v>
      </c>
      <c r="I55" s="1265">
        <v>45597</v>
      </c>
      <c r="J55" s="1262" t="s">
        <v>976</v>
      </c>
    </row>
    <row r="56" spans="1:10" ht="70" customHeight="1">
      <c r="A56" s="1259"/>
      <c r="B56" s="330" t="s">
        <v>1167</v>
      </c>
      <c r="C56" s="1259"/>
      <c r="D56" s="1264"/>
      <c r="E56" s="1264"/>
      <c r="F56" s="1279"/>
      <c r="G56" s="1262"/>
      <c r="H56" s="1265"/>
      <c r="I56" s="1265"/>
      <c r="J56" s="1262"/>
    </row>
    <row r="57" spans="1:10" ht="70" customHeight="1">
      <c r="A57" s="330" t="s">
        <v>1168</v>
      </c>
      <c r="B57" s="330" t="s">
        <v>1169</v>
      </c>
      <c r="C57" s="330" t="s">
        <v>1170</v>
      </c>
      <c r="D57" s="347" t="s">
        <v>1171</v>
      </c>
      <c r="E57" s="347" t="s">
        <v>1172</v>
      </c>
      <c r="F57" s="331" t="s">
        <v>85</v>
      </c>
      <c r="G57" s="337" t="s">
        <v>975</v>
      </c>
      <c r="H57" s="352">
        <v>45231</v>
      </c>
      <c r="I57" s="352">
        <v>45597</v>
      </c>
      <c r="J57" s="335" t="s">
        <v>976</v>
      </c>
    </row>
    <row r="58" spans="1:10" ht="70" customHeight="1">
      <c r="A58" s="330" t="s">
        <v>1173</v>
      </c>
      <c r="B58" s="330" t="s">
        <v>1174</v>
      </c>
      <c r="C58" s="330" t="s">
        <v>1175</v>
      </c>
      <c r="D58" s="347" t="s">
        <v>1176</v>
      </c>
      <c r="E58" s="347" t="s">
        <v>1177</v>
      </c>
      <c r="F58" s="331" t="s">
        <v>85</v>
      </c>
      <c r="G58" s="337" t="s">
        <v>975</v>
      </c>
      <c r="H58" s="352">
        <v>45231</v>
      </c>
      <c r="I58" s="352">
        <v>45597</v>
      </c>
      <c r="J58" s="335" t="s">
        <v>976</v>
      </c>
    </row>
    <row r="59" spans="1:10" ht="70" customHeight="1">
      <c r="A59" s="330" t="s">
        <v>1178</v>
      </c>
      <c r="B59" s="339" t="s">
        <v>1179</v>
      </c>
      <c r="C59" s="330" t="s">
        <v>1180</v>
      </c>
      <c r="D59" s="347" t="s">
        <v>1181</v>
      </c>
      <c r="E59" s="347" t="s">
        <v>1182</v>
      </c>
      <c r="F59" s="331" t="s">
        <v>85</v>
      </c>
      <c r="G59" s="337" t="s">
        <v>975</v>
      </c>
      <c r="H59" s="352">
        <v>45231</v>
      </c>
      <c r="I59" s="352">
        <v>45597</v>
      </c>
      <c r="J59" s="335" t="s">
        <v>976</v>
      </c>
    </row>
    <row r="60" spans="1:10" ht="70" customHeight="1">
      <c r="A60" s="1259" t="s">
        <v>1183</v>
      </c>
      <c r="B60" s="339" t="s">
        <v>1184</v>
      </c>
      <c r="C60" s="330" t="s">
        <v>1185</v>
      </c>
      <c r="D60" s="347" t="s">
        <v>1186</v>
      </c>
      <c r="E60" s="347" t="s">
        <v>1187</v>
      </c>
      <c r="F60" s="331" t="s">
        <v>85</v>
      </c>
      <c r="G60" s="337" t="s">
        <v>975</v>
      </c>
      <c r="H60" s="352">
        <v>45231</v>
      </c>
      <c r="I60" s="352">
        <v>45597</v>
      </c>
      <c r="J60" s="335" t="s">
        <v>976</v>
      </c>
    </row>
    <row r="61" spans="1:10" ht="70" customHeight="1">
      <c r="A61" s="1259"/>
      <c r="B61" s="330" t="s">
        <v>1188</v>
      </c>
      <c r="C61" s="330" t="s">
        <v>1189</v>
      </c>
      <c r="D61" s="347" t="s">
        <v>1190</v>
      </c>
      <c r="E61" s="347" t="s">
        <v>1191</v>
      </c>
      <c r="F61" s="331" t="s">
        <v>85</v>
      </c>
      <c r="G61" s="337" t="s">
        <v>975</v>
      </c>
      <c r="H61" s="352">
        <v>45231</v>
      </c>
      <c r="I61" s="352">
        <v>45597</v>
      </c>
      <c r="J61" s="335" t="s">
        <v>976</v>
      </c>
    </row>
    <row r="62" spans="1:10" ht="70" customHeight="1">
      <c r="A62" s="1259"/>
      <c r="B62" s="330" t="s">
        <v>1192</v>
      </c>
      <c r="C62" s="1259" t="s">
        <v>1193</v>
      </c>
      <c r="D62" s="1264" t="s">
        <v>1194</v>
      </c>
      <c r="E62" s="1264" t="s">
        <v>1195</v>
      </c>
      <c r="F62" s="1279" t="s">
        <v>85</v>
      </c>
      <c r="G62" s="1262" t="s">
        <v>975</v>
      </c>
      <c r="H62" s="1265">
        <v>45231</v>
      </c>
      <c r="I62" s="1265">
        <v>45597</v>
      </c>
      <c r="J62" s="1262" t="s">
        <v>976</v>
      </c>
    </row>
    <row r="63" spans="1:10" ht="70" customHeight="1">
      <c r="A63" s="1259"/>
      <c r="B63" s="330" t="s">
        <v>1196</v>
      </c>
      <c r="C63" s="1259"/>
      <c r="D63" s="1264"/>
      <c r="E63" s="1264"/>
      <c r="F63" s="1279"/>
      <c r="G63" s="1262"/>
      <c r="H63" s="1262"/>
      <c r="I63" s="1262"/>
      <c r="J63" s="1262"/>
    </row>
    <row r="64" spans="1:10" ht="70" customHeight="1">
      <c r="A64" s="1259"/>
      <c r="B64" s="330" t="s">
        <v>1197</v>
      </c>
      <c r="C64" s="330" t="s">
        <v>1198</v>
      </c>
      <c r="D64" s="354" t="s">
        <v>1149</v>
      </c>
      <c r="E64" s="347"/>
      <c r="F64" s="331" t="s">
        <v>85</v>
      </c>
      <c r="G64" s="337" t="s">
        <v>975</v>
      </c>
      <c r="H64" s="352">
        <v>45231</v>
      </c>
      <c r="I64" s="352">
        <v>45597</v>
      </c>
      <c r="J64" s="335" t="s">
        <v>976</v>
      </c>
    </row>
    <row r="65" spans="1:10" ht="70" customHeight="1">
      <c r="A65" s="1259" t="s">
        <v>1199</v>
      </c>
      <c r="B65" s="330" t="s">
        <v>1200</v>
      </c>
      <c r="C65" s="330" t="s">
        <v>1201</v>
      </c>
      <c r="D65" s="347" t="s">
        <v>1202</v>
      </c>
      <c r="E65" s="347" t="s">
        <v>1203</v>
      </c>
      <c r="F65" s="331" t="s">
        <v>85</v>
      </c>
      <c r="G65" s="337" t="s">
        <v>975</v>
      </c>
      <c r="H65" s="352">
        <v>45231</v>
      </c>
      <c r="I65" s="352">
        <v>45597</v>
      </c>
      <c r="J65" s="335" t="s">
        <v>976</v>
      </c>
    </row>
    <row r="66" spans="1:10" ht="70" customHeight="1">
      <c r="A66" s="1259"/>
      <c r="B66" s="330" t="s">
        <v>1204</v>
      </c>
      <c r="C66" s="330" t="s">
        <v>1205</v>
      </c>
      <c r="D66" s="347" t="s">
        <v>1206</v>
      </c>
      <c r="E66" s="347" t="s">
        <v>1207</v>
      </c>
      <c r="F66" s="331" t="s">
        <v>85</v>
      </c>
      <c r="G66" s="337" t="s">
        <v>975</v>
      </c>
      <c r="H66" s="352">
        <v>45231</v>
      </c>
      <c r="I66" s="352">
        <v>45597</v>
      </c>
      <c r="J66" s="335" t="s">
        <v>976</v>
      </c>
    </row>
    <row r="67" spans="1:10" ht="70" customHeight="1">
      <c r="A67" s="330" t="s">
        <v>1208</v>
      </c>
      <c r="B67" s="330" t="s">
        <v>1209</v>
      </c>
      <c r="C67" s="330" t="s">
        <v>1210</v>
      </c>
      <c r="D67" s="347" t="s">
        <v>1211</v>
      </c>
      <c r="E67" s="347" t="s">
        <v>1212</v>
      </c>
      <c r="F67" s="331" t="s">
        <v>85</v>
      </c>
      <c r="G67" s="337" t="s">
        <v>975</v>
      </c>
      <c r="H67" s="352">
        <v>45231</v>
      </c>
      <c r="I67" s="352">
        <v>45597</v>
      </c>
      <c r="J67" s="335" t="s">
        <v>976</v>
      </c>
    </row>
    <row r="68" spans="1:10" ht="70" customHeight="1">
      <c r="A68" s="1269" t="s">
        <v>1213</v>
      </c>
      <c r="B68" s="1269"/>
      <c r="C68" s="1269"/>
      <c r="D68" s="347"/>
      <c r="E68" s="347"/>
      <c r="F68" s="331"/>
      <c r="G68" s="337"/>
      <c r="H68" s="337"/>
      <c r="I68" s="337"/>
      <c r="J68" s="335"/>
    </row>
    <row r="69" spans="1:10" ht="70" customHeight="1">
      <c r="A69" s="1266" t="s">
        <v>1214</v>
      </c>
      <c r="B69" s="330" t="s">
        <v>1215</v>
      </c>
      <c r="C69" s="330" t="s">
        <v>1216</v>
      </c>
      <c r="D69" s="1280" t="s">
        <v>1217</v>
      </c>
      <c r="E69" s="347"/>
      <c r="F69" s="331"/>
      <c r="G69" s="337"/>
      <c r="H69" s="337"/>
      <c r="I69" s="337"/>
      <c r="J69" s="1262" t="s">
        <v>980</v>
      </c>
    </row>
    <row r="70" spans="1:10" ht="70" customHeight="1">
      <c r="A70" s="1266"/>
      <c r="B70" s="330" t="s">
        <v>1218</v>
      </c>
      <c r="C70" s="330" t="s">
        <v>1219</v>
      </c>
      <c r="D70" s="1280"/>
      <c r="E70" s="347"/>
      <c r="F70" s="331"/>
      <c r="G70" s="337"/>
      <c r="H70" s="337"/>
      <c r="I70" s="337"/>
      <c r="J70" s="1262"/>
    </row>
    <row r="71" spans="1:10" ht="70" customHeight="1">
      <c r="A71" s="1266"/>
      <c r="B71" s="330" t="s">
        <v>1220</v>
      </c>
      <c r="C71" s="330" t="s">
        <v>1221</v>
      </c>
      <c r="D71" s="1280"/>
      <c r="E71" s="347"/>
      <c r="F71" s="331"/>
      <c r="G71" s="337"/>
      <c r="H71" s="337"/>
      <c r="I71" s="337"/>
      <c r="J71" s="1262"/>
    </row>
    <row r="72" spans="1:10" ht="70" customHeight="1">
      <c r="A72" s="1266"/>
      <c r="B72" s="330" t="s">
        <v>1222</v>
      </c>
      <c r="C72" s="330" t="s">
        <v>1216</v>
      </c>
      <c r="D72" s="1280"/>
      <c r="E72" s="347"/>
      <c r="F72" s="331"/>
      <c r="G72" s="337"/>
      <c r="H72" s="337"/>
      <c r="I72" s="337"/>
      <c r="J72" s="1262"/>
    </row>
    <row r="73" spans="1:10" ht="70" customHeight="1">
      <c r="A73" s="330" t="s">
        <v>1056</v>
      </c>
      <c r="B73" s="345" t="s">
        <v>1223</v>
      </c>
      <c r="C73" s="345" t="s">
        <v>1224</v>
      </c>
      <c r="D73" s="355" t="s">
        <v>1225</v>
      </c>
      <c r="E73" s="347" t="s">
        <v>1226</v>
      </c>
      <c r="F73" s="331" t="s">
        <v>85</v>
      </c>
      <c r="G73" s="337" t="s">
        <v>975</v>
      </c>
      <c r="H73" s="352">
        <v>45231</v>
      </c>
      <c r="I73" s="352">
        <v>45597</v>
      </c>
      <c r="J73" s="335" t="s">
        <v>976</v>
      </c>
    </row>
    <row r="74" spans="1:10" ht="70" customHeight="1">
      <c r="A74" s="330" t="s">
        <v>1061</v>
      </c>
      <c r="B74" s="330" t="s">
        <v>1227</v>
      </c>
      <c r="C74" s="330" t="s">
        <v>1228</v>
      </c>
      <c r="D74" s="347" t="s">
        <v>1229</v>
      </c>
      <c r="E74" s="347" t="s">
        <v>1230</v>
      </c>
      <c r="F74" s="331" t="s">
        <v>85</v>
      </c>
      <c r="G74" s="337" t="s">
        <v>975</v>
      </c>
      <c r="H74" s="352">
        <v>45231</v>
      </c>
      <c r="I74" s="352">
        <v>45597</v>
      </c>
      <c r="J74" s="335" t="s">
        <v>976</v>
      </c>
    </row>
    <row r="75" spans="1:10" ht="70" customHeight="1">
      <c r="A75" s="330" t="s">
        <v>1066</v>
      </c>
      <c r="B75" s="330" t="s">
        <v>1075</v>
      </c>
      <c r="C75" s="330" t="s">
        <v>1231</v>
      </c>
      <c r="D75" s="355" t="s">
        <v>1232</v>
      </c>
      <c r="E75" s="347" t="s">
        <v>1233</v>
      </c>
      <c r="F75" s="331" t="s">
        <v>85</v>
      </c>
      <c r="G75" s="337" t="s">
        <v>975</v>
      </c>
      <c r="H75" s="352">
        <v>45231</v>
      </c>
      <c r="I75" s="352">
        <v>45597</v>
      </c>
      <c r="J75" s="335" t="s">
        <v>976</v>
      </c>
    </row>
    <row r="76" spans="1:10" ht="70" customHeight="1">
      <c r="A76" s="330" t="s">
        <v>1234</v>
      </c>
      <c r="B76" s="345" t="s">
        <v>1235</v>
      </c>
      <c r="C76" s="345" t="s">
        <v>1236</v>
      </c>
      <c r="D76" s="356" t="s">
        <v>1237</v>
      </c>
      <c r="E76" s="347" t="s">
        <v>1238</v>
      </c>
      <c r="F76" s="331" t="s">
        <v>85</v>
      </c>
      <c r="G76" s="337" t="s">
        <v>975</v>
      </c>
      <c r="H76" s="352">
        <v>45231</v>
      </c>
      <c r="I76" s="352">
        <v>45597</v>
      </c>
      <c r="J76" s="335" t="s">
        <v>976</v>
      </c>
    </row>
    <row r="77" spans="1:10" ht="70" customHeight="1">
      <c r="A77" s="330" t="s">
        <v>1239</v>
      </c>
      <c r="B77" s="339" t="s">
        <v>1240</v>
      </c>
      <c r="C77" s="330" t="s">
        <v>1241</v>
      </c>
      <c r="D77" s="356" t="s">
        <v>1242</v>
      </c>
      <c r="E77" s="347" t="s">
        <v>1243</v>
      </c>
      <c r="F77" s="331" t="s">
        <v>85</v>
      </c>
      <c r="G77" s="337" t="s">
        <v>975</v>
      </c>
      <c r="H77" s="352">
        <v>45231</v>
      </c>
      <c r="I77" s="352">
        <v>45597</v>
      </c>
      <c r="J77" s="335" t="s">
        <v>976</v>
      </c>
    </row>
    <row r="78" spans="1:10" ht="70" customHeight="1">
      <c r="A78" s="1259" t="s">
        <v>1135</v>
      </c>
      <c r="B78" s="330" t="s">
        <v>1140</v>
      </c>
      <c r="C78" s="330" t="s">
        <v>1244</v>
      </c>
      <c r="D78" s="331" t="s">
        <v>1245</v>
      </c>
      <c r="E78" s="331" t="s">
        <v>1246</v>
      </c>
      <c r="F78" s="331" t="s">
        <v>85</v>
      </c>
      <c r="G78" s="337" t="s">
        <v>975</v>
      </c>
      <c r="H78" s="352">
        <v>45231</v>
      </c>
      <c r="I78" s="352">
        <v>45597</v>
      </c>
      <c r="J78" s="335" t="s">
        <v>976</v>
      </c>
    </row>
    <row r="79" spans="1:10" ht="70" customHeight="1">
      <c r="A79" s="1259"/>
      <c r="B79" s="330" t="s">
        <v>1150</v>
      </c>
      <c r="C79" s="330" t="s">
        <v>1247</v>
      </c>
      <c r="D79" s="331" t="s">
        <v>1248</v>
      </c>
      <c r="E79" s="331" t="s">
        <v>1249</v>
      </c>
      <c r="F79" s="331" t="s">
        <v>85</v>
      </c>
      <c r="G79" s="337" t="s">
        <v>975</v>
      </c>
      <c r="H79" s="352">
        <v>45231</v>
      </c>
      <c r="I79" s="352">
        <v>45597</v>
      </c>
      <c r="J79" s="335" t="s">
        <v>976</v>
      </c>
    </row>
    <row r="80" spans="1:10" ht="70" customHeight="1">
      <c r="A80" s="1259"/>
      <c r="B80" s="330" t="s">
        <v>1154</v>
      </c>
      <c r="C80" s="330" t="s">
        <v>1250</v>
      </c>
      <c r="D80" s="331" t="s">
        <v>1251</v>
      </c>
      <c r="E80" s="347" t="s">
        <v>1252</v>
      </c>
      <c r="F80" s="331" t="s">
        <v>85</v>
      </c>
      <c r="G80" s="337" t="s">
        <v>975</v>
      </c>
      <c r="H80" s="352">
        <v>45231</v>
      </c>
      <c r="I80" s="352">
        <v>45597</v>
      </c>
      <c r="J80" s="335" t="s">
        <v>976</v>
      </c>
    </row>
    <row r="81" spans="1:10" ht="70" customHeight="1">
      <c r="A81" s="1259"/>
      <c r="B81" s="330" t="s">
        <v>1158</v>
      </c>
      <c r="C81" s="330" t="s">
        <v>1253</v>
      </c>
      <c r="D81" s="331" t="s">
        <v>1254</v>
      </c>
      <c r="E81" s="347" t="s">
        <v>1252</v>
      </c>
      <c r="F81" s="331" t="s">
        <v>85</v>
      </c>
      <c r="G81" s="337" t="s">
        <v>975</v>
      </c>
      <c r="H81" s="352">
        <v>45231</v>
      </c>
      <c r="I81" s="352">
        <v>45597</v>
      </c>
      <c r="J81" s="335" t="s">
        <v>976</v>
      </c>
    </row>
    <row r="82" spans="1:10" ht="70" customHeight="1">
      <c r="A82" s="1259" t="s">
        <v>1162</v>
      </c>
      <c r="B82" s="330" t="s">
        <v>1163</v>
      </c>
      <c r="C82" s="1259" t="s">
        <v>1255</v>
      </c>
      <c r="D82" s="1264" t="s">
        <v>1256</v>
      </c>
      <c r="E82" s="1264" t="s">
        <v>1252</v>
      </c>
      <c r="F82" s="1279" t="s">
        <v>85</v>
      </c>
      <c r="G82" s="1272" t="s">
        <v>975</v>
      </c>
      <c r="H82" s="1271">
        <v>45231</v>
      </c>
      <c r="I82" s="1271">
        <v>45597</v>
      </c>
      <c r="J82" s="1262" t="s">
        <v>976</v>
      </c>
    </row>
    <row r="83" spans="1:10" ht="70" customHeight="1">
      <c r="A83" s="1259"/>
      <c r="B83" s="339" t="s">
        <v>1167</v>
      </c>
      <c r="C83" s="1259"/>
      <c r="D83" s="1264"/>
      <c r="E83" s="1264"/>
      <c r="F83" s="1279"/>
      <c r="G83" s="1272"/>
      <c r="H83" s="1271"/>
      <c r="I83" s="1271"/>
      <c r="J83" s="1262"/>
    </row>
    <row r="84" spans="1:10" ht="70" customHeight="1">
      <c r="A84" s="1259" t="s">
        <v>1168</v>
      </c>
      <c r="B84" s="330" t="s">
        <v>1169</v>
      </c>
      <c r="C84" s="1259" t="s">
        <v>1170</v>
      </c>
      <c r="D84" s="1264" t="s">
        <v>1257</v>
      </c>
      <c r="E84" s="1264" t="s">
        <v>1252</v>
      </c>
      <c r="F84" s="1279" t="s">
        <v>85</v>
      </c>
      <c r="G84" s="1272" t="s">
        <v>975</v>
      </c>
      <c r="H84" s="1271">
        <v>45231</v>
      </c>
      <c r="I84" s="1271">
        <v>45597</v>
      </c>
      <c r="J84" s="1262" t="s">
        <v>976</v>
      </c>
    </row>
    <row r="85" spans="1:10" ht="70" customHeight="1">
      <c r="A85" s="1259"/>
      <c r="B85" s="330" t="s">
        <v>1167</v>
      </c>
      <c r="C85" s="1259"/>
      <c r="D85" s="1264"/>
      <c r="E85" s="1264"/>
      <c r="F85" s="1279"/>
      <c r="G85" s="1272"/>
      <c r="H85" s="1271"/>
      <c r="I85" s="1271"/>
      <c r="J85" s="1262"/>
    </row>
    <row r="86" spans="1:10" ht="70" customHeight="1">
      <c r="A86" s="330" t="s">
        <v>1173</v>
      </c>
      <c r="B86" s="330" t="s">
        <v>1258</v>
      </c>
      <c r="C86" s="330" t="s">
        <v>1259</v>
      </c>
      <c r="D86" s="357" t="s">
        <v>1260</v>
      </c>
      <c r="E86" s="357" t="s">
        <v>1261</v>
      </c>
      <c r="F86" s="331" t="s">
        <v>85</v>
      </c>
      <c r="G86" s="337" t="s">
        <v>975</v>
      </c>
      <c r="H86" s="352">
        <v>45231</v>
      </c>
      <c r="I86" s="352">
        <v>45597</v>
      </c>
      <c r="J86" s="335" t="s">
        <v>976</v>
      </c>
    </row>
    <row r="87" spans="1:10" ht="70" customHeight="1">
      <c r="A87" s="330" t="s">
        <v>1178</v>
      </c>
      <c r="B87" s="339" t="s">
        <v>1262</v>
      </c>
      <c r="C87" s="330" t="s">
        <v>1263</v>
      </c>
      <c r="D87" s="357" t="s">
        <v>1264</v>
      </c>
      <c r="E87" s="357" t="s">
        <v>1261</v>
      </c>
      <c r="F87" s="331" t="s">
        <v>85</v>
      </c>
      <c r="G87" s="337" t="s">
        <v>975</v>
      </c>
      <c r="H87" s="352">
        <v>45231</v>
      </c>
      <c r="I87" s="352">
        <v>45597</v>
      </c>
      <c r="J87" s="335" t="s">
        <v>976</v>
      </c>
    </row>
    <row r="88" spans="1:10" ht="70" customHeight="1">
      <c r="A88" s="1259" t="s">
        <v>1183</v>
      </c>
      <c r="B88" s="330" t="s">
        <v>1184</v>
      </c>
      <c r="C88" s="330" t="s">
        <v>1265</v>
      </c>
      <c r="D88" s="357" t="s">
        <v>1266</v>
      </c>
      <c r="E88" s="357" t="s">
        <v>1267</v>
      </c>
      <c r="F88" s="331" t="s">
        <v>85</v>
      </c>
      <c r="G88" s="337" t="s">
        <v>975</v>
      </c>
      <c r="H88" s="352">
        <v>45231</v>
      </c>
      <c r="I88" s="352">
        <v>45597</v>
      </c>
      <c r="J88" s="335" t="s">
        <v>976</v>
      </c>
    </row>
    <row r="89" spans="1:10" ht="70" customHeight="1">
      <c r="A89" s="1259"/>
      <c r="B89" s="330" t="s">
        <v>1268</v>
      </c>
      <c r="C89" s="330" t="s">
        <v>1269</v>
      </c>
      <c r="D89" s="357" t="s">
        <v>1190</v>
      </c>
      <c r="E89" s="357" t="s">
        <v>1270</v>
      </c>
      <c r="F89" s="331" t="s">
        <v>85</v>
      </c>
      <c r="G89" s="337" t="s">
        <v>975</v>
      </c>
      <c r="H89" s="352">
        <v>45231</v>
      </c>
      <c r="I89" s="352">
        <v>45597</v>
      </c>
      <c r="J89" s="335" t="s">
        <v>976</v>
      </c>
    </row>
    <row r="90" spans="1:10" ht="70" customHeight="1">
      <c r="A90" s="1259"/>
      <c r="B90" s="330" t="s">
        <v>1192</v>
      </c>
      <c r="C90" s="1259" t="s">
        <v>1271</v>
      </c>
      <c r="D90" s="1264" t="s">
        <v>1272</v>
      </c>
      <c r="E90" s="1273" t="s">
        <v>1273</v>
      </c>
      <c r="F90" s="1279" t="s">
        <v>85</v>
      </c>
      <c r="G90" s="1272" t="s">
        <v>975</v>
      </c>
      <c r="H90" s="1271">
        <v>45231</v>
      </c>
      <c r="I90" s="1271">
        <v>45597</v>
      </c>
      <c r="J90" s="1262" t="s">
        <v>976</v>
      </c>
    </row>
    <row r="91" spans="1:10" ht="70" customHeight="1">
      <c r="A91" s="1259"/>
      <c r="B91" s="330" t="s">
        <v>1196</v>
      </c>
      <c r="C91" s="1259"/>
      <c r="D91" s="1264"/>
      <c r="E91" s="1273"/>
      <c r="F91" s="1279"/>
      <c r="G91" s="1272"/>
      <c r="H91" s="1271"/>
      <c r="I91" s="1271"/>
      <c r="J91" s="1262"/>
    </row>
    <row r="92" spans="1:10" ht="70" customHeight="1">
      <c r="A92" s="1259"/>
      <c r="B92" s="330" t="s">
        <v>1197</v>
      </c>
      <c r="C92" s="330" t="s">
        <v>1274</v>
      </c>
      <c r="D92" s="350" t="s">
        <v>1275</v>
      </c>
      <c r="E92" s="350" t="s">
        <v>1276</v>
      </c>
      <c r="F92" s="331" t="s">
        <v>85</v>
      </c>
      <c r="G92" s="337" t="s">
        <v>975</v>
      </c>
      <c r="H92" s="352">
        <v>45231</v>
      </c>
      <c r="I92" s="352">
        <v>45597</v>
      </c>
      <c r="J92" s="335" t="s">
        <v>976</v>
      </c>
    </row>
    <row r="93" spans="1:10" ht="70" customHeight="1">
      <c r="A93" s="1269" t="s">
        <v>1277</v>
      </c>
      <c r="B93" s="1269"/>
      <c r="C93" s="1269"/>
      <c r="D93" s="337"/>
      <c r="E93" s="337"/>
      <c r="F93" s="337"/>
      <c r="G93" s="337"/>
      <c r="H93" s="337"/>
      <c r="I93" s="337"/>
      <c r="J93" s="335"/>
    </row>
    <row r="94" spans="1:10" ht="70" customHeight="1">
      <c r="A94" s="330" t="s">
        <v>1278</v>
      </c>
      <c r="B94" s="339" t="s">
        <v>1279</v>
      </c>
      <c r="C94" s="330" t="s">
        <v>1280</v>
      </c>
      <c r="D94" s="1278" t="s">
        <v>1281</v>
      </c>
      <c r="E94" s="350"/>
      <c r="F94" s="337"/>
      <c r="G94" s="337"/>
      <c r="H94" s="337"/>
      <c r="I94" s="337"/>
      <c r="J94" s="1262" t="s">
        <v>980</v>
      </c>
    </row>
    <row r="95" spans="1:10" ht="70" customHeight="1">
      <c r="A95" s="330" t="s">
        <v>1282</v>
      </c>
      <c r="B95" s="349" t="s">
        <v>1283</v>
      </c>
      <c r="C95" s="349" t="s">
        <v>1284</v>
      </c>
      <c r="D95" s="1278"/>
      <c r="E95" s="350"/>
      <c r="F95" s="337"/>
      <c r="G95" s="337"/>
      <c r="H95" s="337"/>
      <c r="I95" s="337"/>
      <c r="J95" s="1262"/>
    </row>
    <row r="96" spans="1:10" ht="70" customHeight="1">
      <c r="A96" s="330" t="s">
        <v>1285</v>
      </c>
      <c r="B96" s="330" t="s">
        <v>1286</v>
      </c>
      <c r="C96" s="330" t="s">
        <v>1287</v>
      </c>
      <c r="D96" s="1278"/>
      <c r="E96" s="350"/>
      <c r="F96" s="337"/>
      <c r="G96" s="337"/>
      <c r="H96" s="337"/>
      <c r="I96" s="337"/>
      <c r="J96" s="1262"/>
    </row>
    <row r="97" spans="1:10" ht="70" customHeight="1">
      <c r="A97" s="330" t="s">
        <v>1288</v>
      </c>
      <c r="B97" s="339" t="s">
        <v>1289</v>
      </c>
      <c r="C97" s="330" t="s">
        <v>1290</v>
      </c>
      <c r="D97" s="1278"/>
      <c r="E97" s="350"/>
      <c r="F97" s="337"/>
      <c r="G97" s="337"/>
      <c r="H97" s="337"/>
      <c r="I97" s="337"/>
      <c r="J97" s="1262"/>
    </row>
    <row r="98" spans="1:10" ht="70" customHeight="1">
      <c r="A98" s="330" t="s">
        <v>1291</v>
      </c>
      <c r="B98" s="339" t="s">
        <v>1292</v>
      </c>
      <c r="C98" s="330" t="s">
        <v>1293</v>
      </c>
      <c r="D98" s="1278"/>
      <c r="E98" s="350"/>
      <c r="F98" s="337"/>
      <c r="G98" s="337"/>
      <c r="H98" s="337"/>
      <c r="I98" s="337"/>
      <c r="J98" s="1262"/>
    </row>
    <row r="99" spans="1:10" ht="70" customHeight="1">
      <c r="A99" s="330" t="s">
        <v>1291</v>
      </c>
      <c r="B99" s="339" t="s">
        <v>1294</v>
      </c>
      <c r="C99" s="330" t="s">
        <v>1295</v>
      </c>
      <c r="D99" s="1278"/>
      <c r="E99" s="350"/>
      <c r="F99" s="337"/>
      <c r="G99" s="337"/>
      <c r="H99" s="337"/>
      <c r="I99" s="337"/>
      <c r="J99" s="1262"/>
    </row>
    <row r="100" spans="1:10" ht="70" customHeight="1">
      <c r="A100" s="330" t="s">
        <v>1296</v>
      </c>
      <c r="B100" s="330" t="s">
        <v>1297</v>
      </c>
      <c r="C100" s="330" t="s">
        <v>1298</v>
      </c>
      <c r="D100" s="1278"/>
      <c r="E100" s="350"/>
      <c r="F100" s="337"/>
      <c r="G100" s="337"/>
      <c r="H100" s="337"/>
      <c r="I100" s="337"/>
      <c r="J100" s="1262"/>
    </row>
    <row r="101" spans="1:10" ht="70" customHeight="1">
      <c r="A101" s="1268"/>
      <c r="B101" s="1268"/>
      <c r="C101" s="1268"/>
      <c r="D101" s="337"/>
      <c r="E101" s="337"/>
      <c r="F101" s="337"/>
      <c r="G101" s="337"/>
      <c r="H101" s="337"/>
      <c r="I101" s="337"/>
      <c r="J101" s="335"/>
    </row>
    <row r="102" spans="1:10" ht="70" customHeight="1">
      <c r="A102" s="1260" t="s">
        <v>1299</v>
      </c>
      <c r="B102" s="1260"/>
      <c r="C102" s="1260"/>
      <c r="D102" s="337"/>
      <c r="E102" s="337"/>
      <c r="F102" s="337"/>
      <c r="G102" s="337"/>
      <c r="H102" s="337"/>
      <c r="I102" s="337"/>
      <c r="J102" s="335"/>
    </row>
    <row r="103" spans="1:10" ht="70" customHeight="1">
      <c r="A103" s="1267" t="s">
        <v>1300</v>
      </c>
      <c r="B103" s="1267"/>
      <c r="C103" s="1267"/>
      <c r="D103" s="337"/>
      <c r="E103" s="337"/>
      <c r="F103" s="337"/>
      <c r="G103" s="337"/>
      <c r="H103" s="337"/>
      <c r="I103" s="337"/>
      <c r="J103" s="335"/>
    </row>
    <row r="104" spans="1:10" ht="70" customHeight="1">
      <c r="A104" s="358" t="s">
        <v>961</v>
      </c>
      <c r="B104" s="358" t="s">
        <v>962</v>
      </c>
      <c r="C104" s="358" t="s">
        <v>963</v>
      </c>
      <c r="D104" s="337"/>
      <c r="E104" s="337"/>
      <c r="F104" s="337"/>
      <c r="G104" s="337"/>
      <c r="H104" s="337"/>
      <c r="I104" s="337"/>
      <c r="J104" s="335"/>
    </row>
    <row r="105" spans="1:10" ht="70" customHeight="1">
      <c r="A105" s="1259" t="s">
        <v>1301</v>
      </c>
      <c r="B105" s="330" t="s">
        <v>1302</v>
      </c>
      <c r="C105" s="330" t="s">
        <v>1303</v>
      </c>
      <c r="D105" s="1261" t="s">
        <v>1304</v>
      </c>
      <c r="E105" s="346"/>
      <c r="F105" s="346"/>
      <c r="G105" s="337"/>
      <c r="H105" s="337"/>
      <c r="I105" s="337"/>
      <c r="J105" s="1262" t="s">
        <v>980</v>
      </c>
    </row>
    <row r="106" spans="1:10" ht="70" customHeight="1">
      <c r="A106" s="1259"/>
      <c r="B106" s="330" t="s">
        <v>1305</v>
      </c>
      <c r="C106" s="330" t="s">
        <v>1306</v>
      </c>
      <c r="D106" s="1261"/>
      <c r="E106" s="346"/>
      <c r="F106" s="346"/>
      <c r="G106" s="337"/>
      <c r="H106" s="337"/>
      <c r="I106" s="337"/>
      <c r="J106" s="1262"/>
    </row>
    <row r="107" spans="1:10" ht="70" customHeight="1">
      <c r="A107" s="330" t="s">
        <v>981</v>
      </c>
      <c r="B107" s="330" t="s">
        <v>1307</v>
      </c>
      <c r="C107" s="330" t="s">
        <v>1308</v>
      </c>
      <c r="D107" s="1261"/>
      <c r="E107" s="346"/>
      <c r="F107" s="346"/>
      <c r="G107" s="337"/>
      <c r="H107" s="337"/>
      <c r="I107" s="337"/>
      <c r="J107" s="1262"/>
    </row>
    <row r="108" spans="1:10" ht="70" customHeight="1">
      <c r="A108" s="1259" t="s">
        <v>985</v>
      </c>
      <c r="B108" s="330" t="s">
        <v>1309</v>
      </c>
      <c r="C108" s="1259" t="s">
        <v>1310</v>
      </c>
      <c r="D108" s="1261"/>
      <c r="E108" s="346"/>
      <c r="F108" s="346"/>
      <c r="G108" s="337"/>
      <c r="H108" s="337"/>
      <c r="I108" s="337"/>
      <c r="J108" s="1262"/>
    </row>
    <row r="109" spans="1:10" ht="70" customHeight="1">
      <c r="A109" s="1259"/>
      <c r="B109" s="330" t="s">
        <v>1311</v>
      </c>
      <c r="C109" s="1259"/>
      <c r="D109" s="1261"/>
      <c r="E109" s="346"/>
      <c r="F109" s="346"/>
      <c r="G109" s="337"/>
      <c r="H109" s="337"/>
      <c r="I109" s="337"/>
      <c r="J109" s="1262"/>
    </row>
    <row r="110" spans="1:10" ht="70" customHeight="1">
      <c r="A110" s="1276" t="s">
        <v>992</v>
      </c>
      <c r="B110" s="1259" t="s">
        <v>1312</v>
      </c>
      <c r="C110" s="1259" t="s">
        <v>1313</v>
      </c>
      <c r="D110" s="1261" t="s">
        <v>1314</v>
      </c>
      <c r="E110" s="347"/>
      <c r="F110" s="1277"/>
      <c r="G110" s="1273"/>
      <c r="H110" s="1273"/>
      <c r="I110" s="1273"/>
      <c r="J110" s="1262" t="s">
        <v>980</v>
      </c>
    </row>
    <row r="111" spans="1:10" ht="70" customHeight="1">
      <c r="A111" s="1276"/>
      <c r="B111" s="1259"/>
      <c r="C111" s="1259"/>
      <c r="D111" s="1261"/>
      <c r="E111" s="343"/>
      <c r="F111" s="1277"/>
      <c r="G111" s="1273"/>
      <c r="H111" s="1273"/>
      <c r="I111" s="1273"/>
      <c r="J111" s="1262"/>
    </row>
    <row r="112" spans="1:10" ht="70" customHeight="1">
      <c r="A112" s="330" t="s">
        <v>1003</v>
      </c>
      <c r="B112" s="1259" t="s">
        <v>1315</v>
      </c>
      <c r="C112" s="1259" t="s">
        <v>1011</v>
      </c>
      <c r="D112" s="1261" t="s">
        <v>1314</v>
      </c>
      <c r="E112" s="346"/>
      <c r="F112" s="1275"/>
      <c r="G112" s="337"/>
      <c r="H112" s="337"/>
      <c r="I112" s="337"/>
      <c r="J112" s="1262" t="s">
        <v>980</v>
      </c>
    </row>
    <row r="113" spans="1:10" ht="70" customHeight="1">
      <c r="A113" s="330" t="s">
        <v>1316</v>
      </c>
      <c r="B113" s="1259"/>
      <c r="C113" s="1259"/>
      <c r="D113" s="1261"/>
      <c r="E113" s="346"/>
      <c r="F113" s="1275"/>
      <c r="G113" s="337"/>
      <c r="H113" s="337"/>
      <c r="I113" s="337"/>
      <c r="J113" s="1262"/>
    </row>
    <row r="114" spans="1:10" ht="70" customHeight="1">
      <c r="A114" s="359" t="s">
        <v>1317</v>
      </c>
      <c r="B114" s="359" t="s">
        <v>1318</v>
      </c>
      <c r="C114" s="359" t="s">
        <v>1319</v>
      </c>
      <c r="D114" s="331" t="s">
        <v>1320</v>
      </c>
      <c r="E114" s="331"/>
      <c r="F114" s="346"/>
      <c r="G114" s="337"/>
      <c r="H114" s="337"/>
      <c r="I114" s="337"/>
      <c r="J114" s="335" t="s">
        <v>980</v>
      </c>
    </row>
    <row r="115" spans="1:10" ht="70" customHeight="1">
      <c r="A115" s="1259" t="s">
        <v>1024</v>
      </c>
      <c r="B115" s="360" t="s">
        <v>1321</v>
      </c>
      <c r="C115" s="360" t="s">
        <v>1322</v>
      </c>
      <c r="D115" s="331" t="s">
        <v>1323</v>
      </c>
      <c r="E115" s="331" t="s">
        <v>1324</v>
      </c>
      <c r="F115" s="346" t="s">
        <v>85</v>
      </c>
      <c r="G115" s="343" t="s">
        <v>975</v>
      </c>
      <c r="H115" s="361">
        <v>45231</v>
      </c>
      <c r="I115" s="361">
        <v>45597</v>
      </c>
      <c r="J115" s="335" t="s">
        <v>976</v>
      </c>
    </row>
    <row r="116" spans="1:10" ht="70" customHeight="1">
      <c r="A116" s="1259"/>
      <c r="B116" s="360" t="s">
        <v>1325</v>
      </c>
      <c r="C116" s="360" t="s">
        <v>1326</v>
      </c>
      <c r="D116" s="346" t="s">
        <v>1327</v>
      </c>
      <c r="E116" s="346" t="s">
        <v>1328</v>
      </c>
      <c r="F116" s="346" t="s">
        <v>85</v>
      </c>
      <c r="G116" s="343" t="s">
        <v>975</v>
      </c>
      <c r="H116" s="361">
        <v>45231</v>
      </c>
      <c r="I116" s="361">
        <v>45597</v>
      </c>
      <c r="J116" s="335" t="s">
        <v>976</v>
      </c>
    </row>
    <row r="117" spans="1:10" ht="70" customHeight="1">
      <c r="A117" s="330" t="s">
        <v>1031</v>
      </c>
      <c r="B117" s="330" t="s">
        <v>1329</v>
      </c>
      <c r="C117" s="330" t="s">
        <v>1330</v>
      </c>
      <c r="D117" s="346" t="s">
        <v>1331</v>
      </c>
      <c r="E117" s="346" t="s">
        <v>1332</v>
      </c>
      <c r="F117" s="346" t="s">
        <v>85</v>
      </c>
      <c r="G117" s="347" t="s">
        <v>975</v>
      </c>
      <c r="H117" s="348">
        <v>45231</v>
      </c>
      <c r="I117" s="348">
        <v>45597</v>
      </c>
      <c r="J117" s="335" t="s">
        <v>976</v>
      </c>
    </row>
    <row r="118" spans="1:10" ht="70" customHeight="1">
      <c r="A118" s="362" t="s">
        <v>1044</v>
      </c>
      <c r="B118" s="330" t="s">
        <v>1333</v>
      </c>
      <c r="C118" s="330" t="s">
        <v>1334</v>
      </c>
      <c r="D118" s="346" t="s">
        <v>1335</v>
      </c>
      <c r="E118" s="346" t="s">
        <v>1336</v>
      </c>
      <c r="F118" s="346" t="s">
        <v>85</v>
      </c>
      <c r="G118" s="347" t="s">
        <v>975</v>
      </c>
      <c r="H118" s="348">
        <v>45231</v>
      </c>
      <c r="I118" s="348">
        <v>45597</v>
      </c>
      <c r="J118" s="335" t="s">
        <v>976</v>
      </c>
    </row>
    <row r="119" spans="1:10" ht="70" customHeight="1">
      <c r="A119" s="330" t="s">
        <v>1066</v>
      </c>
      <c r="B119" s="330" t="s">
        <v>1337</v>
      </c>
      <c r="C119" s="330" t="s">
        <v>1338</v>
      </c>
      <c r="D119" s="346" t="s">
        <v>1339</v>
      </c>
      <c r="E119" s="346" t="s">
        <v>1340</v>
      </c>
      <c r="F119" s="346" t="s">
        <v>85</v>
      </c>
      <c r="G119" s="347" t="s">
        <v>975</v>
      </c>
      <c r="H119" s="348">
        <v>45231</v>
      </c>
      <c r="I119" s="348">
        <v>45597</v>
      </c>
      <c r="J119" s="335" t="s">
        <v>976</v>
      </c>
    </row>
    <row r="120" spans="1:10" ht="70" customHeight="1">
      <c r="A120" s="1259" t="s">
        <v>1070</v>
      </c>
      <c r="B120" s="330" t="s">
        <v>1341</v>
      </c>
      <c r="C120" s="330" t="s">
        <v>1342</v>
      </c>
      <c r="D120" s="346" t="s">
        <v>1343</v>
      </c>
      <c r="E120" s="346" t="s">
        <v>1344</v>
      </c>
      <c r="F120" s="346" t="s">
        <v>85</v>
      </c>
      <c r="G120" s="347" t="s">
        <v>975</v>
      </c>
      <c r="H120" s="348">
        <v>45231</v>
      </c>
      <c r="I120" s="348">
        <v>45597</v>
      </c>
      <c r="J120" s="335" t="s">
        <v>976</v>
      </c>
    </row>
    <row r="121" spans="1:10" ht="70" customHeight="1">
      <c r="A121" s="1259"/>
      <c r="B121" s="330" t="s">
        <v>1075</v>
      </c>
      <c r="C121" s="330" t="s">
        <v>1076</v>
      </c>
      <c r="D121" s="341" t="s">
        <v>1345</v>
      </c>
      <c r="E121" s="342" t="s">
        <v>1346</v>
      </c>
      <c r="F121" s="337" t="s">
        <v>85</v>
      </c>
      <c r="G121" s="347" t="s">
        <v>975</v>
      </c>
      <c r="H121" s="348">
        <v>45231</v>
      </c>
      <c r="I121" s="348">
        <v>45597</v>
      </c>
      <c r="J121" s="335" t="s">
        <v>976</v>
      </c>
    </row>
    <row r="122" spans="1:10" ht="70" customHeight="1">
      <c r="A122" s="330" t="s">
        <v>1079</v>
      </c>
      <c r="B122" s="1259" t="s">
        <v>1235</v>
      </c>
      <c r="C122" s="1259" t="s">
        <v>1347</v>
      </c>
      <c r="D122" s="347" t="s">
        <v>1082</v>
      </c>
      <c r="E122" s="347" t="s">
        <v>1083</v>
      </c>
      <c r="F122" s="337" t="s">
        <v>85</v>
      </c>
      <c r="G122" s="347" t="s">
        <v>975</v>
      </c>
      <c r="H122" s="348">
        <v>45231</v>
      </c>
      <c r="I122" s="348">
        <v>45597</v>
      </c>
      <c r="J122" s="335" t="s">
        <v>976</v>
      </c>
    </row>
    <row r="123" spans="1:10" ht="70" customHeight="1">
      <c r="A123" s="330" t="s">
        <v>1084</v>
      </c>
      <c r="B123" s="1259"/>
      <c r="C123" s="1259"/>
      <c r="D123" s="347" t="s">
        <v>1087</v>
      </c>
      <c r="E123" s="347" t="s">
        <v>1088</v>
      </c>
      <c r="F123" s="331" t="s">
        <v>85</v>
      </c>
      <c r="G123" s="347" t="s">
        <v>975</v>
      </c>
      <c r="H123" s="348">
        <v>45231</v>
      </c>
      <c r="I123" s="348">
        <v>45597</v>
      </c>
      <c r="J123" s="335" t="s">
        <v>976</v>
      </c>
    </row>
    <row r="124" spans="1:10" ht="70" customHeight="1">
      <c r="A124" s="1274" t="s">
        <v>1089</v>
      </c>
      <c r="B124" s="330" t="s">
        <v>1348</v>
      </c>
      <c r="C124" s="330" t="s">
        <v>1349</v>
      </c>
      <c r="D124" s="1264" t="s">
        <v>1350</v>
      </c>
      <c r="E124" s="1264" t="s">
        <v>1088</v>
      </c>
      <c r="F124" s="1272" t="s">
        <v>85</v>
      </c>
      <c r="G124" s="1272" t="s">
        <v>975</v>
      </c>
      <c r="H124" s="1271">
        <v>45231</v>
      </c>
      <c r="I124" s="1271">
        <v>45597</v>
      </c>
      <c r="J124" s="1262" t="s">
        <v>976</v>
      </c>
    </row>
    <row r="125" spans="1:10" ht="70" customHeight="1">
      <c r="A125" s="1274"/>
      <c r="B125" s="330" t="s">
        <v>1351</v>
      </c>
      <c r="C125" s="330" t="s">
        <v>1352</v>
      </c>
      <c r="D125" s="1264"/>
      <c r="E125" s="1264"/>
      <c r="F125" s="1272"/>
      <c r="G125" s="1272"/>
      <c r="H125" s="1272"/>
      <c r="I125" s="1272"/>
      <c r="J125" s="1262"/>
    </row>
    <row r="126" spans="1:10" ht="70" customHeight="1">
      <c r="A126" s="1274"/>
      <c r="B126" s="330" t="s">
        <v>1353</v>
      </c>
      <c r="C126" s="330" t="s">
        <v>1354</v>
      </c>
      <c r="D126" s="1264"/>
      <c r="E126" s="1264"/>
      <c r="F126" s="1272"/>
      <c r="G126" s="1272"/>
      <c r="H126" s="1272"/>
      <c r="I126" s="1272"/>
      <c r="J126" s="1262"/>
    </row>
    <row r="127" spans="1:10" ht="70" customHeight="1">
      <c r="A127" s="1259" t="s">
        <v>1239</v>
      </c>
      <c r="B127" s="330" t="s">
        <v>1355</v>
      </c>
      <c r="C127" s="330" t="s">
        <v>1356</v>
      </c>
      <c r="D127" s="1262" t="s">
        <v>1357</v>
      </c>
      <c r="E127" s="1264" t="s">
        <v>1358</v>
      </c>
      <c r="F127" s="1273" t="s">
        <v>85</v>
      </c>
      <c r="G127" s="1273" t="s">
        <v>975</v>
      </c>
      <c r="H127" s="1271">
        <v>45231</v>
      </c>
      <c r="I127" s="1271">
        <v>45597</v>
      </c>
      <c r="J127" s="1262" t="s">
        <v>976</v>
      </c>
    </row>
    <row r="128" spans="1:10" ht="70" customHeight="1">
      <c r="A128" s="1259"/>
      <c r="B128" s="330" t="s">
        <v>1359</v>
      </c>
      <c r="C128" s="330" t="s">
        <v>1360</v>
      </c>
      <c r="D128" s="1262"/>
      <c r="E128" s="1264"/>
      <c r="F128" s="1273"/>
      <c r="G128" s="1273"/>
      <c r="H128" s="1272"/>
      <c r="I128" s="1272"/>
      <c r="J128" s="1262"/>
    </row>
    <row r="129" spans="1:10" ht="70" customHeight="1">
      <c r="A129" s="1259" t="s">
        <v>1361</v>
      </c>
      <c r="B129" s="330" t="s">
        <v>1200</v>
      </c>
      <c r="C129" s="330" t="s">
        <v>1362</v>
      </c>
      <c r="D129" s="1264" t="s">
        <v>1363</v>
      </c>
      <c r="E129" s="1264" t="s">
        <v>1358</v>
      </c>
      <c r="F129" s="1273" t="s">
        <v>85</v>
      </c>
      <c r="G129" s="1273" t="s">
        <v>975</v>
      </c>
      <c r="H129" s="1271">
        <v>45231</v>
      </c>
      <c r="I129" s="1271">
        <v>45597</v>
      </c>
      <c r="J129" s="1262" t="s">
        <v>976</v>
      </c>
    </row>
    <row r="130" spans="1:10" ht="70" customHeight="1">
      <c r="A130" s="1259"/>
      <c r="B130" s="330" t="s">
        <v>1204</v>
      </c>
      <c r="C130" s="330" t="s">
        <v>1364</v>
      </c>
      <c r="D130" s="1264"/>
      <c r="E130" s="1264"/>
      <c r="F130" s="1273"/>
      <c r="G130" s="1273"/>
      <c r="H130" s="1272"/>
      <c r="I130" s="1272"/>
      <c r="J130" s="1262"/>
    </row>
    <row r="131" spans="1:10" ht="70" customHeight="1">
      <c r="A131" s="330" t="s">
        <v>1130</v>
      </c>
      <c r="B131" s="330" t="s">
        <v>1365</v>
      </c>
      <c r="C131" s="330" t="s">
        <v>1366</v>
      </c>
      <c r="D131" s="337" t="s">
        <v>1367</v>
      </c>
      <c r="E131" s="337" t="s">
        <v>1358</v>
      </c>
      <c r="F131" s="337" t="s">
        <v>85</v>
      </c>
      <c r="G131" s="337" t="s">
        <v>975</v>
      </c>
      <c r="H131" s="352">
        <v>45231</v>
      </c>
      <c r="I131" s="352">
        <v>45597</v>
      </c>
      <c r="J131" s="335" t="s">
        <v>976</v>
      </c>
    </row>
    <row r="132" spans="1:10" ht="70" customHeight="1">
      <c r="A132" s="1259" t="s">
        <v>1368</v>
      </c>
      <c r="B132" s="330" t="s">
        <v>1154</v>
      </c>
      <c r="C132" s="330" t="s">
        <v>1369</v>
      </c>
      <c r="D132" s="337" t="s">
        <v>1370</v>
      </c>
      <c r="E132" s="337" t="s">
        <v>1358</v>
      </c>
      <c r="F132" s="337" t="s">
        <v>85</v>
      </c>
      <c r="G132" s="337" t="s">
        <v>975</v>
      </c>
      <c r="H132" s="352">
        <v>45231</v>
      </c>
      <c r="I132" s="352">
        <v>45597</v>
      </c>
      <c r="J132" s="335" t="s">
        <v>976</v>
      </c>
    </row>
    <row r="133" spans="1:10" ht="70" customHeight="1">
      <c r="A133" s="1259"/>
      <c r="B133" s="330" t="s">
        <v>1158</v>
      </c>
      <c r="C133" s="330" t="s">
        <v>1371</v>
      </c>
      <c r="D133" s="347" t="s">
        <v>1160</v>
      </c>
      <c r="E133" s="347" t="s">
        <v>1161</v>
      </c>
      <c r="F133" s="331" t="s">
        <v>85</v>
      </c>
      <c r="G133" s="337" t="s">
        <v>975</v>
      </c>
      <c r="H133" s="352">
        <v>45231</v>
      </c>
      <c r="I133" s="352">
        <v>45597</v>
      </c>
      <c r="J133" s="335" t="s">
        <v>976</v>
      </c>
    </row>
    <row r="134" spans="1:10" ht="70" customHeight="1">
      <c r="A134" s="330" t="s">
        <v>1372</v>
      </c>
      <c r="B134" s="330" t="s">
        <v>1258</v>
      </c>
      <c r="C134" s="330" t="s">
        <v>1373</v>
      </c>
      <c r="D134" s="1264" t="s">
        <v>1374</v>
      </c>
      <c r="E134" s="1264" t="s">
        <v>1375</v>
      </c>
      <c r="F134" s="1262" t="s">
        <v>85</v>
      </c>
      <c r="G134" s="1264" t="s">
        <v>975</v>
      </c>
      <c r="H134" s="1263">
        <v>45231</v>
      </c>
      <c r="I134" s="1263">
        <v>45597</v>
      </c>
      <c r="J134" s="1262" t="s">
        <v>976</v>
      </c>
    </row>
    <row r="135" spans="1:10" ht="70" customHeight="1">
      <c r="A135" s="330" t="s">
        <v>1178</v>
      </c>
      <c r="B135" s="330" t="s">
        <v>1262</v>
      </c>
      <c r="C135" s="330" t="s">
        <v>1376</v>
      </c>
      <c r="D135" s="1264"/>
      <c r="E135" s="1264"/>
      <c r="F135" s="1262"/>
      <c r="G135" s="1264"/>
      <c r="H135" s="1263"/>
      <c r="I135" s="1263"/>
      <c r="J135" s="1262"/>
    </row>
    <row r="136" spans="1:10" ht="70" customHeight="1">
      <c r="A136" s="345"/>
      <c r="B136" s="330" t="s">
        <v>1179</v>
      </c>
      <c r="C136" s="330" t="s">
        <v>1377</v>
      </c>
      <c r="D136" s="1264"/>
      <c r="E136" s="1264"/>
      <c r="F136" s="1262"/>
      <c r="G136" s="1264"/>
      <c r="H136" s="1263"/>
      <c r="I136" s="1263"/>
      <c r="J136" s="1262"/>
    </row>
    <row r="137" spans="1:10" ht="70" customHeight="1">
      <c r="A137" s="1259" t="s">
        <v>1183</v>
      </c>
      <c r="B137" s="330" t="s">
        <v>1184</v>
      </c>
      <c r="C137" s="330" t="s">
        <v>1378</v>
      </c>
      <c r="D137" s="1264"/>
      <c r="E137" s="1264"/>
      <c r="F137" s="1262"/>
      <c r="G137" s="1264"/>
      <c r="H137" s="1263"/>
      <c r="I137" s="1263"/>
      <c r="J137" s="1262"/>
    </row>
    <row r="138" spans="1:10" ht="70" customHeight="1">
      <c r="A138" s="1259"/>
      <c r="B138" s="330" t="s">
        <v>1268</v>
      </c>
      <c r="C138" s="330" t="s">
        <v>1379</v>
      </c>
      <c r="D138" s="1264"/>
      <c r="E138" s="1264"/>
      <c r="F138" s="1262"/>
      <c r="G138" s="1264"/>
      <c r="H138" s="1263"/>
      <c r="I138" s="1263"/>
      <c r="J138" s="1262"/>
    </row>
    <row r="139" spans="1:10" ht="70" customHeight="1">
      <c r="A139" s="1259"/>
      <c r="B139" s="330" t="s">
        <v>1192</v>
      </c>
      <c r="C139" s="1259" t="s">
        <v>1380</v>
      </c>
      <c r="D139" s="1264"/>
      <c r="E139" s="1264"/>
      <c r="F139" s="1262"/>
      <c r="G139" s="1264"/>
      <c r="H139" s="1263"/>
      <c r="I139" s="1263"/>
      <c r="J139" s="1262"/>
    </row>
    <row r="140" spans="1:10" ht="70" customHeight="1">
      <c r="A140" s="1259"/>
      <c r="B140" s="330" t="s">
        <v>1196</v>
      </c>
      <c r="C140" s="1259"/>
      <c r="D140" s="1264"/>
      <c r="E140" s="1264"/>
      <c r="F140" s="1262"/>
      <c r="G140" s="1264"/>
      <c r="H140" s="1263"/>
      <c r="I140" s="1263"/>
      <c r="J140" s="1262"/>
    </row>
    <row r="141" spans="1:10" ht="70" customHeight="1">
      <c r="A141" s="1259"/>
      <c r="B141" s="330" t="s">
        <v>1197</v>
      </c>
      <c r="C141" s="330" t="s">
        <v>1381</v>
      </c>
      <c r="D141" s="1264"/>
      <c r="E141" s="1264"/>
      <c r="F141" s="1262"/>
      <c r="G141" s="1264"/>
      <c r="H141" s="1263"/>
      <c r="I141" s="1263"/>
      <c r="J141" s="1262"/>
    </row>
    <row r="142" spans="1:10" ht="70" customHeight="1">
      <c r="A142" s="1269" t="s">
        <v>1277</v>
      </c>
      <c r="B142" s="1269"/>
      <c r="C142" s="1269"/>
      <c r="D142" s="337"/>
      <c r="E142" s="337"/>
      <c r="F142" s="337"/>
      <c r="G142" s="337"/>
      <c r="H142" s="337"/>
      <c r="I142" s="337"/>
      <c r="J142" s="335"/>
    </row>
    <row r="143" spans="1:10" ht="70" customHeight="1">
      <c r="A143" s="339" t="s">
        <v>1382</v>
      </c>
      <c r="B143" s="1259" t="s">
        <v>1383</v>
      </c>
      <c r="C143" s="1259" t="s">
        <v>1384</v>
      </c>
      <c r="D143" s="1264" t="s">
        <v>1385</v>
      </c>
      <c r="E143" s="1264" t="s">
        <v>1386</v>
      </c>
      <c r="F143" s="1264" t="s">
        <v>85</v>
      </c>
      <c r="G143" s="1264" t="s">
        <v>975</v>
      </c>
      <c r="H143" s="1263">
        <v>45231</v>
      </c>
      <c r="I143" s="1270">
        <v>45597</v>
      </c>
      <c r="J143" s="1262" t="s">
        <v>976</v>
      </c>
    </row>
    <row r="144" spans="1:10" ht="70" customHeight="1">
      <c r="A144" s="345"/>
      <c r="B144" s="1259"/>
      <c r="C144" s="1259"/>
      <c r="D144" s="1264"/>
      <c r="E144" s="1264"/>
      <c r="F144" s="1264"/>
      <c r="G144" s="1264"/>
      <c r="H144" s="1263"/>
      <c r="I144" s="1270"/>
      <c r="J144" s="1262"/>
    </row>
    <row r="145" spans="1:10" ht="70" customHeight="1">
      <c r="A145" s="339" t="s">
        <v>1387</v>
      </c>
      <c r="B145" s="1259"/>
      <c r="C145" s="1259"/>
      <c r="D145" s="1264"/>
      <c r="E145" s="1264"/>
      <c r="F145" s="1264"/>
      <c r="G145" s="1264"/>
      <c r="H145" s="1263"/>
      <c r="I145" s="1270"/>
      <c r="J145" s="1262"/>
    </row>
    <row r="146" spans="1:10" ht="70" customHeight="1">
      <c r="A146" s="1268"/>
      <c r="B146" s="1268"/>
      <c r="C146" s="1268"/>
      <c r="D146" s="337"/>
      <c r="E146" s="337"/>
      <c r="F146" s="337"/>
      <c r="G146" s="337"/>
      <c r="H146" s="337"/>
      <c r="I146" s="337"/>
      <c r="J146" s="335"/>
    </row>
    <row r="147" spans="1:10" ht="70" customHeight="1">
      <c r="A147" s="1260" t="s">
        <v>1388</v>
      </c>
      <c r="B147" s="1260"/>
      <c r="C147" s="1260"/>
      <c r="D147" s="337"/>
      <c r="E147" s="337"/>
      <c r="F147" s="337"/>
      <c r="G147" s="337"/>
      <c r="H147" s="337"/>
      <c r="I147" s="337"/>
      <c r="J147" s="335"/>
    </row>
    <row r="148" spans="1:10" ht="70" customHeight="1">
      <c r="A148" s="1267" t="s">
        <v>1300</v>
      </c>
      <c r="B148" s="1267"/>
      <c r="C148" s="1267"/>
      <c r="D148" s="337"/>
      <c r="E148" s="337"/>
      <c r="F148" s="337"/>
      <c r="G148" s="337"/>
      <c r="H148" s="337"/>
      <c r="I148" s="337"/>
      <c r="J148" s="335"/>
    </row>
    <row r="149" spans="1:10" ht="70" customHeight="1">
      <c r="A149" s="363" t="s">
        <v>961</v>
      </c>
      <c r="B149" s="358" t="s">
        <v>962</v>
      </c>
      <c r="C149" s="358" t="s">
        <v>963</v>
      </c>
      <c r="D149" s="337"/>
      <c r="E149" s="337"/>
      <c r="F149" s="337"/>
      <c r="G149" s="337"/>
      <c r="H149" s="337"/>
      <c r="I149" s="337"/>
      <c r="J149" s="335"/>
    </row>
    <row r="150" spans="1:10" ht="70" customHeight="1">
      <c r="A150" s="330" t="s">
        <v>1035</v>
      </c>
      <c r="B150" s="330" t="s">
        <v>1036</v>
      </c>
      <c r="C150" s="330" t="s">
        <v>1389</v>
      </c>
      <c r="D150" s="1264" t="s">
        <v>1390</v>
      </c>
      <c r="E150" s="1262" t="s">
        <v>1391</v>
      </c>
      <c r="F150" s="1264" t="s">
        <v>85</v>
      </c>
      <c r="G150" s="1264" t="s">
        <v>975</v>
      </c>
      <c r="H150" s="1265">
        <v>45231</v>
      </c>
      <c r="I150" s="1265">
        <v>45597</v>
      </c>
      <c r="J150" s="1262" t="s">
        <v>976</v>
      </c>
    </row>
    <row r="151" spans="1:10" ht="70" customHeight="1">
      <c r="A151" s="330" t="s">
        <v>1039</v>
      </c>
      <c r="B151" s="330" t="s">
        <v>1040</v>
      </c>
      <c r="C151" s="330" t="s">
        <v>1392</v>
      </c>
      <c r="D151" s="1264"/>
      <c r="E151" s="1262"/>
      <c r="F151" s="1264"/>
      <c r="G151" s="1264"/>
      <c r="H151" s="1265"/>
      <c r="I151" s="1265"/>
      <c r="J151" s="1262"/>
    </row>
    <row r="152" spans="1:10" ht="70" customHeight="1">
      <c r="A152" s="1259" t="s">
        <v>1044</v>
      </c>
      <c r="B152" s="330" t="s">
        <v>1045</v>
      </c>
      <c r="C152" s="330" t="s">
        <v>1046</v>
      </c>
      <c r="D152" s="1264"/>
      <c r="E152" s="1262"/>
      <c r="F152" s="1264"/>
      <c r="G152" s="1264"/>
      <c r="H152" s="1265"/>
      <c r="I152" s="1265"/>
      <c r="J152" s="1262"/>
    </row>
    <row r="153" spans="1:10" ht="70" customHeight="1">
      <c r="A153" s="1259"/>
      <c r="B153" s="339" t="s">
        <v>1049</v>
      </c>
      <c r="C153" s="330" t="s">
        <v>1050</v>
      </c>
      <c r="D153" s="1264"/>
      <c r="E153" s="1262"/>
      <c r="F153" s="1264"/>
      <c r="G153" s="1264"/>
      <c r="H153" s="1265"/>
      <c r="I153" s="1265"/>
      <c r="J153" s="1262"/>
    </row>
    <row r="154" spans="1:10" ht="70" customHeight="1">
      <c r="A154" s="330" t="s">
        <v>1393</v>
      </c>
      <c r="B154" s="330" t="s">
        <v>1394</v>
      </c>
      <c r="C154" s="330" t="s">
        <v>1395</v>
      </c>
      <c r="D154" s="1264"/>
      <c r="E154" s="1262"/>
      <c r="F154" s="1264"/>
      <c r="G154" s="1264"/>
      <c r="H154" s="1265"/>
      <c r="I154" s="1265"/>
      <c r="J154" s="1262"/>
    </row>
    <row r="155" spans="1:10" ht="70" customHeight="1">
      <c r="A155" s="330" t="s">
        <v>1361</v>
      </c>
      <c r="B155" s="330" t="s">
        <v>1200</v>
      </c>
      <c r="C155" s="330" t="s">
        <v>1396</v>
      </c>
      <c r="D155" s="1264"/>
      <c r="E155" s="1262"/>
      <c r="F155" s="1264"/>
      <c r="G155" s="1264"/>
      <c r="H155" s="1265"/>
      <c r="I155" s="1265"/>
      <c r="J155" s="1262"/>
    </row>
    <row r="156" spans="1:10" ht="70" customHeight="1">
      <c r="A156" s="330" t="s">
        <v>1056</v>
      </c>
      <c r="B156" s="1259" t="s">
        <v>1223</v>
      </c>
      <c r="C156" s="1259" t="s">
        <v>1397</v>
      </c>
      <c r="D156" s="1264"/>
      <c r="E156" s="1262"/>
      <c r="F156" s="1264"/>
      <c r="G156" s="1264"/>
      <c r="H156" s="1265"/>
      <c r="I156" s="1265"/>
      <c r="J156" s="1262"/>
    </row>
    <row r="157" spans="1:10" ht="70" customHeight="1">
      <c r="A157" s="330" t="s">
        <v>1061</v>
      </c>
      <c r="B157" s="1259"/>
      <c r="C157" s="1259"/>
      <c r="D157" s="1264"/>
      <c r="E157" s="1262"/>
      <c r="F157" s="1264"/>
      <c r="G157" s="1264"/>
      <c r="H157" s="1265"/>
      <c r="I157" s="1265"/>
      <c r="J157" s="1262"/>
    </row>
    <row r="158" spans="1:10" ht="70" customHeight="1">
      <c r="A158" s="1259" t="s">
        <v>1070</v>
      </c>
      <c r="B158" s="330" t="s">
        <v>1341</v>
      </c>
      <c r="C158" s="330" t="s">
        <v>1398</v>
      </c>
      <c r="D158" s="1264"/>
      <c r="E158" s="1262"/>
      <c r="F158" s="1264"/>
      <c r="G158" s="1264"/>
      <c r="H158" s="1265"/>
      <c r="I158" s="1265"/>
      <c r="J158" s="1262"/>
    </row>
    <row r="159" spans="1:10" ht="70" customHeight="1">
      <c r="A159" s="1259"/>
      <c r="B159" s="330" t="s">
        <v>1075</v>
      </c>
      <c r="C159" s="330" t="s">
        <v>1076</v>
      </c>
      <c r="D159" s="1264"/>
      <c r="E159" s="1262"/>
      <c r="F159" s="1264"/>
      <c r="G159" s="1264"/>
      <c r="H159" s="1265"/>
      <c r="I159" s="1265"/>
      <c r="J159" s="1262"/>
    </row>
    <row r="160" spans="1:10" ht="70" customHeight="1">
      <c r="A160" s="330" t="s">
        <v>1399</v>
      </c>
      <c r="B160" s="330" t="s">
        <v>1400</v>
      </c>
      <c r="C160" s="330" t="s">
        <v>1401</v>
      </c>
      <c r="D160" s="1264"/>
      <c r="E160" s="1262"/>
      <c r="F160" s="1264"/>
      <c r="G160" s="1264"/>
      <c r="H160" s="1265"/>
      <c r="I160" s="1265"/>
      <c r="J160" s="1262"/>
    </row>
    <row r="161" spans="1:10" ht="70" customHeight="1">
      <c r="A161" s="330" t="s">
        <v>1079</v>
      </c>
      <c r="B161" s="330" t="s">
        <v>1402</v>
      </c>
      <c r="C161" s="330" t="s">
        <v>1403</v>
      </c>
      <c r="D161" s="1264"/>
      <c r="E161" s="1262"/>
      <c r="F161" s="1264"/>
      <c r="G161" s="1264"/>
      <c r="H161" s="1265"/>
      <c r="I161" s="1265"/>
      <c r="J161" s="1262"/>
    </row>
    <row r="162" spans="1:10" ht="70" customHeight="1">
      <c r="A162" s="330" t="s">
        <v>1084</v>
      </c>
      <c r="B162" s="330" t="s">
        <v>1404</v>
      </c>
      <c r="C162" s="330" t="s">
        <v>1405</v>
      </c>
      <c r="D162" s="1264"/>
      <c r="E162" s="1262"/>
      <c r="F162" s="1264"/>
      <c r="G162" s="1264"/>
      <c r="H162" s="1265"/>
      <c r="I162" s="1265"/>
      <c r="J162" s="1262"/>
    </row>
    <row r="163" spans="1:10" ht="70" customHeight="1">
      <c r="A163" s="345"/>
      <c r="B163" s="330" t="s">
        <v>1406</v>
      </c>
      <c r="C163" s="330" t="s">
        <v>1407</v>
      </c>
      <c r="D163" s="1264"/>
      <c r="E163" s="1262"/>
      <c r="F163" s="1264"/>
      <c r="G163" s="1264"/>
      <c r="H163" s="1265"/>
      <c r="I163" s="1265"/>
      <c r="J163" s="1262"/>
    </row>
    <row r="164" spans="1:10" ht="70" customHeight="1">
      <c r="A164" s="345"/>
      <c r="B164" s="330" t="s">
        <v>1235</v>
      </c>
      <c r="C164" s="330" t="s">
        <v>1408</v>
      </c>
      <c r="D164" s="1264"/>
      <c r="E164" s="1262"/>
      <c r="F164" s="1264"/>
      <c r="G164" s="1264"/>
      <c r="H164" s="1265"/>
      <c r="I164" s="1265"/>
      <c r="J164" s="1262"/>
    </row>
    <row r="165" spans="1:10" ht="70" customHeight="1">
      <c r="A165" s="1259" t="s">
        <v>1089</v>
      </c>
      <c r="B165" s="339" t="s">
        <v>1348</v>
      </c>
      <c r="C165" s="330" t="s">
        <v>1409</v>
      </c>
      <c r="D165" s="1264"/>
      <c r="E165" s="1262"/>
      <c r="F165" s="1264"/>
      <c r="G165" s="1264"/>
      <c r="H165" s="1265"/>
      <c r="I165" s="1265"/>
      <c r="J165" s="1262"/>
    </row>
    <row r="166" spans="1:10" ht="70" customHeight="1">
      <c r="A166" s="1259"/>
      <c r="B166" s="339" t="s">
        <v>1351</v>
      </c>
      <c r="C166" s="330" t="s">
        <v>1410</v>
      </c>
      <c r="D166" s="1264"/>
      <c r="E166" s="1262"/>
      <c r="F166" s="1264"/>
      <c r="G166" s="1264"/>
      <c r="H166" s="1265"/>
      <c r="I166" s="1265"/>
      <c r="J166" s="1262"/>
    </row>
    <row r="167" spans="1:10" ht="70" customHeight="1">
      <c r="A167" s="1259"/>
      <c r="B167" s="339" t="s">
        <v>1353</v>
      </c>
      <c r="C167" s="330" t="s">
        <v>1411</v>
      </c>
      <c r="D167" s="1264"/>
      <c r="E167" s="1262"/>
      <c r="F167" s="1264"/>
      <c r="G167" s="1264"/>
      <c r="H167" s="1265"/>
      <c r="I167" s="1265"/>
      <c r="J167" s="1262"/>
    </row>
    <row r="168" spans="1:10" ht="70" customHeight="1">
      <c r="A168" s="1259" t="s">
        <v>1239</v>
      </c>
      <c r="B168" s="330" t="s">
        <v>1412</v>
      </c>
      <c r="C168" s="330" t="s">
        <v>1356</v>
      </c>
      <c r="D168" s="1264"/>
      <c r="E168" s="1262"/>
      <c r="F168" s="1264"/>
      <c r="G168" s="1264"/>
      <c r="H168" s="1265"/>
      <c r="I168" s="1265"/>
      <c r="J168" s="1262"/>
    </row>
    <row r="169" spans="1:10" ht="70" customHeight="1">
      <c r="A169" s="1259"/>
      <c r="B169" s="330" t="s">
        <v>1359</v>
      </c>
      <c r="C169" s="330" t="s">
        <v>1360</v>
      </c>
      <c r="D169" s="1264"/>
      <c r="E169" s="1262"/>
      <c r="F169" s="1264"/>
      <c r="G169" s="1264"/>
      <c r="H169" s="1265"/>
      <c r="I169" s="1265"/>
      <c r="J169" s="1262"/>
    </row>
    <row r="170" spans="1:10" ht="70" customHeight="1">
      <c r="A170" s="1259"/>
      <c r="B170" s="330" t="s">
        <v>1413</v>
      </c>
      <c r="C170" s="330" t="s">
        <v>1414</v>
      </c>
      <c r="D170" s="1264"/>
      <c r="E170" s="1262"/>
      <c r="F170" s="1264"/>
      <c r="G170" s="1264"/>
      <c r="H170" s="1265"/>
      <c r="I170" s="1265"/>
      <c r="J170" s="1262"/>
    </row>
    <row r="171" spans="1:10" ht="70" customHeight="1">
      <c r="A171" s="330" t="s">
        <v>1199</v>
      </c>
      <c r="B171" s="330" t="s">
        <v>1200</v>
      </c>
      <c r="C171" s="330" t="s">
        <v>1415</v>
      </c>
      <c r="D171" s="1264"/>
      <c r="E171" s="1262"/>
      <c r="F171" s="1264"/>
      <c r="G171" s="1264"/>
      <c r="H171" s="1265"/>
      <c r="I171" s="1265"/>
      <c r="J171" s="1262"/>
    </row>
    <row r="172" spans="1:10" ht="70" customHeight="1">
      <c r="A172" s="1259" t="s">
        <v>1416</v>
      </c>
      <c r="B172" s="330" t="s">
        <v>1417</v>
      </c>
      <c r="C172" s="1259" t="s">
        <v>1418</v>
      </c>
      <c r="D172" s="1264"/>
      <c r="E172" s="1262"/>
      <c r="F172" s="1264"/>
      <c r="G172" s="1264"/>
      <c r="H172" s="1265"/>
      <c r="I172" s="1265"/>
      <c r="J172" s="1262"/>
    </row>
    <row r="173" spans="1:10" ht="70" customHeight="1">
      <c r="A173" s="1259"/>
      <c r="B173" s="330" t="s">
        <v>1419</v>
      </c>
      <c r="C173" s="1259"/>
      <c r="D173" s="1264"/>
      <c r="E173" s="1262"/>
      <c r="F173" s="1264"/>
      <c r="G173" s="1264"/>
      <c r="H173" s="1265"/>
      <c r="I173" s="1265"/>
      <c r="J173" s="1262"/>
    </row>
    <row r="174" spans="1:10" ht="70" customHeight="1">
      <c r="A174" s="330" t="s">
        <v>1208</v>
      </c>
      <c r="B174" s="330" t="s">
        <v>1209</v>
      </c>
      <c r="C174" s="330" t="s">
        <v>1420</v>
      </c>
      <c r="D174" s="1264"/>
      <c r="E174" s="1262"/>
      <c r="F174" s="1264"/>
      <c r="G174" s="1264"/>
      <c r="H174" s="1265"/>
      <c r="I174" s="1265"/>
      <c r="J174" s="1262"/>
    </row>
    <row r="175" spans="1:10" ht="70" customHeight="1">
      <c r="A175" s="1259" t="s">
        <v>1130</v>
      </c>
      <c r="B175" s="330" t="s">
        <v>1421</v>
      </c>
      <c r="C175" s="330" t="s">
        <v>1422</v>
      </c>
      <c r="D175" s="1264"/>
      <c r="E175" s="1262"/>
      <c r="F175" s="1264"/>
      <c r="G175" s="1264"/>
      <c r="H175" s="1265"/>
      <c r="I175" s="1265"/>
      <c r="J175" s="1262"/>
    </row>
    <row r="176" spans="1:10" ht="70" customHeight="1">
      <c r="A176" s="1259"/>
      <c r="B176" s="330" t="s">
        <v>1365</v>
      </c>
      <c r="C176" s="330" t="s">
        <v>1423</v>
      </c>
      <c r="D176" s="1264"/>
      <c r="E176" s="1262"/>
      <c r="F176" s="1264"/>
      <c r="G176" s="1264"/>
      <c r="H176" s="1265"/>
      <c r="I176" s="1265"/>
      <c r="J176" s="1262"/>
    </row>
    <row r="177" spans="1:10" ht="70" customHeight="1">
      <c r="A177" s="1259" t="s">
        <v>1135</v>
      </c>
      <c r="B177" s="330" t="s">
        <v>1136</v>
      </c>
      <c r="C177" s="330" t="s">
        <v>1424</v>
      </c>
      <c r="D177" s="1264"/>
      <c r="E177" s="1262"/>
      <c r="F177" s="1264"/>
      <c r="G177" s="1264"/>
      <c r="H177" s="1265"/>
      <c r="I177" s="1265"/>
      <c r="J177" s="1262"/>
    </row>
    <row r="178" spans="1:10" ht="70" customHeight="1">
      <c r="A178" s="1259"/>
      <c r="B178" s="330" t="s">
        <v>1425</v>
      </c>
      <c r="C178" s="330" t="s">
        <v>1426</v>
      </c>
      <c r="D178" s="1264"/>
      <c r="E178" s="1262"/>
      <c r="F178" s="1264"/>
      <c r="G178" s="1264"/>
      <c r="H178" s="1265"/>
      <c r="I178" s="1265"/>
      <c r="J178" s="1262"/>
    </row>
    <row r="179" spans="1:10" ht="70" customHeight="1">
      <c r="A179" s="1259"/>
      <c r="B179" s="330" t="s">
        <v>1147</v>
      </c>
      <c r="C179" s="330" t="s">
        <v>1427</v>
      </c>
      <c r="D179" s="1264"/>
      <c r="E179" s="1262"/>
      <c r="F179" s="1264"/>
      <c r="G179" s="1264"/>
      <c r="H179" s="1265"/>
      <c r="I179" s="1265"/>
      <c r="J179" s="1262"/>
    </row>
    <row r="180" spans="1:10" ht="70" customHeight="1">
      <c r="A180" s="1259"/>
      <c r="B180" s="330" t="s">
        <v>1150</v>
      </c>
      <c r="C180" s="330" t="s">
        <v>1428</v>
      </c>
      <c r="D180" s="1264"/>
      <c r="E180" s="1262"/>
      <c r="F180" s="1264"/>
      <c r="G180" s="1264"/>
      <c r="H180" s="1265"/>
      <c r="I180" s="1265"/>
      <c r="J180" s="1262"/>
    </row>
    <row r="181" spans="1:10" ht="70" customHeight="1">
      <c r="A181" s="1259"/>
      <c r="B181" s="330" t="s">
        <v>1154</v>
      </c>
      <c r="C181" s="330" t="s">
        <v>1429</v>
      </c>
      <c r="D181" s="1264"/>
      <c r="E181" s="1262"/>
      <c r="F181" s="1264"/>
      <c r="G181" s="1264"/>
      <c r="H181" s="1265"/>
      <c r="I181" s="1265"/>
      <c r="J181" s="1262"/>
    </row>
    <row r="182" spans="1:10" ht="70" customHeight="1">
      <c r="A182" s="1259"/>
      <c r="B182" s="330" t="s">
        <v>1158</v>
      </c>
      <c r="C182" s="330" t="s">
        <v>1430</v>
      </c>
      <c r="D182" s="1264"/>
      <c r="E182" s="1262"/>
      <c r="F182" s="1264"/>
      <c r="G182" s="1264"/>
      <c r="H182" s="1265"/>
      <c r="I182" s="1265"/>
      <c r="J182" s="1262"/>
    </row>
    <row r="183" spans="1:10" ht="70" customHeight="1">
      <c r="A183" s="1259" t="s">
        <v>1162</v>
      </c>
      <c r="B183" s="330" t="s">
        <v>1163</v>
      </c>
      <c r="C183" s="1259" t="s">
        <v>1431</v>
      </c>
      <c r="D183" s="1264"/>
      <c r="E183" s="1262"/>
      <c r="F183" s="1264"/>
      <c r="G183" s="1264"/>
      <c r="H183" s="1265"/>
      <c r="I183" s="1265"/>
      <c r="J183" s="1262"/>
    </row>
    <row r="184" spans="1:10" ht="70" customHeight="1">
      <c r="A184" s="1259"/>
      <c r="B184" s="330" t="s">
        <v>1167</v>
      </c>
      <c r="C184" s="1259"/>
      <c r="D184" s="1264"/>
      <c r="E184" s="1262"/>
      <c r="F184" s="1264"/>
      <c r="G184" s="1264"/>
      <c r="H184" s="1265"/>
      <c r="I184" s="1265"/>
      <c r="J184" s="1262"/>
    </row>
    <row r="185" spans="1:10" ht="70" customHeight="1">
      <c r="A185" s="1259" t="s">
        <v>1168</v>
      </c>
      <c r="B185" s="330" t="s">
        <v>1169</v>
      </c>
      <c r="C185" s="1259" t="s">
        <v>1432</v>
      </c>
      <c r="D185" s="1264"/>
      <c r="E185" s="1262"/>
      <c r="F185" s="1264"/>
      <c r="G185" s="1264"/>
      <c r="H185" s="1265"/>
      <c r="I185" s="1265"/>
      <c r="J185" s="1262"/>
    </row>
    <row r="186" spans="1:10" ht="70" customHeight="1">
      <c r="A186" s="1259"/>
      <c r="B186" s="330" t="s">
        <v>1167</v>
      </c>
      <c r="C186" s="1259"/>
      <c r="D186" s="1264"/>
      <c r="E186" s="1262"/>
      <c r="F186" s="1264"/>
      <c r="G186" s="1264"/>
      <c r="H186" s="1265"/>
      <c r="I186" s="1265"/>
      <c r="J186" s="1262"/>
    </row>
    <row r="187" spans="1:10" ht="70" customHeight="1">
      <c r="A187" s="330" t="s">
        <v>1173</v>
      </c>
      <c r="B187" s="330" t="s">
        <v>1258</v>
      </c>
      <c r="C187" s="330" t="s">
        <v>1433</v>
      </c>
      <c r="D187" s="1264"/>
      <c r="E187" s="1262"/>
      <c r="F187" s="1264"/>
      <c r="G187" s="1264"/>
      <c r="H187" s="1265"/>
      <c r="I187" s="1265"/>
      <c r="J187" s="1262"/>
    </row>
    <row r="188" spans="1:10" ht="70" customHeight="1">
      <c r="A188" s="330" t="s">
        <v>1178</v>
      </c>
      <c r="B188" s="330" t="s">
        <v>1262</v>
      </c>
      <c r="C188" s="330" t="s">
        <v>1376</v>
      </c>
      <c r="D188" s="1264"/>
      <c r="E188" s="1262"/>
      <c r="F188" s="1264"/>
      <c r="G188" s="1264"/>
      <c r="H188" s="1265"/>
      <c r="I188" s="1265"/>
      <c r="J188" s="1262"/>
    </row>
    <row r="189" spans="1:10" ht="70" customHeight="1">
      <c r="A189" s="1259" t="s">
        <v>1183</v>
      </c>
      <c r="B189" s="330" t="s">
        <v>1184</v>
      </c>
      <c r="C189" s="330" t="s">
        <v>1378</v>
      </c>
      <c r="D189" s="1264"/>
      <c r="E189" s="1262"/>
      <c r="F189" s="1264"/>
      <c r="G189" s="1264"/>
      <c r="H189" s="1265"/>
      <c r="I189" s="1265"/>
      <c r="J189" s="1262"/>
    </row>
    <row r="190" spans="1:10" ht="70" customHeight="1">
      <c r="A190" s="1259"/>
      <c r="B190" s="330" t="s">
        <v>1268</v>
      </c>
      <c r="C190" s="330" t="s">
        <v>1434</v>
      </c>
      <c r="D190" s="1264"/>
      <c r="E190" s="1262"/>
      <c r="F190" s="1264"/>
      <c r="G190" s="1264"/>
      <c r="H190" s="1265"/>
      <c r="I190" s="1265"/>
      <c r="J190" s="1262"/>
    </row>
    <row r="191" spans="1:10" ht="70" customHeight="1">
      <c r="A191" s="1259"/>
      <c r="B191" s="330" t="s">
        <v>1192</v>
      </c>
      <c r="C191" s="1259" t="s">
        <v>1435</v>
      </c>
      <c r="D191" s="1264"/>
      <c r="E191" s="1262"/>
      <c r="F191" s="1264"/>
      <c r="G191" s="1264"/>
      <c r="H191" s="1265"/>
      <c r="I191" s="1265"/>
      <c r="J191" s="1262"/>
    </row>
    <row r="192" spans="1:10" ht="70" customHeight="1">
      <c r="A192" s="1259"/>
      <c r="B192" s="330" t="s">
        <v>1196</v>
      </c>
      <c r="C192" s="1259"/>
      <c r="D192" s="1264"/>
      <c r="E192" s="1262"/>
      <c r="F192" s="1264"/>
      <c r="G192" s="1264"/>
      <c r="H192" s="1265"/>
      <c r="I192" s="1265"/>
      <c r="J192" s="1262"/>
    </row>
    <row r="193" spans="1:10" ht="70" customHeight="1">
      <c r="A193" s="1259"/>
      <c r="B193" s="330" t="s">
        <v>1197</v>
      </c>
      <c r="C193" s="330" t="s">
        <v>1436</v>
      </c>
      <c r="D193" s="1264"/>
      <c r="E193" s="1262"/>
      <c r="F193" s="1264"/>
      <c r="G193" s="1264"/>
      <c r="H193" s="1265"/>
      <c r="I193" s="1265"/>
      <c r="J193" s="1262"/>
    </row>
    <row r="194" spans="1:10" ht="70" customHeight="1">
      <c r="A194" s="1269" t="s">
        <v>1277</v>
      </c>
      <c r="B194" s="1269"/>
      <c r="C194" s="1269"/>
      <c r="D194" s="337"/>
      <c r="E194" s="337"/>
      <c r="F194" s="337"/>
      <c r="G194" s="337"/>
      <c r="H194" s="337"/>
      <c r="I194" s="337"/>
      <c r="J194" s="335"/>
    </row>
    <row r="195" spans="1:10" ht="70" customHeight="1">
      <c r="A195" s="330" t="s">
        <v>1278</v>
      </c>
      <c r="B195" s="339" t="s">
        <v>1437</v>
      </c>
      <c r="C195" s="330" t="s">
        <v>1280</v>
      </c>
      <c r="D195" s="1261" t="s">
        <v>1438</v>
      </c>
      <c r="E195" s="337"/>
      <c r="F195" s="337"/>
      <c r="G195" s="337"/>
      <c r="H195" s="337"/>
      <c r="I195" s="337"/>
      <c r="J195" s="1262" t="s">
        <v>980</v>
      </c>
    </row>
    <row r="196" spans="1:10" ht="70" customHeight="1">
      <c r="A196" s="330" t="s">
        <v>1282</v>
      </c>
      <c r="B196" s="1259" t="s">
        <v>1283</v>
      </c>
      <c r="C196" s="1259" t="s">
        <v>1439</v>
      </c>
      <c r="D196" s="1261"/>
      <c r="E196" s="337"/>
      <c r="F196" s="337"/>
      <c r="G196" s="337"/>
      <c r="H196" s="337"/>
      <c r="I196" s="337"/>
      <c r="J196" s="1262"/>
    </row>
    <row r="197" spans="1:10" ht="70" customHeight="1">
      <c r="A197" s="364"/>
      <c r="B197" s="1259"/>
      <c r="C197" s="1259"/>
      <c r="D197" s="1261"/>
      <c r="E197" s="337"/>
      <c r="F197" s="337"/>
      <c r="G197" s="337"/>
      <c r="H197" s="337"/>
      <c r="I197" s="337"/>
      <c r="J197" s="1262"/>
    </row>
    <row r="198" spans="1:10" ht="70" customHeight="1">
      <c r="A198" s="330" t="s">
        <v>1285</v>
      </c>
      <c r="B198" s="1259"/>
      <c r="C198" s="1259"/>
      <c r="D198" s="1261"/>
      <c r="E198" s="337"/>
      <c r="F198" s="337"/>
      <c r="G198" s="337"/>
      <c r="H198" s="337"/>
      <c r="I198" s="337"/>
      <c r="J198" s="1262"/>
    </row>
    <row r="199" spans="1:10" ht="70" customHeight="1">
      <c r="A199" s="330"/>
      <c r="B199" s="330" t="s">
        <v>1440</v>
      </c>
      <c r="C199" s="330" t="s">
        <v>1441</v>
      </c>
      <c r="D199" s="1261"/>
      <c r="E199" s="337"/>
      <c r="F199" s="337"/>
      <c r="G199" s="337"/>
      <c r="H199" s="337"/>
      <c r="I199" s="337"/>
      <c r="J199" s="1262"/>
    </row>
    <row r="200" spans="1:10" ht="70" customHeight="1">
      <c r="A200" s="330" t="s">
        <v>1288</v>
      </c>
      <c r="B200" s="330" t="s">
        <v>1442</v>
      </c>
      <c r="C200" s="330" t="s">
        <v>1290</v>
      </c>
      <c r="D200" s="1261"/>
      <c r="E200" s="337"/>
      <c r="F200" s="337"/>
      <c r="G200" s="337"/>
      <c r="H200" s="337"/>
      <c r="I200" s="337"/>
      <c r="J200" s="1262"/>
    </row>
    <row r="201" spans="1:10" ht="70" customHeight="1">
      <c r="A201" s="1259" t="s">
        <v>1443</v>
      </c>
      <c r="B201" s="330" t="s">
        <v>1444</v>
      </c>
      <c r="C201" s="330" t="s">
        <v>1445</v>
      </c>
      <c r="D201" s="1261"/>
      <c r="E201" s="337"/>
      <c r="F201" s="337"/>
      <c r="G201" s="337"/>
      <c r="H201" s="337"/>
      <c r="I201" s="337"/>
      <c r="J201" s="1262"/>
    </row>
    <row r="202" spans="1:10" ht="70" customHeight="1">
      <c r="A202" s="1259"/>
      <c r="B202" s="330" t="s">
        <v>1446</v>
      </c>
      <c r="C202" s="330" t="s">
        <v>1445</v>
      </c>
      <c r="D202" s="1261"/>
      <c r="E202" s="337"/>
      <c r="F202" s="337"/>
      <c r="G202" s="337"/>
      <c r="H202" s="337"/>
      <c r="I202" s="337"/>
      <c r="J202" s="1262"/>
    </row>
    <row r="203" spans="1:10" ht="70" customHeight="1">
      <c r="A203" s="330" t="s">
        <v>1296</v>
      </c>
      <c r="B203" s="330" t="s">
        <v>1297</v>
      </c>
      <c r="C203" s="330" t="s">
        <v>1447</v>
      </c>
      <c r="D203" s="1261"/>
      <c r="E203" s="337"/>
      <c r="F203" s="337"/>
      <c r="G203" s="337"/>
      <c r="H203" s="337"/>
      <c r="I203" s="337"/>
      <c r="J203" s="1262"/>
    </row>
    <row r="204" spans="1:10" ht="70" customHeight="1">
      <c r="A204" s="1268"/>
      <c r="B204" s="1268"/>
      <c r="C204" s="1268"/>
      <c r="D204" s="337"/>
      <c r="E204" s="337"/>
      <c r="F204" s="337"/>
      <c r="G204" s="337"/>
      <c r="H204" s="337"/>
      <c r="I204" s="337"/>
      <c r="J204" s="335"/>
    </row>
    <row r="205" spans="1:10" ht="70" customHeight="1">
      <c r="A205" s="1260" t="s">
        <v>1448</v>
      </c>
      <c r="B205" s="1260"/>
      <c r="C205" s="1260"/>
      <c r="D205" s="337"/>
      <c r="E205" s="337"/>
      <c r="F205" s="337"/>
      <c r="G205" s="337"/>
      <c r="H205" s="337"/>
      <c r="I205" s="337"/>
      <c r="J205" s="335"/>
    </row>
    <row r="206" spans="1:10" ht="70" customHeight="1">
      <c r="A206" s="1267" t="s">
        <v>1300</v>
      </c>
      <c r="B206" s="1267"/>
      <c r="C206" s="1267"/>
      <c r="D206" s="337"/>
      <c r="E206" s="337"/>
      <c r="F206" s="337"/>
      <c r="G206" s="337"/>
      <c r="H206" s="337"/>
      <c r="I206" s="337"/>
      <c r="J206" s="335"/>
    </row>
    <row r="207" spans="1:10" ht="70" customHeight="1">
      <c r="A207" s="358" t="s">
        <v>961</v>
      </c>
      <c r="B207" s="358" t="s">
        <v>1449</v>
      </c>
      <c r="C207" s="358" t="s">
        <v>963</v>
      </c>
      <c r="D207" s="337"/>
      <c r="E207" s="337"/>
      <c r="F207" s="337"/>
      <c r="G207" s="337"/>
      <c r="H207" s="337"/>
      <c r="I207" s="337"/>
      <c r="J207" s="335"/>
    </row>
    <row r="208" spans="1:10" ht="70" customHeight="1">
      <c r="A208" s="330" t="s">
        <v>1024</v>
      </c>
      <c r="B208" s="330" t="s">
        <v>1325</v>
      </c>
      <c r="C208" s="330" t="s">
        <v>1450</v>
      </c>
      <c r="D208" s="1264" t="s">
        <v>1451</v>
      </c>
      <c r="E208" s="1264" t="s">
        <v>1452</v>
      </c>
      <c r="F208" s="1264" t="s">
        <v>85</v>
      </c>
      <c r="G208" s="1262" t="s">
        <v>975</v>
      </c>
      <c r="H208" s="1263">
        <v>45231</v>
      </c>
      <c r="I208" s="1263">
        <v>45597</v>
      </c>
      <c r="J208" s="1262" t="s">
        <v>976</v>
      </c>
    </row>
    <row r="209" spans="1:10" ht="70" customHeight="1">
      <c r="A209" s="330" t="s">
        <v>1035</v>
      </c>
      <c r="B209" s="1259" t="s">
        <v>1036</v>
      </c>
      <c r="C209" s="1259" t="s">
        <v>1453</v>
      </c>
      <c r="D209" s="1264"/>
      <c r="E209" s="1264"/>
      <c r="F209" s="1264"/>
      <c r="G209" s="1262"/>
      <c r="H209" s="1264"/>
      <c r="I209" s="1264"/>
      <c r="J209" s="1262"/>
    </row>
    <row r="210" spans="1:10" ht="70" customHeight="1">
      <c r="A210" s="330" t="s">
        <v>1039</v>
      </c>
      <c r="B210" s="1259"/>
      <c r="C210" s="1259"/>
      <c r="D210" s="1264"/>
      <c r="E210" s="1264"/>
      <c r="F210" s="1264"/>
      <c r="G210" s="1262"/>
      <c r="H210" s="1264"/>
      <c r="I210" s="1264"/>
      <c r="J210" s="1262"/>
    </row>
    <row r="211" spans="1:10" ht="70" customHeight="1">
      <c r="A211" s="1259" t="s">
        <v>1044</v>
      </c>
      <c r="B211" s="330" t="s">
        <v>1045</v>
      </c>
      <c r="C211" s="330" t="s">
        <v>1454</v>
      </c>
      <c r="D211" s="1264"/>
      <c r="E211" s="1264"/>
      <c r="F211" s="1264"/>
      <c r="G211" s="1262"/>
      <c r="H211" s="1264"/>
      <c r="I211" s="1264"/>
      <c r="J211" s="1262"/>
    </row>
    <row r="212" spans="1:10" ht="70" customHeight="1">
      <c r="A212" s="1259"/>
      <c r="B212" s="330" t="s">
        <v>1049</v>
      </c>
      <c r="C212" s="330" t="s">
        <v>1455</v>
      </c>
      <c r="D212" s="1264"/>
      <c r="E212" s="1264"/>
      <c r="F212" s="1264"/>
      <c r="G212" s="1262"/>
      <c r="H212" s="1264"/>
      <c r="I212" s="1264"/>
      <c r="J212" s="1262"/>
    </row>
    <row r="213" spans="1:10" ht="70" customHeight="1">
      <c r="A213" s="330" t="s">
        <v>1393</v>
      </c>
      <c r="B213" s="330" t="s">
        <v>1394</v>
      </c>
      <c r="C213" s="330" t="s">
        <v>1456</v>
      </c>
      <c r="D213" s="1264"/>
      <c r="E213" s="1264"/>
      <c r="F213" s="1264"/>
      <c r="G213" s="1262"/>
      <c r="H213" s="1264"/>
      <c r="I213" s="1264"/>
      <c r="J213" s="1262"/>
    </row>
    <row r="214" spans="1:10" ht="70" customHeight="1">
      <c r="A214" s="330" t="s">
        <v>1056</v>
      </c>
      <c r="B214" s="1259" t="s">
        <v>1223</v>
      </c>
      <c r="C214" s="1259" t="s">
        <v>1457</v>
      </c>
      <c r="D214" s="1264"/>
      <c r="E214" s="1264"/>
      <c r="F214" s="1264"/>
      <c r="G214" s="1262"/>
      <c r="H214" s="1264"/>
      <c r="I214" s="1264"/>
      <c r="J214" s="1262"/>
    </row>
    <row r="215" spans="1:10" ht="70" customHeight="1">
      <c r="A215" s="330" t="s">
        <v>1061</v>
      </c>
      <c r="B215" s="1259"/>
      <c r="C215" s="1259"/>
      <c r="D215" s="1264"/>
      <c r="E215" s="1264"/>
      <c r="F215" s="1264"/>
      <c r="G215" s="1262"/>
      <c r="H215" s="1264"/>
      <c r="I215" s="1264"/>
      <c r="J215" s="1262"/>
    </row>
    <row r="216" spans="1:10" ht="70" customHeight="1">
      <c r="A216" s="330" t="s">
        <v>1066</v>
      </c>
      <c r="B216" s="330" t="s">
        <v>1227</v>
      </c>
      <c r="C216" s="330" t="s">
        <v>1458</v>
      </c>
      <c r="D216" s="1264"/>
      <c r="E216" s="1264"/>
      <c r="F216" s="1264"/>
      <c r="G216" s="1262"/>
      <c r="H216" s="1264"/>
      <c r="I216" s="1264"/>
      <c r="J216" s="1262"/>
    </row>
    <row r="217" spans="1:10" ht="70" customHeight="1">
      <c r="A217" s="330" t="s">
        <v>1459</v>
      </c>
      <c r="B217" s="330" t="s">
        <v>1460</v>
      </c>
      <c r="C217" s="330" t="s">
        <v>1461</v>
      </c>
      <c r="D217" s="1264"/>
      <c r="E217" s="1264"/>
      <c r="F217" s="1264"/>
      <c r="G217" s="1262"/>
      <c r="H217" s="1264"/>
      <c r="I217" s="1264"/>
      <c r="J217" s="1262"/>
    </row>
    <row r="218" spans="1:10" ht="70" customHeight="1">
      <c r="A218" s="1259" t="s">
        <v>1070</v>
      </c>
      <c r="B218" s="1259" t="s">
        <v>1075</v>
      </c>
      <c r="C218" s="1259" t="s">
        <v>1076</v>
      </c>
      <c r="D218" s="1264"/>
      <c r="E218" s="1264"/>
      <c r="F218" s="1264"/>
      <c r="G218" s="1262"/>
      <c r="H218" s="1264"/>
      <c r="I218" s="1264"/>
      <c r="J218" s="1262"/>
    </row>
    <row r="219" spans="1:10" ht="70" customHeight="1">
      <c r="A219" s="1259"/>
      <c r="B219" s="1259"/>
      <c r="C219" s="1259"/>
      <c r="D219" s="1264"/>
      <c r="E219" s="1264"/>
      <c r="F219" s="1264"/>
      <c r="G219" s="1262"/>
      <c r="H219" s="1264"/>
      <c r="I219" s="1264"/>
      <c r="J219" s="1262"/>
    </row>
    <row r="220" spans="1:10" ht="70" customHeight="1">
      <c r="A220" s="330" t="s">
        <v>1399</v>
      </c>
      <c r="B220" s="330" t="s">
        <v>1400</v>
      </c>
      <c r="C220" s="330" t="s">
        <v>1462</v>
      </c>
      <c r="D220" s="1264"/>
      <c r="E220" s="1264"/>
      <c r="F220" s="1264"/>
      <c r="G220" s="1262"/>
      <c r="H220" s="1264"/>
      <c r="I220" s="1264"/>
      <c r="J220" s="1262"/>
    </row>
    <row r="221" spans="1:10" ht="70" customHeight="1">
      <c r="A221" s="330" t="s">
        <v>1079</v>
      </c>
      <c r="B221" s="1259" t="s">
        <v>1235</v>
      </c>
      <c r="C221" s="1259" t="s">
        <v>1408</v>
      </c>
      <c r="D221" s="1264"/>
      <c r="E221" s="1264"/>
      <c r="F221" s="1264"/>
      <c r="G221" s="1262"/>
      <c r="H221" s="1264"/>
      <c r="I221" s="1264"/>
      <c r="J221" s="1262"/>
    </row>
    <row r="222" spans="1:10" ht="70" customHeight="1">
      <c r="A222" s="330" t="s">
        <v>1084</v>
      </c>
      <c r="B222" s="1259"/>
      <c r="C222" s="1259"/>
      <c r="D222" s="1264"/>
      <c r="E222" s="1264"/>
      <c r="F222" s="1264"/>
      <c r="G222" s="1262"/>
      <c r="H222" s="1264"/>
      <c r="I222" s="1264"/>
      <c r="J222" s="1262"/>
    </row>
    <row r="223" spans="1:10" ht="70" customHeight="1">
      <c r="A223" s="330" t="s">
        <v>1089</v>
      </c>
      <c r="B223" s="330" t="s">
        <v>1348</v>
      </c>
      <c r="C223" s="330" t="s">
        <v>1463</v>
      </c>
      <c r="D223" s="1264"/>
      <c r="E223" s="1264"/>
      <c r="F223" s="1264"/>
      <c r="G223" s="1262"/>
      <c r="H223" s="1264"/>
      <c r="I223" s="1264"/>
      <c r="J223" s="1262"/>
    </row>
    <row r="224" spans="1:10" ht="70" customHeight="1">
      <c r="A224" s="1259" t="s">
        <v>1239</v>
      </c>
      <c r="B224" s="330" t="s">
        <v>1464</v>
      </c>
      <c r="C224" s="330" t="s">
        <v>1356</v>
      </c>
      <c r="D224" s="1264"/>
      <c r="E224" s="1264"/>
      <c r="F224" s="1264"/>
      <c r="G224" s="1262"/>
      <c r="H224" s="1264"/>
      <c r="I224" s="1264"/>
      <c r="J224" s="1262"/>
    </row>
    <row r="225" spans="1:10" ht="70" customHeight="1">
      <c r="A225" s="1259"/>
      <c r="B225" s="330" t="s">
        <v>1359</v>
      </c>
      <c r="C225" s="330" t="s">
        <v>1360</v>
      </c>
      <c r="D225" s="1264"/>
      <c r="E225" s="1264"/>
      <c r="F225" s="1264"/>
      <c r="G225" s="1262"/>
      <c r="H225" s="1264"/>
      <c r="I225" s="1264"/>
      <c r="J225" s="1262"/>
    </row>
    <row r="226" spans="1:10" ht="70" customHeight="1">
      <c r="A226" s="1259"/>
      <c r="B226" s="330" t="s">
        <v>1413</v>
      </c>
      <c r="C226" s="330" t="s">
        <v>1414</v>
      </c>
      <c r="D226" s="1264"/>
      <c r="E226" s="1264"/>
      <c r="F226" s="1264"/>
      <c r="G226" s="1262"/>
      <c r="H226" s="1264"/>
      <c r="I226" s="1264"/>
      <c r="J226" s="1262"/>
    </row>
    <row r="227" spans="1:10" ht="70" customHeight="1">
      <c r="A227" s="330" t="s">
        <v>1135</v>
      </c>
      <c r="B227" s="330" t="s">
        <v>1154</v>
      </c>
      <c r="C227" s="330" t="s">
        <v>1465</v>
      </c>
      <c r="D227" s="1264"/>
      <c r="E227" s="1264"/>
      <c r="F227" s="1264"/>
      <c r="G227" s="1262"/>
      <c r="H227" s="1264"/>
      <c r="I227" s="1264"/>
      <c r="J227" s="1262"/>
    </row>
    <row r="228" spans="1:10" ht="70" customHeight="1">
      <c r="A228" s="330" t="s">
        <v>1135</v>
      </c>
      <c r="B228" s="330" t="s">
        <v>1158</v>
      </c>
      <c r="C228" s="330" t="s">
        <v>1466</v>
      </c>
      <c r="D228" s="1264"/>
      <c r="E228" s="1264"/>
      <c r="F228" s="1264"/>
      <c r="G228" s="1262"/>
      <c r="H228" s="1264"/>
      <c r="I228" s="1264"/>
      <c r="J228" s="1262"/>
    </row>
    <row r="229" spans="1:10" ht="70" customHeight="1">
      <c r="A229" s="1259" t="s">
        <v>1162</v>
      </c>
      <c r="B229" s="330" t="s">
        <v>1163</v>
      </c>
      <c r="C229" s="1259" t="s">
        <v>1164</v>
      </c>
      <c r="D229" s="1264"/>
      <c r="E229" s="1264"/>
      <c r="F229" s="1264"/>
      <c r="G229" s="1262"/>
      <c r="H229" s="1264"/>
      <c r="I229" s="1264"/>
      <c r="J229" s="1262"/>
    </row>
    <row r="230" spans="1:10" ht="70" customHeight="1">
      <c r="A230" s="1259"/>
      <c r="B230" s="330" t="s">
        <v>1167</v>
      </c>
      <c r="C230" s="1259"/>
      <c r="D230" s="1264"/>
      <c r="E230" s="1264"/>
      <c r="F230" s="1264"/>
      <c r="G230" s="1262"/>
      <c r="H230" s="1264"/>
      <c r="I230" s="1264"/>
      <c r="J230" s="1262"/>
    </row>
    <row r="231" spans="1:10" ht="70" customHeight="1">
      <c r="A231" s="1259" t="s">
        <v>1168</v>
      </c>
      <c r="B231" s="330" t="s">
        <v>1169</v>
      </c>
      <c r="C231" s="1259" t="s">
        <v>1170</v>
      </c>
      <c r="D231" s="1264"/>
      <c r="E231" s="1264"/>
      <c r="F231" s="1264"/>
      <c r="G231" s="1262"/>
      <c r="H231" s="1264"/>
      <c r="I231" s="1264"/>
      <c r="J231" s="1262"/>
    </row>
    <row r="232" spans="1:10" ht="70" customHeight="1">
      <c r="A232" s="1259"/>
      <c r="B232" s="330" t="s">
        <v>1167</v>
      </c>
      <c r="C232" s="1259"/>
      <c r="D232" s="1264"/>
      <c r="E232" s="1264"/>
      <c r="F232" s="1264"/>
      <c r="G232" s="1262"/>
      <c r="H232" s="1264"/>
      <c r="I232" s="1264"/>
      <c r="J232" s="1262"/>
    </row>
    <row r="233" spans="1:10" ht="70" customHeight="1">
      <c r="A233" s="330" t="s">
        <v>1173</v>
      </c>
      <c r="B233" s="330" t="s">
        <v>1258</v>
      </c>
      <c r="C233" s="1259" t="s">
        <v>1467</v>
      </c>
      <c r="D233" s="1264"/>
      <c r="E233" s="1264"/>
      <c r="F233" s="1264"/>
      <c r="G233" s="1262"/>
      <c r="H233" s="1264"/>
      <c r="I233" s="1264"/>
      <c r="J233" s="1262"/>
    </row>
    <row r="234" spans="1:10" ht="70" customHeight="1">
      <c r="A234" s="330" t="s">
        <v>1178</v>
      </c>
      <c r="B234" s="330" t="s">
        <v>1262</v>
      </c>
      <c r="C234" s="1259"/>
      <c r="D234" s="1264"/>
      <c r="E234" s="1264"/>
      <c r="F234" s="1264"/>
      <c r="G234" s="1262"/>
      <c r="H234" s="1264"/>
      <c r="I234" s="1264"/>
      <c r="J234" s="1262"/>
    </row>
    <row r="235" spans="1:10" ht="70" customHeight="1">
      <c r="A235" s="1259" t="s">
        <v>1183</v>
      </c>
      <c r="B235" s="330" t="s">
        <v>1184</v>
      </c>
      <c r="C235" s="330" t="s">
        <v>1468</v>
      </c>
      <c r="D235" s="1264"/>
      <c r="E235" s="1264"/>
      <c r="F235" s="1264"/>
      <c r="G235" s="1262"/>
      <c r="H235" s="1264"/>
      <c r="I235" s="1264"/>
      <c r="J235" s="1262"/>
    </row>
    <row r="236" spans="1:10" ht="70" customHeight="1">
      <c r="A236" s="1259"/>
      <c r="B236" s="330" t="s">
        <v>1268</v>
      </c>
      <c r="C236" s="330" t="s">
        <v>1469</v>
      </c>
      <c r="D236" s="1264"/>
      <c r="E236" s="1264"/>
      <c r="F236" s="1264"/>
      <c r="G236" s="1262"/>
      <c r="H236" s="1264"/>
      <c r="I236" s="1264"/>
      <c r="J236" s="1262"/>
    </row>
    <row r="237" spans="1:10" ht="70" customHeight="1">
      <c r="A237" s="1259"/>
      <c r="B237" s="330" t="s">
        <v>1192</v>
      </c>
      <c r="C237" s="1259" t="s">
        <v>1470</v>
      </c>
      <c r="D237" s="1264"/>
      <c r="E237" s="1264"/>
      <c r="F237" s="1264"/>
      <c r="G237" s="1262"/>
      <c r="H237" s="1264"/>
      <c r="I237" s="1264"/>
      <c r="J237" s="1262"/>
    </row>
    <row r="238" spans="1:10" ht="70" customHeight="1">
      <c r="A238" s="1259"/>
      <c r="B238" s="330" t="s">
        <v>1196</v>
      </c>
      <c r="C238" s="1259"/>
      <c r="D238" s="1264"/>
      <c r="E238" s="1264"/>
      <c r="F238" s="1264"/>
      <c r="G238" s="1262"/>
      <c r="H238" s="1264"/>
      <c r="I238" s="1264"/>
      <c r="J238" s="1262"/>
    </row>
    <row r="239" spans="1:10" ht="70" customHeight="1">
      <c r="A239" s="1259"/>
      <c r="B239" s="330" t="s">
        <v>1197</v>
      </c>
      <c r="C239" s="330" t="s">
        <v>1471</v>
      </c>
      <c r="D239" s="1264"/>
      <c r="E239" s="1264"/>
      <c r="F239" s="1264"/>
      <c r="G239" s="1262"/>
      <c r="H239" s="1264"/>
      <c r="I239" s="1264"/>
      <c r="J239" s="1262"/>
    </row>
    <row r="240" spans="1:10" ht="70" customHeight="1">
      <c r="A240" s="1259"/>
      <c r="B240" s="330" t="s">
        <v>1472</v>
      </c>
      <c r="C240" s="330" t="s">
        <v>1473</v>
      </c>
      <c r="D240" s="1264"/>
      <c r="E240" s="1264"/>
      <c r="F240" s="1264"/>
      <c r="G240" s="1262"/>
      <c r="H240" s="1264"/>
      <c r="I240" s="1264"/>
      <c r="J240" s="1262"/>
    </row>
    <row r="241" spans="1:10" ht="70" customHeight="1">
      <c r="A241" s="1267" t="s">
        <v>1474</v>
      </c>
      <c r="B241" s="1267"/>
      <c r="C241" s="1267"/>
      <c r="D241" s="337"/>
      <c r="E241" s="337"/>
      <c r="F241" s="337"/>
      <c r="G241" s="337"/>
      <c r="H241" s="337"/>
      <c r="I241" s="337"/>
      <c r="J241" s="335"/>
    </row>
    <row r="242" spans="1:10" ht="70" customHeight="1">
      <c r="A242" s="330" t="s">
        <v>1475</v>
      </c>
      <c r="B242" s="330" t="s">
        <v>1476</v>
      </c>
      <c r="C242" s="330" t="s">
        <v>1477</v>
      </c>
      <c r="D242" s="1261" t="s">
        <v>1478</v>
      </c>
      <c r="E242" s="1264" t="s">
        <v>1479</v>
      </c>
      <c r="F242" s="1264" t="s">
        <v>85</v>
      </c>
      <c r="G242" s="1264" t="s">
        <v>975</v>
      </c>
      <c r="H242" s="1263">
        <v>45231</v>
      </c>
      <c r="I242" s="1265">
        <v>45597</v>
      </c>
      <c r="J242" s="1262" t="s">
        <v>976</v>
      </c>
    </row>
    <row r="243" spans="1:10" ht="70" customHeight="1">
      <c r="A243" s="364"/>
      <c r="B243" s="330" t="s">
        <v>1286</v>
      </c>
      <c r="C243" s="330" t="s">
        <v>1480</v>
      </c>
      <c r="D243" s="1261"/>
      <c r="E243" s="1264"/>
      <c r="F243" s="1264"/>
      <c r="G243" s="1264"/>
      <c r="H243" s="1263"/>
      <c r="I243" s="1265"/>
      <c r="J243" s="1262"/>
    </row>
    <row r="244" spans="1:10" ht="70" customHeight="1">
      <c r="A244" s="330" t="s">
        <v>1285</v>
      </c>
      <c r="B244" s="330" t="s">
        <v>1440</v>
      </c>
      <c r="C244" s="330" t="s">
        <v>1481</v>
      </c>
      <c r="D244" s="1261"/>
      <c r="E244" s="1264"/>
      <c r="F244" s="1264"/>
      <c r="G244" s="1264"/>
      <c r="H244" s="1263"/>
      <c r="I244" s="1265"/>
      <c r="J244" s="1262"/>
    </row>
    <row r="245" spans="1:10" ht="70" customHeight="1">
      <c r="A245" s="330" t="s">
        <v>1288</v>
      </c>
      <c r="B245" s="330" t="s">
        <v>1442</v>
      </c>
      <c r="C245" s="330" t="s">
        <v>1290</v>
      </c>
      <c r="D245" s="1261"/>
      <c r="E245" s="1264"/>
      <c r="F245" s="1264"/>
      <c r="G245" s="1264"/>
      <c r="H245" s="1263"/>
      <c r="I245" s="1265"/>
      <c r="J245" s="1262"/>
    </row>
    <row r="246" spans="1:10" ht="70" customHeight="1">
      <c r="A246" s="339" t="s">
        <v>1296</v>
      </c>
      <c r="B246" s="330" t="s">
        <v>1297</v>
      </c>
      <c r="C246" s="330" t="s">
        <v>1482</v>
      </c>
      <c r="D246" s="1261"/>
      <c r="E246" s="1264"/>
      <c r="F246" s="1264"/>
      <c r="G246" s="1264"/>
      <c r="H246" s="1263"/>
      <c r="I246" s="1265"/>
      <c r="J246" s="1262"/>
    </row>
    <row r="247" spans="1:10" ht="70" customHeight="1">
      <c r="A247" s="1258"/>
      <c r="B247" s="1258"/>
      <c r="C247" s="1258"/>
      <c r="D247" s="337"/>
      <c r="E247" s="337"/>
      <c r="F247" s="337"/>
      <c r="G247" s="337"/>
      <c r="H247" s="337"/>
      <c r="I247" s="337"/>
      <c r="J247" s="335"/>
    </row>
    <row r="248" spans="1:10" ht="70" customHeight="1">
      <c r="A248" s="1260" t="s">
        <v>1483</v>
      </c>
      <c r="B248" s="1260"/>
      <c r="C248" s="1260"/>
      <c r="D248" s="337"/>
      <c r="E248" s="337"/>
      <c r="F248" s="337"/>
      <c r="G248" s="337"/>
      <c r="H248" s="337"/>
      <c r="I248" s="337"/>
      <c r="J248" s="335"/>
    </row>
    <row r="249" spans="1:10" ht="70" customHeight="1">
      <c r="A249" s="1260" t="s">
        <v>1300</v>
      </c>
      <c r="B249" s="1260"/>
      <c r="C249" s="1260"/>
      <c r="D249" s="337"/>
      <c r="E249" s="337"/>
      <c r="F249" s="337"/>
      <c r="G249" s="337"/>
      <c r="H249" s="337"/>
      <c r="I249" s="337"/>
      <c r="J249" s="335"/>
    </row>
    <row r="250" spans="1:10" ht="70" customHeight="1">
      <c r="A250" s="363" t="s">
        <v>961</v>
      </c>
      <c r="B250" s="358" t="s">
        <v>962</v>
      </c>
      <c r="C250" s="358" t="s">
        <v>963</v>
      </c>
      <c r="D250" s="337"/>
      <c r="E250" s="337"/>
      <c r="F250" s="337"/>
      <c r="G250" s="337"/>
      <c r="H250" s="337"/>
      <c r="I250" s="337"/>
      <c r="J250" s="335"/>
    </row>
    <row r="251" spans="1:10" ht="70" customHeight="1">
      <c r="A251" s="1266" t="s">
        <v>1024</v>
      </c>
      <c r="B251" s="330" t="s">
        <v>1321</v>
      </c>
      <c r="C251" s="330" t="s">
        <v>1484</v>
      </c>
      <c r="D251" s="1264" t="s">
        <v>1485</v>
      </c>
      <c r="E251" s="1264" t="s">
        <v>1452</v>
      </c>
      <c r="F251" s="1264" t="s">
        <v>85</v>
      </c>
      <c r="G251" s="1264" t="s">
        <v>975</v>
      </c>
      <c r="H251" s="1263">
        <v>45231</v>
      </c>
      <c r="I251" s="1263">
        <v>45597</v>
      </c>
      <c r="J251" s="1262" t="s">
        <v>976</v>
      </c>
    </row>
    <row r="252" spans="1:10" ht="70" customHeight="1">
      <c r="A252" s="1266"/>
      <c r="B252" s="330" t="s">
        <v>1325</v>
      </c>
      <c r="C252" s="330" t="s">
        <v>1486</v>
      </c>
      <c r="D252" s="1264"/>
      <c r="E252" s="1264"/>
      <c r="F252" s="1264"/>
      <c r="G252" s="1264"/>
      <c r="H252" s="1264"/>
      <c r="I252" s="1264"/>
      <c r="J252" s="1262"/>
    </row>
    <row r="253" spans="1:10" ht="70" customHeight="1">
      <c r="A253" s="1266"/>
      <c r="B253" s="330" t="s">
        <v>1487</v>
      </c>
      <c r="C253" s="330" t="s">
        <v>1488</v>
      </c>
      <c r="D253" s="1264"/>
      <c r="E253" s="1264"/>
      <c r="F253" s="1264"/>
      <c r="G253" s="1264"/>
      <c r="H253" s="1264"/>
      <c r="I253" s="1264"/>
      <c r="J253" s="1262"/>
    </row>
    <row r="254" spans="1:10" ht="70" customHeight="1">
      <c r="A254" s="330" t="s">
        <v>1035</v>
      </c>
      <c r="B254" s="330" t="s">
        <v>1036</v>
      </c>
      <c r="C254" s="330" t="s">
        <v>1037</v>
      </c>
      <c r="D254" s="1264"/>
      <c r="E254" s="1264"/>
      <c r="F254" s="1264"/>
      <c r="G254" s="1264"/>
      <c r="H254" s="1264"/>
      <c r="I254" s="1264"/>
      <c r="J254" s="1262"/>
    </row>
    <row r="255" spans="1:10" ht="70" customHeight="1">
      <c r="A255" s="330" t="s">
        <v>1039</v>
      </c>
      <c r="B255" s="330" t="s">
        <v>1489</v>
      </c>
      <c r="C255" s="330" t="s">
        <v>1490</v>
      </c>
      <c r="D255" s="1264"/>
      <c r="E255" s="1264"/>
      <c r="F255" s="1264"/>
      <c r="G255" s="1264"/>
      <c r="H255" s="1264"/>
      <c r="I255" s="1264"/>
      <c r="J255" s="1262"/>
    </row>
    <row r="256" spans="1:10" ht="70" customHeight="1">
      <c r="A256" s="1259" t="s">
        <v>1044</v>
      </c>
      <c r="B256" s="330" t="s">
        <v>1045</v>
      </c>
      <c r="C256" s="330" t="s">
        <v>1491</v>
      </c>
      <c r="D256" s="1264"/>
      <c r="E256" s="1264"/>
      <c r="F256" s="1264"/>
      <c r="G256" s="1264"/>
      <c r="H256" s="1264"/>
      <c r="I256" s="1264"/>
      <c r="J256" s="1262"/>
    </row>
    <row r="257" spans="1:10" ht="70" customHeight="1">
      <c r="A257" s="1259"/>
      <c r="B257" s="330" t="s">
        <v>1492</v>
      </c>
      <c r="C257" s="330" t="s">
        <v>1493</v>
      </c>
      <c r="D257" s="1264"/>
      <c r="E257" s="1264"/>
      <c r="F257" s="1264"/>
      <c r="G257" s="1264"/>
      <c r="H257" s="1264"/>
      <c r="I257" s="1264"/>
      <c r="J257" s="1262"/>
    </row>
    <row r="258" spans="1:10" ht="70" customHeight="1">
      <c r="A258" s="330" t="s">
        <v>1393</v>
      </c>
      <c r="B258" s="330" t="s">
        <v>1394</v>
      </c>
      <c r="C258" s="330" t="s">
        <v>1494</v>
      </c>
      <c r="D258" s="1264"/>
      <c r="E258" s="1264"/>
      <c r="F258" s="1264"/>
      <c r="G258" s="1264"/>
      <c r="H258" s="1264"/>
      <c r="I258" s="1264"/>
      <c r="J258" s="1262"/>
    </row>
    <row r="259" spans="1:10" ht="70" customHeight="1">
      <c r="A259" s="330" t="s">
        <v>1056</v>
      </c>
      <c r="B259" s="1259" t="s">
        <v>1223</v>
      </c>
      <c r="C259" s="1259" t="s">
        <v>1495</v>
      </c>
      <c r="D259" s="1264"/>
      <c r="E259" s="1264"/>
      <c r="F259" s="1264"/>
      <c r="G259" s="1264"/>
      <c r="H259" s="1264"/>
      <c r="I259" s="1264"/>
      <c r="J259" s="1262"/>
    </row>
    <row r="260" spans="1:10" ht="70" customHeight="1">
      <c r="A260" s="330" t="s">
        <v>1061</v>
      </c>
      <c r="B260" s="1259"/>
      <c r="C260" s="1259"/>
      <c r="D260" s="1264"/>
      <c r="E260" s="1264"/>
      <c r="F260" s="1264"/>
      <c r="G260" s="1264"/>
      <c r="H260" s="1264"/>
      <c r="I260" s="1264"/>
      <c r="J260" s="1262"/>
    </row>
    <row r="261" spans="1:10" ht="70" customHeight="1">
      <c r="A261" s="1259" t="s">
        <v>1496</v>
      </c>
      <c r="B261" s="330" t="s">
        <v>1337</v>
      </c>
      <c r="C261" s="330" t="s">
        <v>1497</v>
      </c>
      <c r="D261" s="1264"/>
      <c r="E261" s="1264"/>
      <c r="F261" s="1264"/>
      <c r="G261" s="1264"/>
      <c r="H261" s="1264"/>
      <c r="I261" s="1264"/>
      <c r="J261" s="1262"/>
    </row>
    <row r="262" spans="1:10" ht="70" customHeight="1">
      <c r="A262" s="1259"/>
      <c r="B262" s="330" t="s">
        <v>1227</v>
      </c>
      <c r="C262" s="330" t="s">
        <v>1498</v>
      </c>
      <c r="D262" s="1264"/>
      <c r="E262" s="1264"/>
      <c r="F262" s="1264"/>
      <c r="G262" s="1264"/>
      <c r="H262" s="1264"/>
      <c r="I262" s="1264"/>
      <c r="J262" s="1262"/>
    </row>
    <row r="263" spans="1:10" ht="70" customHeight="1">
      <c r="A263" s="1259"/>
      <c r="B263" s="330" t="s">
        <v>1499</v>
      </c>
      <c r="C263" s="330" t="s">
        <v>1500</v>
      </c>
      <c r="D263" s="1264"/>
      <c r="E263" s="1264"/>
      <c r="F263" s="1264"/>
      <c r="G263" s="1264"/>
      <c r="H263" s="1264"/>
      <c r="I263" s="1264"/>
      <c r="J263" s="1262"/>
    </row>
    <row r="264" spans="1:10" ht="70" customHeight="1">
      <c r="A264" s="1259"/>
      <c r="B264" s="330" t="s">
        <v>1501</v>
      </c>
      <c r="C264" s="330" t="s">
        <v>1502</v>
      </c>
      <c r="D264" s="1264"/>
      <c r="E264" s="1264"/>
      <c r="F264" s="1264"/>
      <c r="G264" s="1264"/>
      <c r="H264" s="1264"/>
      <c r="I264" s="1264"/>
      <c r="J264" s="1262"/>
    </row>
    <row r="265" spans="1:10" ht="70" customHeight="1">
      <c r="A265" s="330" t="s">
        <v>1070</v>
      </c>
      <c r="B265" s="330" t="s">
        <v>1341</v>
      </c>
      <c r="C265" s="330" t="s">
        <v>1072</v>
      </c>
      <c r="D265" s="1264"/>
      <c r="E265" s="1264"/>
      <c r="F265" s="1264"/>
      <c r="G265" s="1264"/>
      <c r="H265" s="1264"/>
      <c r="I265" s="1264"/>
      <c r="J265" s="1262"/>
    </row>
    <row r="266" spans="1:10" ht="70" customHeight="1">
      <c r="A266" s="330" t="s">
        <v>1079</v>
      </c>
      <c r="B266" s="1259" t="s">
        <v>1235</v>
      </c>
      <c r="C266" s="1259" t="s">
        <v>1091</v>
      </c>
      <c r="D266" s="1264"/>
      <c r="E266" s="1264"/>
      <c r="F266" s="1264"/>
      <c r="G266" s="1264"/>
      <c r="H266" s="1264"/>
      <c r="I266" s="1264"/>
      <c r="J266" s="1262"/>
    </row>
    <row r="267" spans="1:10" ht="70" customHeight="1">
      <c r="A267" s="330" t="s">
        <v>1084</v>
      </c>
      <c r="B267" s="1259"/>
      <c r="C267" s="1259"/>
      <c r="D267" s="1264"/>
      <c r="E267" s="1264"/>
      <c r="F267" s="1264"/>
      <c r="G267" s="1264"/>
      <c r="H267" s="1264"/>
      <c r="I267" s="1264"/>
      <c r="J267" s="1262"/>
    </row>
    <row r="268" spans="1:10" ht="70" customHeight="1">
      <c r="A268" s="1259" t="s">
        <v>1089</v>
      </c>
      <c r="B268" s="330" t="s">
        <v>1348</v>
      </c>
      <c r="C268" s="1259" t="s">
        <v>1094</v>
      </c>
      <c r="D268" s="1264"/>
      <c r="E268" s="1264"/>
      <c r="F268" s="1264"/>
      <c r="G268" s="1264"/>
      <c r="H268" s="1264"/>
      <c r="I268" s="1264"/>
      <c r="J268" s="1262"/>
    </row>
    <row r="269" spans="1:10" ht="70" customHeight="1">
      <c r="A269" s="1259"/>
      <c r="B269" s="330" t="s">
        <v>1351</v>
      </c>
      <c r="C269" s="1259"/>
      <c r="D269" s="1264"/>
      <c r="E269" s="1264"/>
      <c r="F269" s="1264"/>
      <c r="G269" s="1264"/>
      <c r="H269" s="1264"/>
      <c r="I269" s="1264"/>
      <c r="J269" s="1262"/>
    </row>
    <row r="270" spans="1:10" ht="70" customHeight="1">
      <c r="A270" s="1259"/>
      <c r="B270" s="330" t="s">
        <v>1353</v>
      </c>
      <c r="C270" s="1259"/>
      <c r="D270" s="1264"/>
      <c r="E270" s="1264"/>
      <c r="F270" s="1264"/>
      <c r="G270" s="1264"/>
      <c r="H270" s="1264"/>
      <c r="I270" s="1264"/>
      <c r="J270" s="1262"/>
    </row>
    <row r="271" spans="1:10" ht="70" customHeight="1">
      <c r="A271" s="330" t="s">
        <v>1099</v>
      </c>
      <c r="B271" s="330" t="s">
        <v>1100</v>
      </c>
      <c r="C271" s="330" t="s">
        <v>1101</v>
      </c>
      <c r="D271" s="1264"/>
      <c r="E271" s="1264"/>
      <c r="F271" s="1264"/>
      <c r="G271" s="1264"/>
      <c r="H271" s="1264"/>
      <c r="I271" s="1264"/>
      <c r="J271" s="1262"/>
    </row>
    <row r="272" spans="1:10" ht="70" customHeight="1">
      <c r="A272" s="330" t="s">
        <v>1104</v>
      </c>
      <c r="B272" s="330" t="s">
        <v>1503</v>
      </c>
      <c r="C272" s="330" t="s">
        <v>1106</v>
      </c>
      <c r="D272" s="1264"/>
      <c r="E272" s="1264"/>
      <c r="F272" s="1264"/>
      <c r="G272" s="1264"/>
      <c r="H272" s="1264"/>
      <c r="I272" s="1264"/>
      <c r="J272" s="1262"/>
    </row>
    <row r="273" spans="1:10" ht="70" customHeight="1">
      <c r="A273" s="330" t="s">
        <v>1130</v>
      </c>
      <c r="B273" s="330" t="s">
        <v>1365</v>
      </c>
      <c r="C273" s="330" t="s">
        <v>1504</v>
      </c>
      <c r="D273" s="1264"/>
      <c r="E273" s="1264"/>
      <c r="F273" s="1264"/>
      <c r="G273" s="1264"/>
      <c r="H273" s="1264"/>
      <c r="I273" s="1264"/>
      <c r="J273" s="1262"/>
    </row>
    <row r="274" spans="1:10" ht="70" customHeight="1">
      <c r="A274" s="1260" t="s">
        <v>1277</v>
      </c>
      <c r="B274" s="1260"/>
      <c r="C274" s="1260"/>
      <c r="D274" s="337"/>
      <c r="E274" s="337"/>
      <c r="F274" s="337"/>
      <c r="G274" s="337"/>
      <c r="H274" s="337"/>
      <c r="I274" s="337"/>
      <c r="J274" s="335"/>
    </row>
    <row r="275" spans="1:10" ht="70" customHeight="1">
      <c r="A275" s="1259" t="s">
        <v>1278</v>
      </c>
      <c r="B275" s="330" t="s">
        <v>1505</v>
      </c>
      <c r="C275" s="330" t="s">
        <v>1506</v>
      </c>
      <c r="D275" s="1261" t="s">
        <v>1507</v>
      </c>
      <c r="E275" s="337"/>
      <c r="F275" s="337"/>
      <c r="G275" s="337"/>
      <c r="H275" s="337"/>
      <c r="I275" s="337"/>
      <c r="J275" s="1262" t="s">
        <v>980</v>
      </c>
    </row>
    <row r="276" spans="1:10" ht="70" customHeight="1">
      <c r="A276" s="1259"/>
      <c r="B276" s="330" t="s">
        <v>1437</v>
      </c>
      <c r="C276" s="330" t="s">
        <v>1280</v>
      </c>
      <c r="D276" s="1261"/>
      <c r="E276" s="337"/>
      <c r="F276" s="337"/>
      <c r="G276" s="337"/>
      <c r="H276" s="337"/>
      <c r="I276" s="337"/>
      <c r="J276" s="1262"/>
    </row>
    <row r="277" spans="1:10" ht="70" customHeight="1">
      <c r="A277" s="1259"/>
      <c r="B277" s="330" t="s">
        <v>1508</v>
      </c>
      <c r="C277" s="330" t="s">
        <v>1509</v>
      </c>
      <c r="D277" s="1261"/>
      <c r="E277" s="337"/>
      <c r="F277" s="337"/>
      <c r="G277" s="337"/>
      <c r="H277" s="337"/>
      <c r="I277" s="337"/>
      <c r="J277" s="1262"/>
    </row>
    <row r="278" spans="1:10" ht="70" customHeight="1">
      <c r="A278" s="1259"/>
      <c r="B278" s="330" t="s">
        <v>1510</v>
      </c>
      <c r="C278" s="330" t="s">
        <v>1511</v>
      </c>
      <c r="D278" s="1261"/>
      <c r="E278" s="337"/>
      <c r="F278" s="337"/>
      <c r="G278" s="337"/>
      <c r="H278" s="337"/>
      <c r="I278" s="337"/>
      <c r="J278" s="1262"/>
    </row>
    <row r="279" spans="1:10" ht="70" customHeight="1">
      <c r="A279" s="1259"/>
      <c r="B279" s="330" t="s">
        <v>1512</v>
      </c>
      <c r="C279" s="330" t="s">
        <v>1513</v>
      </c>
      <c r="D279" s="1261"/>
      <c r="E279" s="337"/>
      <c r="F279" s="337"/>
      <c r="G279" s="337"/>
      <c r="H279" s="337"/>
      <c r="I279" s="337"/>
      <c r="J279" s="1262"/>
    </row>
    <row r="280" spans="1:10" ht="70" customHeight="1">
      <c r="A280" s="330" t="s">
        <v>1282</v>
      </c>
      <c r="B280" s="1259" t="s">
        <v>1283</v>
      </c>
      <c r="C280" s="1259" t="s">
        <v>1514</v>
      </c>
      <c r="D280" s="1261"/>
      <c r="E280" s="337"/>
      <c r="F280" s="337"/>
      <c r="G280" s="337"/>
      <c r="H280" s="337"/>
      <c r="I280" s="337"/>
      <c r="J280" s="1262"/>
    </row>
    <row r="281" spans="1:10" ht="70" customHeight="1">
      <c r="A281" s="364"/>
      <c r="B281" s="1259"/>
      <c r="C281" s="1259"/>
      <c r="D281" s="1261"/>
      <c r="E281" s="337"/>
      <c r="F281" s="337"/>
      <c r="G281" s="337"/>
      <c r="H281" s="337"/>
      <c r="I281" s="337"/>
      <c r="J281" s="1262"/>
    </row>
    <row r="282" spans="1:10" ht="70" customHeight="1">
      <c r="A282" s="330" t="s">
        <v>1285</v>
      </c>
      <c r="B282" s="1259"/>
      <c r="C282" s="1259"/>
      <c r="D282" s="1261"/>
      <c r="E282" s="337"/>
      <c r="F282" s="337"/>
      <c r="G282" s="337"/>
      <c r="H282" s="337"/>
      <c r="I282" s="337"/>
      <c r="J282" s="1262"/>
    </row>
    <row r="283" spans="1:10" ht="70" customHeight="1">
      <c r="A283" s="330" t="s">
        <v>1288</v>
      </c>
      <c r="B283" s="330" t="s">
        <v>1442</v>
      </c>
      <c r="C283" s="330" t="s">
        <v>1290</v>
      </c>
      <c r="D283" s="1261"/>
      <c r="E283" s="337"/>
      <c r="F283" s="337"/>
      <c r="G283" s="337"/>
      <c r="H283" s="337"/>
      <c r="I283" s="337"/>
      <c r="J283" s="1262"/>
    </row>
    <row r="284" spans="1:10" ht="70" customHeight="1">
      <c r="A284" s="330" t="s">
        <v>1515</v>
      </c>
      <c r="B284" s="330" t="s">
        <v>1516</v>
      </c>
      <c r="C284" s="330" t="s">
        <v>1517</v>
      </c>
      <c r="D284" s="1261"/>
      <c r="E284" s="337"/>
      <c r="F284" s="337"/>
      <c r="G284" s="337"/>
      <c r="H284" s="337"/>
      <c r="I284" s="337"/>
      <c r="J284" s="1262"/>
    </row>
    <row r="285" spans="1:10" ht="70" customHeight="1">
      <c r="A285" s="1259" t="s">
        <v>1291</v>
      </c>
      <c r="B285" s="330" t="s">
        <v>1518</v>
      </c>
      <c r="C285" s="330" t="s">
        <v>1513</v>
      </c>
      <c r="D285" s="1261"/>
      <c r="E285" s="337"/>
      <c r="F285" s="337"/>
      <c r="G285" s="337"/>
      <c r="H285" s="337"/>
      <c r="I285" s="337"/>
      <c r="J285" s="1262"/>
    </row>
    <row r="286" spans="1:10" ht="70" customHeight="1">
      <c r="A286" s="1259"/>
      <c r="B286" s="330" t="s">
        <v>1519</v>
      </c>
      <c r="C286" s="330" t="s">
        <v>1520</v>
      </c>
      <c r="D286" s="1261"/>
      <c r="E286" s="337"/>
      <c r="F286" s="337"/>
      <c r="G286" s="337"/>
      <c r="H286" s="337"/>
      <c r="I286" s="337"/>
      <c r="J286" s="1262"/>
    </row>
    <row r="287" spans="1:10" ht="70" customHeight="1">
      <c r="A287" s="1259"/>
      <c r="B287" s="330" t="s">
        <v>1521</v>
      </c>
      <c r="C287" s="1259" t="s">
        <v>1522</v>
      </c>
      <c r="D287" s="1261"/>
      <c r="E287" s="337"/>
      <c r="F287" s="337"/>
      <c r="G287" s="337"/>
      <c r="H287" s="337"/>
      <c r="I287" s="337"/>
      <c r="J287" s="1262"/>
    </row>
    <row r="288" spans="1:10" ht="70" customHeight="1">
      <c r="A288" s="1259"/>
      <c r="B288" s="339" t="s">
        <v>1294</v>
      </c>
      <c r="C288" s="1259"/>
      <c r="D288" s="1261"/>
      <c r="E288" s="337"/>
      <c r="F288" s="337"/>
      <c r="G288" s="337"/>
      <c r="H288" s="337"/>
      <c r="I288" s="337"/>
      <c r="J288" s="1262"/>
    </row>
    <row r="289" spans="1:10" ht="70" customHeight="1">
      <c r="A289" s="1257"/>
      <c r="B289" s="1257"/>
      <c r="C289" s="1257"/>
      <c r="D289" s="337"/>
      <c r="E289" s="337"/>
      <c r="F289" s="337"/>
      <c r="G289" s="337"/>
      <c r="H289" s="337"/>
      <c r="I289" s="337"/>
      <c r="J289" s="335"/>
    </row>
    <row r="290" spans="1:10" ht="70" customHeight="1">
      <c r="A290" s="1258" t="s">
        <v>1523</v>
      </c>
      <c r="B290" s="1258"/>
      <c r="C290" s="1258"/>
      <c r="D290" s="337"/>
      <c r="E290" s="337"/>
      <c r="F290" s="337"/>
      <c r="G290" s="337"/>
      <c r="H290" s="337"/>
      <c r="I290" s="337"/>
      <c r="J290" s="335"/>
    </row>
    <row r="291" spans="1:10" ht="70" customHeight="1">
      <c r="A291" s="1251" t="s">
        <v>1524</v>
      </c>
      <c r="B291" s="1251"/>
      <c r="C291" s="1251"/>
      <c r="D291" s="337"/>
      <c r="E291" s="337"/>
      <c r="F291" s="337"/>
      <c r="G291" s="337"/>
      <c r="H291" s="337"/>
      <c r="I291" s="337"/>
      <c r="J291" s="335"/>
    </row>
    <row r="292" spans="1:10" ht="70" customHeight="1">
      <c r="A292" s="1251" t="s">
        <v>1525</v>
      </c>
      <c r="B292" s="1251"/>
      <c r="C292" s="1251"/>
      <c r="D292" s="337"/>
      <c r="E292" s="337"/>
      <c r="F292" s="337"/>
      <c r="G292" s="337"/>
      <c r="H292" s="337"/>
      <c r="I292" s="337"/>
      <c r="J292" s="335"/>
    </row>
    <row r="293" spans="1:10" ht="70" customHeight="1">
      <c r="A293" s="1251" t="s">
        <v>1526</v>
      </c>
      <c r="B293" s="1251"/>
      <c r="C293" s="1251"/>
      <c r="D293" s="337"/>
      <c r="E293" s="337"/>
      <c r="F293" s="337"/>
      <c r="G293" s="337"/>
      <c r="H293" s="337"/>
      <c r="I293" s="337"/>
      <c r="J293" s="335"/>
    </row>
    <row r="294" spans="1:10" ht="70" customHeight="1">
      <c r="A294" s="1251" t="s">
        <v>1527</v>
      </c>
      <c r="B294" s="1251"/>
      <c r="C294" s="1251"/>
      <c r="D294" s="337"/>
      <c r="E294" s="337"/>
      <c r="F294" s="337"/>
      <c r="G294" s="337"/>
      <c r="H294" s="337"/>
      <c r="I294" s="337"/>
      <c r="J294" s="335"/>
    </row>
    <row r="295" spans="1:10" ht="70" customHeight="1">
      <c r="A295" s="1251" t="s">
        <v>1528</v>
      </c>
      <c r="B295" s="1251"/>
      <c r="C295" s="1251"/>
      <c r="D295" s="337"/>
      <c r="E295" s="337"/>
      <c r="F295" s="337"/>
      <c r="G295" s="337"/>
      <c r="H295" s="337"/>
      <c r="I295" s="337"/>
      <c r="J295" s="335"/>
    </row>
    <row r="296" spans="1:10" ht="70" customHeight="1">
      <c r="A296" s="365"/>
      <c r="B296" s="366"/>
      <c r="C296" s="366"/>
      <c r="D296" s="337"/>
      <c r="E296" s="337"/>
      <c r="F296" s="337"/>
      <c r="G296" s="337"/>
      <c r="H296" s="337"/>
      <c r="I296" s="337"/>
      <c r="J296" s="335"/>
    </row>
    <row r="297" spans="1:10" ht="70" customHeight="1">
      <c r="A297" s="367" t="s">
        <v>1529</v>
      </c>
      <c r="B297" s="1252" t="s">
        <v>1530</v>
      </c>
      <c r="C297" s="366"/>
      <c r="D297" s="337"/>
      <c r="E297" s="337"/>
      <c r="F297" s="337"/>
      <c r="G297" s="337"/>
      <c r="H297" s="337"/>
      <c r="I297" s="337"/>
      <c r="J297" s="335"/>
    </row>
    <row r="298" spans="1:10" ht="70" customHeight="1">
      <c r="A298" s="368" t="s">
        <v>1531</v>
      </c>
      <c r="B298" s="1252"/>
      <c r="C298" s="366"/>
      <c r="D298" s="337"/>
      <c r="E298" s="337"/>
      <c r="F298" s="337"/>
      <c r="G298" s="337"/>
      <c r="H298" s="337"/>
      <c r="I298" s="337"/>
      <c r="J298" s="335"/>
    </row>
    <row r="299" spans="1:10" ht="70" customHeight="1">
      <c r="A299" s="1253" t="s">
        <v>1532</v>
      </c>
      <c r="B299" s="1254"/>
    </row>
    <row r="300" spans="1:10" ht="70" customHeight="1">
      <c r="A300" s="1253" t="s">
        <v>1533</v>
      </c>
      <c r="B300" s="1254"/>
    </row>
    <row r="301" spans="1:10" ht="70" customHeight="1">
      <c r="A301" s="1253" t="s">
        <v>1534</v>
      </c>
      <c r="B301" s="1254"/>
    </row>
    <row r="302" spans="1:10" ht="70" customHeight="1">
      <c r="A302" s="1255" t="s">
        <v>1535</v>
      </c>
      <c r="B302" s="1256"/>
    </row>
    <row r="303" spans="1:10" ht="70" customHeight="1" thickBot="1">
      <c r="A303" s="1237"/>
      <c r="B303" s="1238"/>
    </row>
    <row r="304" spans="1:10" ht="70" customHeight="1" thickBot="1">
      <c r="A304" s="1220"/>
      <c r="B304" s="1239"/>
    </row>
    <row r="305" spans="1:3" ht="70" customHeight="1" thickBot="1">
      <c r="A305" s="370"/>
    </row>
    <row r="306" spans="1:3" ht="70" customHeight="1" thickBot="1">
      <c r="A306" s="371" t="s">
        <v>1536</v>
      </c>
      <c r="B306" s="372" t="s">
        <v>1537</v>
      </c>
      <c r="C306" s="372" t="s">
        <v>1538</v>
      </c>
    </row>
    <row r="307" spans="1:3" ht="70" customHeight="1">
      <c r="A307" s="373" t="s">
        <v>1532</v>
      </c>
      <c r="B307" s="1240" t="s">
        <v>1539</v>
      </c>
      <c r="C307" s="374" t="s">
        <v>1540</v>
      </c>
    </row>
    <row r="308" spans="1:3" ht="70" customHeight="1">
      <c r="A308" s="373" t="s">
        <v>1533</v>
      </c>
      <c r="B308" s="1241"/>
      <c r="C308" s="376"/>
    </row>
    <row r="309" spans="1:3" ht="70" customHeight="1">
      <c r="A309" s="373" t="s">
        <v>1534</v>
      </c>
      <c r="B309" s="1241"/>
      <c r="C309" s="377" t="s">
        <v>1541</v>
      </c>
    </row>
    <row r="310" spans="1:3" ht="70" customHeight="1">
      <c r="A310" s="378"/>
      <c r="B310" s="1241"/>
      <c r="C310" s="377" t="s">
        <v>1542</v>
      </c>
    </row>
    <row r="311" spans="1:3" ht="70" customHeight="1">
      <c r="A311" s="378"/>
      <c r="B311" s="1241"/>
      <c r="C311" s="379" t="s">
        <v>1543</v>
      </c>
    </row>
    <row r="312" spans="1:3" ht="70" customHeight="1">
      <c r="A312" s="378"/>
      <c r="B312" s="1241"/>
      <c r="C312" s="377"/>
    </row>
    <row r="313" spans="1:3" ht="70" customHeight="1">
      <c r="A313" s="378"/>
      <c r="B313" s="1241"/>
      <c r="C313" s="379" t="s">
        <v>1544</v>
      </c>
    </row>
    <row r="314" spans="1:3" ht="70" customHeight="1">
      <c r="A314" s="378"/>
      <c r="B314" s="1241"/>
      <c r="C314" s="380"/>
    </row>
    <row r="315" spans="1:3" ht="70" customHeight="1" thickBot="1">
      <c r="A315" s="381"/>
      <c r="B315" s="1242"/>
      <c r="C315" s="383" t="s">
        <v>1545</v>
      </c>
    </row>
    <row r="316" spans="1:3" ht="70" customHeight="1" thickBot="1">
      <c r="A316" s="370"/>
    </row>
    <row r="317" spans="1:3" ht="70" customHeight="1" thickBot="1">
      <c r="A317" s="384" t="s">
        <v>1546</v>
      </c>
    </row>
    <row r="318" spans="1:3" ht="70" customHeight="1">
      <c r="A318" s="373" t="s">
        <v>1547</v>
      </c>
    </row>
    <row r="319" spans="1:3" ht="70" customHeight="1">
      <c r="A319" s="373" t="s">
        <v>1548</v>
      </c>
    </row>
    <row r="320" spans="1:3" ht="70" customHeight="1">
      <c r="A320" s="373" t="s">
        <v>1549</v>
      </c>
    </row>
    <row r="321" spans="1:5" ht="70" customHeight="1">
      <c r="A321" s="373" t="s">
        <v>1550</v>
      </c>
    </row>
    <row r="322" spans="1:5" ht="70" customHeight="1">
      <c r="A322" s="373" t="s">
        <v>1551</v>
      </c>
    </row>
    <row r="323" spans="1:5" ht="70" customHeight="1">
      <c r="A323" s="373" t="s">
        <v>1552</v>
      </c>
    </row>
    <row r="324" spans="1:5" ht="70" customHeight="1">
      <c r="A324" s="373" t="s">
        <v>1553</v>
      </c>
    </row>
    <row r="325" spans="1:5" ht="70" customHeight="1">
      <c r="A325" s="375" t="s">
        <v>1554</v>
      </c>
    </row>
    <row r="326" spans="1:5" ht="70" customHeight="1">
      <c r="A326" s="375" t="s">
        <v>1555</v>
      </c>
    </row>
    <row r="327" spans="1:5" ht="70" customHeight="1">
      <c r="A327" s="375" t="s">
        <v>1556</v>
      </c>
    </row>
    <row r="328" spans="1:5" ht="70" customHeight="1">
      <c r="A328" s="375" t="s">
        <v>1557</v>
      </c>
    </row>
    <row r="329" spans="1:5" ht="70" customHeight="1">
      <c r="A329" s="375" t="s">
        <v>1558</v>
      </c>
    </row>
    <row r="330" spans="1:5" ht="70" customHeight="1">
      <c r="A330" s="375" t="s">
        <v>1559</v>
      </c>
    </row>
    <row r="331" spans="1:5" ht="70" customHeight="1">
      <c r="A331" s="385" t="s">
        <v>1560</v>
      </c>
    </row>
    <row r="332" spans="1:5" ht="70" customHeight="1">
      <c r="A332" s="373" t="s">
        <v>1561</v>
      </c>
    </row>
    <row r="333" spans="1:5" ht="70" customHeight="1" thickBot="1">
      <c r="A333" s="382"/>
    </row>
    <row r="334" spans="1:5" ht="70" customHeight="1" thickBot="1">
      <c r="A334" s="370"/>
    </row>
    <row r="335" spans="1:5" ht="70" customHeight="1" thickBot="1">
      <c r="A335" s="1243" t="s">
        <v>1562</v>
      </c>
      <c r="B335" s="1244"/>
      <c r="C335" s="1244"/>
      <c r="D335" s="1244"/>
      <c r="E335" s="1245"/>
    </row>
    <row r="336" spans="1:5" ht="70" customHeight="1" thickBot="1">
      <c r="A336" s="386" t="s">
        <v>1563</v>
      </c>
      <c r="B336" s="387" t="s">
        <v>1564</v>
      </c>
      <c r="C336" s="1246" t="s">
        <v>1565</v>
      </c>
      <c r="D336" s="1247"/>
      <c r="E336" s="388" t="s">
        <v>1566</v>
      </c>
    </row>
    <row r="337" spans="1:7" ht="70" customHeight="1" thickBot="1">
      <c r="A337" s="1248" t="s">
        <v>1567</v>
      </c>
      <c r="B337" s="1249"/>
      <c r="C337" s="1249"/>
      <c r="D337" s="1249"/>
      <c r="E337" s="1250"/>
    </row>
    <row r="338" spans="1:7" ht="70" customHeight="1" thickBot="1">
      <c r="A338" s="1220"/>
      <c r="B338" s="1221"/>
      <c r="C338" s="1221"/>
      <c r="D338" s="1221"/>
      <c r="E338" s="1222"/>
    </row>
    <row r="339" spans="1:7" ht="70" customHeight="1">
      <c r="A339" s="1223" t="s">
        <v>1529</v>
      </c>
      <c r="B339" s="1224"/>
      <c r="C339" s="1225"/>
      <c r="D339" s="1226" t="s">
        <v>1568</v>
      </c>
      <c r="E339" s="1227"/>
    </row>
    <row r="340" spans="1:7" ht="70" customHeight="1" thickBot="1">
      <c r="A340" s="1230" t="s">
        <v>1531</v>
      </c>
      <c r="B340" s="1231"/>
      <c r="C340" s="1232"/>
      <c r="D340" s="1228"/>
      <c r="E340" s="1229"/>
    </row>
    <row r="341" spans="1:7" ht="70" customHeight="1" thickBot="1">
      <c r="A341" s="1220"/>
      <c r="B341" s="1221"/>
      <c r="C341" s="1221"/>
      <c r="D341" s="1221"/>
      <c r="E341" s="1222"/>
    </row>
    <row r="342" spans="1:7" ht="70" customHeight="1">
      <c r="A342" s="389"/>
      <c r="B342" s="389"/>
      <c r="C342" s="389"/>
      <c r="D342" s="390"/>
      <c r="E342" s="390"/>
    </row>
    <row r="343" spans="1:7" ht="70" customHeight="1" thickBot="1">
      <c r="A343" s="370"/>
    </row>
    <row r="344" spans="1:7" ht="70" customHeight="1">
      <c r="A344" s="391" t="s">
        <v>8</v>
      </c>
    </row>
    <row r="345" spans="1:7" ht="70" customHeight="1" thickBot="1">
      <c r="A345" s="392" t="s">
        <v>1569</v>
      </c>
    </row>
    <row r="346" spans="1:7" ht="70" customHeight="1" thickBot="1">
      <c r="A346" s="370"/>
    </row>
    <row r="347" spans="1:7" ht="70" customHeight="1" thickBot="1">
      <c r="A347" s="393" t="s">
        <v>1536</v>
      </c>
      <c r="B347" s="394" t="s">
        <v>14</v>
      </c>
      <c r="C347" s="394" t="s">
        <v>15</v>
      </c>
      <c r="D347" s="395" t="s">
        <v>16</v>
      </c>
      <c r="E347" s="395" t="s">
        <v>17</v>
      </c>
      <c r="F347" s="395" t="s">
        <v>967</v>
      </c>
      <c r="G347" s="395" t="s">
        <v>1570</v>
      </c>
    </row>
    <row r="348" spans="1:7" ht="70" customHeight="1" thickBot="1">
      <c r="A348" s="396"/>
      <c r="B348" s="397"/>
      <c r="C348" s="397"/>
      <c r="D348" s="398" t="s">
        <v>1571</v>
      </c>
      <c r="E348" s="398"/>
      <c r="F348" s="398"/>
      <c r="G348" s="398"/>
    </row>
    <row r="349" spans="1:7" ht="70" customHeight="1" thickBot="1">
      <c r="A349" s="399"/>
      <c r="B349" s="400"/>
      <c r="C349" s="401"/>
      <c r="D349" s="398" t="s">
        <v>1571</v>
      </c>
      <c r="E349" s="398"/>
      <c r="F349" s="398"/>
      <c r="G349" s="398"/>
    </row>
    <row r="350" spans="1:7" ht="70" customHeight="1" thickBot="1">
      <c r="A350" s="382"/>
      <c r="B350" s="400"/>
      <c r="C350" s="401"/>
      <c r="D350" s="398" t="s">
        <v>1571</v>
      </c>
      <c r="E350" s="398"/>
      <c r="F350" s="398"/>
      <c r="G350" s="398"/>
    </row>
    <row r="351" spans="1:7" ht="70" customHeight="1" thickBot="1">
      <c r="A351" s="370"/>
    </row>
    <row r="352" spans="1:7" ht="70" customHeight="1" thickBot="1">
      <c r="A352" s="1233" t="s">
        <v>1572</v>
      </c>
      <c r="B352" s="1234"/>
      <c r="C352" s="1235" t="s">
        <v>1571</v>
      </c>
      <c r="D352" s="1236"/>
    </row>
    <row r="353" spans="1:4" ht="70" customHeight="1" thickBot="1">
      <c r="A353" s="1212"/>
      <c r="B353" s="1213"/>
      <c r="C353" s="1213"/>
      <c r="D353" s="1214"/>
    </row>
    <row r="354" spans="1:4" ht="70" customHeight="1" thickBot="1">
      <c r="A354" s="1215" t="s">
        <v>1573</v>
      </c>
      <c r="B354" s="1216"/>
      <c r="C354" s="1216"/>
      <c r="D354" s="1217"/>
    </row>
    <row r="355" spans="1:4" ht="70" customHeight="1" thickBot="1">
      <c r="A355" s="1215" t="s">
        <v>1574</v>
      </c>
      <c r="B355" s="1217"/>
      <c r="C355" s="1215" t="s">
        <v>10</v>
      </c>
      <c r="D355" s="1217"/>
    </row>
    <row r="356" spans="1:4" ht="70" customHeight="1" thickBot="1">
      <c r="A356" s="1218" t="s">
        <v>1575</v>
      </c>
      <c r="B356" s="1219"/>
      <c r="C356" s="1218" t="s">
        <v>1576</v>
      </c>
      <c r="D356" s="1219"/>
    </row>
    <row r="357" spans="1:4" ht="70" customHeight="1">
      <c r="A357" s="402" t="s">
        <v>1577</v>
      </c>
      <c r="B357" s="403" t="s">
        <v>1578</v>
      </c>
      <c r="C357" s="404" t="s">
        <v>1579</v>
      </c>
      <c r="D357" s="405"/>
    </row>
    <row r="358" spans="1:4" ht="70" customHeight="1">
      <c r="A358" s="402" t="s">
        <v>1580</v>
      </c>
      <c r="B358" s="406" t="s">
        <v>1581</v>
      </c>
      <c r="C358" s="404" t="s">
        <v>1580</v>
      </c>
      <c r="D358" s="407"/>
    </row>
    <row r="359" spans="1:4" ht="70" customHeight="1" thickBot="1">
      <c r="A359" s="408" t="s">
        <v>1582</v>
      </c>
      <c r="B359" s="409"/>
      <c r="C359" s="410" t="s">
        <v>1583</v>
      </c>
      <c r="D359" s="411"/>
    </row>
    <row r="360" spans="1:4" ht="70" customHeight="1">
      <c r="A360" s="412"/>
    </row>
    <row r="391" spans="1:1" ht="70" customHeight="1">
      <c r="A391" s="412"/>
    </row>
    <row r="392" spans="1:1" ht="70" customHeight="1">
      <c r="A392" s="412"/>
    </row>
    <row r="393" spans="1:1" ht="70" customHeight="1">
      <c r="A393" s="412"/>
    </row>
    <row r="394" spans="1:1" ht="70" customHeight="1">
      <c r="A394" s="412"/>
    </row>
    <row r="395" spans="1:1" ht="70" customHeight="1">
      <c r="A395" s="412"/>
    </row>
    <row r="396" spans="1:1" ht="70" customHeight="1">
      <c r="A396" s="412"/>
    </row>
    <row r="397" spans="1:1" ht="70" customHeight="1">
      <c r="A397" s="412"/>
    </row>
    <row r="398" spans="1:1" ht="70" customHeight="1">
      <c r="A398" s="412"/>
    </row>
    <row r="399" spans="1:1" ht="70" customHeight="1">
      <c r="A399" s="412"/>
    </row>
    <row r="400" spans="1:1" ht="70" customHeight="1">
      <c r="A400" s="412"/>
    </row>
    <row r="401" spans="1:1" ht="70" customHeight="1">
      <c r="A401" s="412"/>
    </row>
    <row r="402" spans="1:1" ht="70" customHeight="1">
      <c r="A402" s="412"/>
    </row>
    <row r="403" spans="1:1" ht="70" customHeight="1">
      <c r="A403" s="412"/>
    </row>
    <row r="404" spans="1:1" ht="70" customHeight="1">
      <c r="A404" s="412"/>
    </row>
    <row r="405" spans="1:1" ht="70" customHeight="1">
      <c r="A405" s="412"/>
    </row>
    <row r="406" spans="1:1" ht="70" customHeight="1">
      <c r="A406" s="412"/>
    </row>
    <row r="407" spans="1:1" ht="70" customHeight="1">
      <c r="A407" s="412"/>
    </row>
    <row r="408" spans="1:1" ht="70" customHeight="1">
      <c r="A408" s="412"/>
    </row>
    <row r="409" spans="1:1" ht="70" customHeight="1">
      <c r="A409" s="412"/>
    </row>
    <row r="410" spans="1:1" ht="70" customHeight="1">
      <c r="A410" s="412"/>
    </row>
    <row r="411" spans="1:1" ht="70" customHeight="1">
      <c r="A411" s="412"/>
    </row>
    <row r="412" spans="1:1" ht="70" customHeight="1">
      <c r="A412" s="412"/>
    </row>
    <row r="413" spans="1:1" ht="70" customHeight="1">
      <c r="A413" s="412"/>
    </row>
    <row r="414" spans="1:1" ht="70" customHeight="1">
      <c r="A414" s="412"/>
    </row>
    <row r="415" spans="1:1" ht="70" customHeight="1">
      <c r="A415" s="412"/>
    </row>
    <row r="416" spans="1:1" ht="70" customHeight="1">
      <c r="A416" s="412"/>
    </row>
    <row r="417" spans="1:1" ht="70" customHeight="1">
      <c r="A417" s="412"/>
    </row>
    <row r="418" spans="1:1" ht="70" customHeight="1">
      <c r="A418" s="412"/>
    </row>
    <row r="419" spans="1:1" ht="70" customHeight="1">
      <c r="A419" s="412"/>
    </row>
    <row r="420" spans="1:1" ht="70" customHeight="1">
      <c r="A420" s="412"/>
    </row>
    <row r="421" spans="1:1" ht="70" customHeight="1">
      <c r="A421" s="412"/>
    </row>
    <row r="422" spans="1:1" ht="70" customHeight="1">
      <c r="A422" s="412"/>
    </row>
    <row r="423" spans="1:1" ht="70" customHeight="1">
      <c r="A423" s="412"/>
    </row>
    <row r="424" spans="1:1" ht="70" customHeight="1">
      <c r="A424" s="412"/>
    </row>
    <row r="425" spans="1:1" ht="70" customHeight="1">
      <c r="A425" s="412"/>
    </row>
    <row r="426" spans="1:1" ht="70" customHeight="1">
      <c r="A426" s="412"/>
    </row>
    <row r="427" spans="1:1" ht="70" customHeight="1">
      <c r="A427" s="412"/>
    </row>
    <row r="428" spans="1:1" ht="70" customHeight="1">
      <c r="A428" s="412"/>
    </row>
    <row r="429" spans="1:1" ht="70" customHeight="1">
      <c r="A429" s="412"/>
    </row>
    <row r="430" spans="1:1" ht="70" customHeight="1">
      <c r="A430" s="412"/>
    </row>
    <row r="431" spans="1:1" ht="70" customHeight="1">
      <c r="A431" s="412"/>
    </row>
    <row r="432" spans="1:1" ht="70" customHeight="1">
      <c r="A432" s="412"/>
    </row>
    <row r="433" spans="1:1" ht="70" customHeight="1">
      <c r="A433" s="412"/>
    </row>
    <row r="434" spans="1:1" ht="70" customHeight="1">
      <c r="A434" s="412"/>
    </row>
    <row r="435" spans="1:1" ht="70" customHeight="1">
      <c r="A435" s="412"/>
    </row>
    <row r="436" spans="1:1" ht="70" customHeight="1">
      <c r="A436" s="412"/>
    </row>
    <row r="437" spans="1:1" ht="70" customHeight="1">
      <c r="A437" s="412"/>
    </row>
    <row r="438" spans="1:1" ht="70" customHeight="1">
      <c r="A438" s="412"/>
    </row>
    <row r="439" spans="1:1" ht="70" customHeight="1">
      <c r="A439" s="412"/>
    </row>
    <row r="440" spans="1:1" ht="70" customHeight="1">
      <c r="A440" s="412"/>
    </row>
    <row r="441" spans="1:1" ht="70" customHeight="1">
      <c r="A441" s="412"/>
    </row>
    <row r="442" spans="1:1" ht="70" customHeight="1">
      <c r="A442" s="412"/>
    </row>
    <row r="443" spans="1:1" ht="70" customHeight="1">
      <c r="A443" s="412"/>
    </row>
    <row r="444" spans="1:1" ht="70" customHeight="1">
      <c r="A444" s="412"/>
    </row>
    <row r="445" spans="1:1" ht="70" customHeight="1">
      <c r="A445" s="412"/>
    </row>
    <row r="446" spans="1:1" ht="70" customHeight="1">
      <c r="A446" s="135" t="s">
        <v>1584</v>
      </c>
    </row>
    <row r="447" spans="1:1" ht="70" customHeight="1" thickBot="1">
      <c r="A447" s="413"/>
    </row>
    <row r="448" spans="1:1" ht="70" customHeight="1" thickBot="1">
      <c r="A448" s="414" t="s">
        <v>1585</v>
      </c>
    </row>
    <row r="449" spans="1:1" ht="70" customHeight="1">
      <c r="A449" s="415"/>
    </row>
    <row r="450" spans="1:1" ht="70" customHeight="1">
      <c r="A450" s="416" t="s">
        <v>1586</v>
      </c>
    </row>
    <row r="451" spans="1:1" ht="70" customHeight="1">
      <c r="A451" s="416"/>
    </row>
    <row r="452" spans="1:1" ht="70" customHeight="1">
      <c r="A452" s="416" t="s">
        <v>1587</v>
      </c>
    </row>
    <row r="453" spans="1:1" ht="70" customHeight="1">
      <c r="A453" s="416"/>
    </row>
    <row r="454" spans="1:1" ht="70" customHeight="1">
      <c r="A454" s="416" t="s">
        <v>1588</v>
      </c>
    </row>
    <row r="455" spans="1:1" ht="70" customHeight="1">
      <c r="A455" s="416"/>
    </row>
    <row r="456" spans="1:1" ht="70" customHeight="1">
      <c r="A456" s="416" t="s">
        <v>1589</v>
      </c>
    </row>
    <row r="457" spans="1:1" ht="70" customHeight="1">
      <c r="A457" s="417"/>
    </row>
    <row r="458" spans="1:1" ht="70" customHeight="1">
      <c r="A458" s="416" t="s">
        <v>1590</v>
      </c>
    </row>
    <row r="459" spans="1:1" ht="70" customHeight="1">
      <c r="A459" s="416"/>
    </row>
    <row r="460" spans="1:1" ht="70" customHeight="1">
      <c r="A460" s="416" t="s">
        <v>1591</v>
      </c>
    </row>
    <row r="461" spans="1:1" ht="70" customHeight="1">
      <c r="A461" s="417"/>
    </row>
    <row r="462" spans="1:1" ht="70" customHeight="1">
      <c r="A462" s="416" t="s">
        <v>1592</v>
      </c>
    </row>
    <row r="463" spans="1:1" ht="70" customHeight="1">
      <c r="A463" s="417"/>
    </row>
    <row r="464" spans="1:1" ht="70" customHeight="1">
      <c r="A464" s="416" t="s">
        <v>1593</v>
      </c>
    </row>
    <row r="465" spans="1:1" ht="70" customHeight="1">
      <c r="A465" s="417"/>
    </row>
    <row r="466" spans="1:1" ht="70" customHeight="1">
      <c r="A466" s="416" t="s">
        <v>1594</v>
      </c>
    </row>
    <row r="467" spans="1:1" ht="70" customHeight="1">
      <c r="A467" s="417"/>
    </row>
    <row r="468" spans="1:1" ht="70" customHeight="1">
      <c r="A468" s="416" t="s">
        <v>1595</v>
      </c>
    </row>
    <row r="469" spans="1:1" ht="70" customHeight="1">
      <c r="A469" s="418"/>
    </row>
    <row r="470" spans="1:1" ht="70" customHeight="1">
      <c r="A470" s="419" t="s">
        <v>1596</v>
      </c>
    </row>
    <row r="471" spans="1:1" ht="70" customHeight="1">
      <c r="A471" s="419" t="s">
        <v>1597</v>
      </c>
    </row>
    <row r="472" spans="1:1" ht="70" customHeight="1">
      <c r="A472" s="419" t="s">
        <v>1598</v>
      </c>
    </row>
    <row r="473" spans="1:1" ht="70" customHeight="1">
      <c r="A473" s="419" t="s">
        <v>1599</v>
      </c>
    </row>
    <row r="474" spans="1:1" ht="70" customHeight="1">
      <c r="A474" s="419" t="s">
        <v>1600</v>
      </c>
    </row>
    <row r="475" spans="1:1" ht="70" customHeight="1">
      <c r="A475" s="416" t="s">
        <v>1601</v>
      </c>
    </row>
    <row r="476" spans="1:1" ht="70" customHeight="1">
      <c r="A476" s="416"/>
    </row>
    <row r="477" spans="1:1" ht="70" customHeight="1">
      <c r="A477" s="416" t="s">
        <v>1602</v>
      </c>
    </row>
    <row r="478" spans="1:1" ht="70" customHeight="1">
      <c r="A478" s="416"/>
    </row>
    <row r="479" spans="1:1" ht="70" customHeight="1">
      <c r="A479" s="416" t="s">
        <v>1603</v>
      </c>
    </row>
    <row r="480" spans="1:1">
      <c r="A480" s="416"/>
    </row>
    <row r="481" spans="1:1" ht="139">
      <c r="A481" s="416" t="s">
        <v>1604</v>
      </c>
    </row>
    <row r="482" spans="1:1" ht="15" thickBot="1">
      <c r="A482" s="420"/>
    </row>
    <row r="483" spans="1:1" ht="39.5" thickBot="1">
      <c r="A483" s="421" t="s">
        <v>1605</v>
      </c>
    </row>
    <row r="484" spans="1:1">
      <c r="A484" s="422"/>
    </row>
    <row r="485" spans="1:1" ht="38">
      <c r="A485" s="416" t="s">
        <v>1606</v>
      </c>
    </row>
    <row r="486" spans="1:1">
      <c r="A486" s="418"/>
    </row>
    <row r="487" spans="1:1">
      <c r="A487" s="419" t="s">
        <v>1607</v>
      </c>
    </row>
    <row r="488" spans="1:1">
      <c r="A488" s="419" t="s">
        <v>1608</v>
      </c>
    </row>
    <row r="489" spans="1:1">
      <c r="A489" s="419" t="s">
        <v>1609</v>
      </c>
    </row>
    <row r="490" spans="1:1">
      <c r="A490" s="419" t="s">
        <v>1610</v>
      </c>
    </row>
    <row r="491" spans="1:1" ht="50.5">
      <c r="A491" s="416" t="s">
        <v>1611</v>
      </c>
    </row>
    <row r="492" spans="1:1">
      <c r="A492" s="418"/>
    </row>
    <row r="493" spans="1:1" ht="26">
      <c r="A493" s="419" t="s">
        <v>1612</v>
      </c>
    </row>
    <row r="494" spans="1:1" ht="78">
      <c r="A494" s="419" t="s">
        <v>1613</v>
      </c>
    </row>
    <row r="495" spans="1:1" ht="26">
      <c r="A495" s="419" t="s">
        <v>1614</v>
      </c>
    </row>
    <row r="496" spans="1:1">
      <c r="A496" s="419" t="s">
        <v>1615</v>
      </c>
    </row>
    <row r="497" spans="1:1" ht="114.5">
      <c r="A497" s="416" t="s">
        <v>1616</v>
      </c>
    </row>
    <row r="498" spans="1:1">
      <c r="A498" s="417"/>
    </row>
    <row r="499" spans="1:1" ht="76">
      <c r="A499" s="416" t="s">
        <v>1595</v>
      </c>
    </row>
    <row r="500" spans="1:1">
      <c r="A500" s="418"/>
    </row>
    <row r="501" spans="1:1" ht="26">
      <c r="A501" s="419" t="s">
        <v>1596</v>
      </c>
    </row>
    <row r="502" spans="1:1">
      <c r="A502" s="419" t="s">
        <v>1597</v>
      </c>
    </row>
    <row r="503" spans="1:1">
      <c r="A503" s="419" t="s">
        <v>1598</v>
      </c>
    </row>
    <row r="504" spans="1:1">
      <c r="A504" s="419" t="s">
        <v>1599</v>
      </c>
    </row>
    <row r="505" spans="1:1" ht="26">
      <c r="A505" s="419" t="s">
        <v>1600</v>
      </c>
    </row>
    <row r="506" spans="1:1" ht="151.5">
      <c r="A506" s="416" t="s">
        <v>1617</v>
      </c>
    </row>
    <row r="507" spans="1:1">
      <c r="A507" s="417"/>
    </row>
    <row r="508" spans="1:1" ht="125.5">
      <c r="A508" s="417" t="s">
        <v>1618</v>
      </c>
    </row>
    <row r="509" spans="1:1">
      <c r="A509" s="416"/>
    </row>
    <row r="510" spans="1:1" ht="63.5">
      <c r="A510" s="416" t="s">
        <v>1619</v>
      </c>
    </row>
    <row r="511" spans="1:1">
      <c r="A511" s="416"/>
    </row>
    <row r="512" spans="1:1" ht="76.5">
      <c r="A512" s="416" t="s">
        <v>1620</v>
      </c>
    </row>
    <row r="513" spans="1:1">
      <c r="A513" s="416"/>
    </row>
    <row r="514" spans="1:1" ht="114">
      <c r="A514" s="416" t="s">
        <v>1621</v>
      </c>
    </row>
    <row r="515" spans="1:1">
      <c r="A515" s="416"/>
    </row>
    <row r="516" spans="1:1" ht="50.5">
      <c r="A516" s="416" t="s">
        <v>1622</v>
      </c>
    </row>
    <row r="517" spans="1:1">
      <c r="A517" s="417"/>
    </row>
    <row r="518" spans="1:1">
      <c r="A518" s="419" t="s">
        <v>1623</v>
      </c>
    </row>
    <row r="519" spans="1:1">
      <c r="A519" s="419" t="s">
        <v>1624</v>
      </c>
    </row>
    <row r="520" spans="1:1" ht="63">
      <c r="A520" s="416" t="s">
        <v>1625</v>
      </c>
    </row>
    <row r="521" spans="1:1">
      <c r="A521" s="416"/>
    </row>
    <row r="522" spans="1:1" ht="113.5">
      <c r="A522" s="416" t="s">
        <v>1626</v>
      </c>
    </row>
    <row r="523" spans="1:1">
      <c r="A523" s="417"/>
    </row>
    <row r="524" spans="1:1" ht="88.5">
      <c r="A524" s="416" t="s">
        <v>1627</v>
      </c>
    </row>
    <row r="525" spans="1:1">
      <c r="A525" s="417"/>
    </row>
    <row r="526" spans="1:1">
      <c r="A526" s="419" t="s">
        <v>1607</v>
      </c>
    </row>
    <row r="527" spans="1:1" ht="26">
      <c r="A527" s="419" t="s">
        <v>1628</v>
      </c>
    </row>
    <row r="528" spans="1:1">
      <c r="A528" s="419" t="s">
        <v>1609</v>
      </c>
    </row>
    <row r="529" spans="1:1" ht="87.5">
      <c r="A529" s="417" t="s">
        <v>1629</v>
      </c>
    </row>
    <row r="530" spans="1:1" ht="15" thickBot="1">
      <c r="A530" s="423"/>
    </row>
    <row r="531" spans="1:1" ht="15" thickBot="1">
      <c r="A531" s="414" t="s">
        <v>1573</v>
      </c>
    </row>
    <row r="532" spans="1:1">
      <c r="A532" s="416"/>
    </row>
    <row r="533" spans="1:1" ht="88.5">
      <c r="A533" s="416" t="s">
        <v>1630</v>
      </c>
    </row>
    <row r="534" spans="1:1">
      <c r="A534" s="416"/>
    </row>
    <row r="535" spans="1:1" ht="63.5">
      <c r="A535" s="416" t="s">
        <v>1631</v>
      </c>
    </row>
    <row r="536" spans="1:1">
      <c r="A536" s="424"/>
    </row>
  </sheetData>
  <mergeCells count="304">
    <mergeCell ref="A1:C1"/>
    <mergeCell ref="A2:C2"/>
    <mergeCell ref="D2:I2"/>
    <mergeCell ref="A4:A5"/>
    <mergeCell ref="A7:A8"/>
    <mergeCell ref="C7:C8"/>
    <mergeCell ref="D7:D8"/>
    <mergeCell ref="E7:E8"/>
    <mergeCell ref="F7:F8"/>
    <mergeCell ref="G7:G8"/>
    <mergeCell ref="I9:I10"/>
    <mergeCell ref="J9:J10"/>
    <mergeCell ref="A15:A16"/>
    <mergeCell ref="A18:A19"/>
    <mergeCell ref="A23:A25"/>
    <mergeCell ref="A29:A30"/>
    <mergeCell ref="H7:H8"/>
    <mergeCell ref="I7:I8"/>
    <mergeCell ref="J7:J8"/>
    <mergeCell ref="A9:A10"/>
    <mergeCell ref="C9:C10"/>
    <mergeCell ref="D9:D10"/>
    <mergeCell ref="E9:E10"/>
    <mergeCell ref="F9:F10"/>
    <mergeCell ref="G9:G10"/>
    <mergeCell ref="H9:H10"/>
    <mergeCell ref="H34:H36"/>
    <mergeCell ref="I34:I36"/>
    <mergeCell ref="J34:J36"/>
    <mergeCell ref="A38:A41"/>
    <mergeCell ref="C40:C41"/>
    <mergeCell ref="D40:D41"/>
    <mergeCell ref="E40:E41"/>
    <mergeCell ref="F40:F41"/>
    <mergeCell ref="G40:G41"/>
    <mergeCell ref="H40:H41"/>
    <mergeCell ref="A33:A36"/>
    <mergeCell ref="C34:C36"/>
    <mergeCell ref="D34:D36"/>
    <mergeCell ref="E34:E36"/>
    <mergeCell ref="F34:F36"/>
    <mergeCell ref="G34:G36"/>
    <mergeCell ref="I40:I41"/>
    <mergeCell ref="J40:J41"/>
    <mergeCell ref="A42:A45"/>
    <mergeCell ref="C42:C45"/>
    <mergeCell ref="D42:D45"/>
    <mergeCell ref="E42:E45"/>
    <mergeCell ref="F42:F45"/>
    <mergeCell ref="G42:G45"/>
    <mergeCell ref="H42:H45"/>
    <mergeCell ref="I42:I45"/>
    <mergeCell ref="J42:J45"/>
    <mergeCell ref="A48:A54"/>
    <mergeCell ref="A55:A56"/>
    <mergeCell ref="C55:C56"/>
    <mergeCell ref="D55:D56"/>
    <mergeCell ref="E55:E56"/>
    <mergeCell ref="F55:F56"/>
    <mergeCell ref="G55:G56"/>
    <mergeCell ref="H55:H56"/>
    <mergeCell ref="I55:I56"/>
    <mergeCell ref="A65:A66"/>
    <mergeCell ref="A68:C68"/>
    <mergeCell ref="A69:A72"/>
    <mergeCell ref="D69:D72"/>
    <mergeCell ref="J69:J72"/>
    <mergeCell ref="A78:A81"/>
    <mergeCell ref="J55:J56"/>
    <mergeCell ref="A60:A64"/>
    <mergeCell ref="C62:C63"/>
    <mergeCell ref="D62:D63"/>
    <mergeCell ref="E62:E63"/>
    <mergeCell ref="F62:F63"/>
    <mergeCell ref="G62:G63"/>
    <mergeCell ref="H62:H63"/>
    <mergeCell ref="I62:I63"/>
    <mergeCell ref="J62:J63"/>
    <mergeCell ref="H82:H83"/>
    <mergeCell ref="I82:I83"/>
    <mergeCell ref="J82:J83"/>
    <mergeCell ref="A84:A85"/>
    <mergeCell ref="C84:C85"/>
    <mergeCell ref="D84:D85"/>
    <mergeCell ref="E84:E85"/>
    <mergeCell ref="F84:F85"/>
    <mergeCell ref="G84:G85"/>
    <mergeCell ref="H84:H85"/>
    <mergeCell ref="A82:A83"/>
    <mergeCell ref="C82:C83"/>
    <mergeCell ref="D82:D83"/>
    <mergeCell ref="E82:E83"/>
    <mergeCell ref="F82:F83"/>
    <mergeCell ref="G82:G83"/>
    <mergeCell ref="I84:I85"/>
    <mergeCell ref="J84:J85"/>
    <mergeCell ref="A105:A106"/>
    <mergeCell ref="D105:D109"/>
    <mergeCell ref="J105:J109"/>
    <mergeCell ref="A108:A109"/>
    <mergeCell ref="C108:C109"/>
    <mergeCell ref="J90:J91"/>
    <mergeCell ref="A93:C93"/>
    <mergeCell ref="D94:D100"/>
    <mergeCell ref="J94:J100"/>
    <mergeCell ref="A101:C101"/>
    <mergeCell ref="A102:C102"/>
    <mergeCell ref="A88:A92"/>
    <mergeCell ref="C90:C91"/>
    <mergeCell ref="D90:D91"/>
    <mergeCell ref="E90:E91"/>
    <mergeCell ref="F90:F91"/>
    <mergeCell ref="G90:G91"/>
    <mergeCell ref="H90:H91"/>
    <mergeCell ref="I90:I91"/>
    <mergeCell ref="A103:C103"/>
    <mergeCell ref="H110:H111"/>
    <mergeCell ref="I110:I111"/>
    <mergeCell ref="J110:J111"/>
    <mergeCell ref="B112:B113"/>
    <mergeCell ref="C112:C113"/>
    <mergeCell ref="D112:D113"/>
    <mergeCell ref="F112:F113"/>
    <mergeCell ref="J112:J113"/>
    <mergeCell ref="A110:A111"/>
    <mergeCell ref="B110:B111"/>
    <mergeCell ref="C110:C111"/>
    <mergeCell ref="D110:D111"/>
    <mergeCell ref="F110:F111"/>
    <mergeCell ref="G110:G111"/>
    <mergeCell ref="E124:E126"/>
    <mergeCell ref="F124:F126"/>
    <mergeCell ref="G124:G126"/>
    <mergeCell ref="H124:H126"/>
    <mergeCell ref="I124:I126"/>
    <mergeCell ref="J124:J126"/>
    <mergeCell ref="A115:A116"/>
    <mergeCell ref="A120:A121"/>
    <mergeCell ref="B122:B123"/>
    <mergeCell ref="C122:C123"/>
    <mergeCell ref="A124:A126"/>
    <mergeCell ref="D124:D126"/>
    <mergeCell ref="A132:A133"/>
    <mergeCell ref="D134:D141"/>
    <mergeCell ref="E134:E141"/>
    <mergeCell ref="F134:F141"/>
    <mergeCell ref="G134:G141"/>
    <mergeCell ref="H134:H141"/>
    <mergeCell ref="I127:I128"/>
    <mergeCell ref="J127:J128"/>
    <mergeCell ref="A129:A130"/>
    <mergeCell ref="D129:D130"/>
    <mergeCell ref="E129:E130"/>
    <mergeCell ref="F129:F130"/>
    <mergeCell ref="G129:G130"/>
    <mergeCell ref="H129:H130"/>
    <mergeCell ref="I129:I130"/>
    <mergeCell ref="J129:J130"/>
    <mergeCell ref="A127:A128"/>
    <mergeCell ref="D127:D128"/>
    <mergeCell ref="E127:E128"/>
    <mergeCell ref="F127:F128"/>
    <mergeCell ref="G127:G128"/>
    <mergeCell ref="H127:H128"/>
    <mergeCell ref="G143:G145"/>
    <mergeCell ref="H143:H145"/>
    <mergeCell ref="I143:I145"/>
    <mergeCell ref="J143:J145"/>
    <mergeCell ref="A146:C146"/>
    <mergeCell ref="A147:C147"/>
    <mergeCell ref="I134:I141"/>
    <mergeCell ref="J134:J141"/>
    <mergeCell ref="A137:A141"/>
    <mergeCell ref="C139:C140"/>
    <mergeCell ref="A142:C142"/>
    <mergeCell ref="B143:B145"/>
    <mergeCell ref="C143:C145"/>
    <mergeCell ref="D143:D145"/>
    <mergeCell ref="E143:E145"/>
    <mergeCell ref="F143:F145"/>
    <mergeCell ref="A148:C148"/>
    <mergeCell ref="D150:D193"/>
    <mergeCell ref="E150:E193"/>
    <mergeCell ref="F150:F193"/>
    <mergeCell ref="G150:G193"/>
    <mergeCell ref="H150:H193"/>
    <mergeCell ref="A175:A176"/>
    <mergeCell ref="A177:A182"/>
    <mergeCell ref="A183:A184"/>
    <mergeCell ref="C183:C184"/>
    <mergeCell ref="J195:J203"/>
    <mergeCell ref="B196:B198"/>
    <mergeCell ref="C196:C198"/>
    <mergeCell ref="A201:A202"/>
    <mergeCell ref="A204:C204"/>
    <mergeCell ref="A205:C205"/>
    <mergeCell ref="A185:A186"/>
    <mergeCell ref="C185:C186"/>
    <mergeCell ref="A189:A193"/>
    <mergeCell ref="C191:C192"/>
    <mergeCell ref="A194:C194"/>
    <mergeCell ref="D195:D203"/>
    <mergeCell ref="I150:I193"/>
    <mergeCell ref="J150:J193"/>
    <mergeCell ref="A152:A153"/>
    <mergeCell ref="B156:B157"/>
    <mergeCell ref="C156:C157"/>
    <mergeCell ref="A158:A159"/>
    <mergeCell ref="A165:A167"/>
    <mergeCell ref="A168:A170"/>
    <mergeCell ref="A172:A173"/>
    <mergeCell ref="C172:C173"/>
    <mergeCell ref="A206:C206"/>
    <mergeCell ref="D208:D240"/>
    <mergeCell ref="E208:E240"/>
    <mergeCell ref="F208:F240"/>
    <mergeCell ref="G208:G240"/>
    <mergeCell ref="H208:H240"/>
    <mergeCell ref="B221:B222"/>
    <mergeCell ref="C221:C222"/>
    <mergeCell ref="A224:A226"/>
    <mergeCell ref="A229:A230"/>
    <mergeCell ref="I208:I240"/>
    <mergeCell ref="J208:J240"/>
    <mergeCell ref="B209:B210"/>
    <mergeCell ref="C209:C210"/>
    <mergeCell ref="A211:A212"/>
    <mergeCell ref="B214:B215"/>
    <mergeCell ref="C214:C215"/>
    <mergeCell ref="A218:A219"/>
    <mergeCell ref="B218:B219"/>
    <mergeCell ref="C218:C219"/>
    <mergeCell ref="A241:C241"/>
    <mergeCell ref="D242:D246"/>
    <mergeCell ref="E242:E246"/>
    <mergeCell ref="F242:F246"/>
    <mergeCell ref="G242:G246"/>
    <mergeCell ref="H242:H246"/>
    <mergeCell ref="C229:C230"/>
    <mergeCell ref="A231:A232"/>
    <mergeCell ref="C231:C232"/>
    <mergeCell ref="C233:C234"/>
    <mergeCell ref="A235:A240"/>
    <mergeCell ref="C237:C238"/>
    <mergeCell ref="I242:I246"/>
    <mergeCell ref="J242:J246"/>
    <mergeCell ref="A247:C247"/>
    <mergeCell ref="A248:C248"/>
    <mergeCell ref="A249:C249"/>
    <mergeCell ref="A251:A253"/>
    <mergeCell ref="D251:D273"/>
    <mergeCell ref="E251:E273"/>
    <mergeCell ref="F251:F273"/>
    <mergeCell ref="G251:G273"/>
    <mergeCell ref="D275:D288"/>
    <mergeCell ref="J275:J288"/>
    <mergeCell ref="B280:B282"/>
    <mergeCell ref="C280:C282"/>
    <mergeCell ref="A285:A288"/>
    <mergeCell ref="C287:C288"/>
    <mergeCell ref="H251:H273"/>
    <mergeCell ref="I251:I273"/>
    <mergeCell ref="J251:J273"/>
    <mergeCell ref="A256:A257"/>
    <mergeCell ref="B259:B260"/>
    <mergeCell ref="C259:C260"/>
    <mergeCell ref="A261:A264"/>
    <mergeCell ref="B266:B267"/>
    <mergeCell ref="C266:C267"/>
    <mergeCell ref="A268:A270"/>
    <mergeCell ref="A289:C289"/>
    <mergeCell ref="A290:C290"/>
    <mergeCell ref="A291:C291"/>
    <mergeCell ref="A292:C292"/>
    <mergeCell ref="A293:C293"/>
    <mergeCell ref="A294:C294"/>
    <mergeCell ref="C268:C270"/>
    <mergeCell ref="A274:C274"/>
    <mergeCell ref="A275:A279"/>
    <mergeCell ref="A303:B303"/>
    <mergeCell ref="A304:B304"/>
    <mergeCell ref="B307:B315"/>
    <mergeCell ref="A335:E335"/>
    <mergeCell ref="C336:D336"/>
    <mergeCell ref="A337:E337"/>
    <mergeCell ref="A295:C295"/>
    <mergeCell ref="B297:B298"/>
    <mergeCell ref="A299:B299"/>
    <mergeCell ref="A300:B300"/>
    <mergeCell ref="A301:B301"/>
    <mergeCell ref="A302:B302"/>
    <mergeCell ref="A353:D353"/>
    <mergeCell ref="A354:D354"/>
    <mergeCell ref="A355:B355"/>
    <mergeCell ref="C355:D355"/>
    <mergeCell ref="A356:B356"/>
    <mergeCell ref="C356:D356"/>
    <mergeCell ref="A338:E338"/>
    <mergeCell ref="A339:C339"/>
    <mergeCell ref="D339:E340"/>
    <mergeCell ref="A340:C340"/>
    <mergeCell ref="A341:E341"/>
    <mergeCell ref="A352:B352"/>
    <mergeCell ref="C352:D352"/>
  </mergeCells>
  <hyperlinks>
    <hyperlink ref="C307" r:id="rId1" location="0" display="https://www.funcionpublica.gov.co/eva/gestornormativo/norma.php?i=343 - 0" xr:uid="{00000000-0004-0000-06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EA46-AD8F-4CDF-8A7C-48E1E094F012}">
  <sheetPr>
    <tabColor theme="8"/>
  </sheetPr>
  <dimension ref="A1:U66"/>
  <sheetViews>
    <sheetView showGridLines="0" zoomScale="70" zoomScaleNormal="70" zoomScaleSheetLayoutView="90" workbookViewId="0">
      <selection activeCell="E1" sqref="E1:R1"/>
    </sheetView>
  </sheetViews>
  <sheetFormatPr baseColWidth="10" defaultColWidth="11.453125" defaultRowHeight="59.25" customHeight="1"/>
  <cols>
    <col min="1" max="1" width="12.90625" style="69" customWidth="1"/>
    <col min="2" max="2" width="20.08984375" style="69" customWidth="1"/>
    <col min="3" max="3" width="10.6328125" style="69" customWidth="1"/>
    <col min="4" max="4" width="28.54296875" style="69" customWidth="1"/>
    <col min="5" max="5" width="30.90625" style="69" customWidth="1"/>
    <col min="6" max="6" width="34.90625" style="69" customWidth="1"/>
    <col min="7" max="7" width="25" style="69" customWidth="1"/>
    <col min="8" max="8" width="19" style="69" customWidth="1"/>
    <col min="9" max="9" width="16.54296875" style="69" customWidth="1"/>
    <col min="10" max="11" width="16" style="69" customWidth="1"/>
    <col min="12" max="12" width="19.36328125" style="69" customWidth="1"/>
    <col min="13" max="13" width="22.36328125" style="69" customWidth="1"/>
    <col min="14" max="14" width="94.6328125" style="69" customWidth="1"/>
    <col min="15" max="15" width="20.453125" style="69" customWidth="1"/>
    <col min="16" max="16" width="25.54296875" style="69" customWidth="1"/>
    <col min="17" max="17" width="69" style="69" customWidth="1"/>
    <col min="18" max="18" width="21.36328125" style="479" customWidth="1"/>
    <col min="19" max="19" width="31.453125" style="69" customWidth="1"/>
    <col min="20" max="16384" width="11.453125" style="69"/>
  </cols>
  <sheetData>
    <row r="1" spans="1:21" ht="57" customHeight="1">
      <c r="A1" s="886"/>
      <c r="B1" s="886"/>
      <c r="C1" s="886"/>
      <c r="D1" s="886"/>
      <c r="E1" s="943" t="s">
        <v>8</v>
      </c>
      <c r="F1" s="944"/>
      <c r="G1" s="944"/>
      <c r="H1" s="944"/>
      <c r="I1" s="944"/>
      <c r="J1" s="944"/>
      <c r="K1" s="944"/>
      <c r="L1" s="944"/>
      <c r="M1" s="944"/>
      <c r="N1" s="944"/>
      <c r="O1" s="944"/>
      <c r="P1" s="944"/>
      <c r="Q1" s="944"/>
      <c r="R1" s="945"/>
    </row>
    <row r="2" spans="1:21" ht="27.75" customHeight="1">
      <c r="A2" s="887" t="s">
        <v>338</v>
      </c>
      <c r="B2" s="888"/>
      <c r="C2" s="889" t="s">
        <v>172</v>
      </c>
      <c r="D2" s="890"/>
      <c r="E2" s="887" t="s">
        <v>173</v>
      </c>
      <c r="F2" s="891"/>
      <c r="G2" s="891"/>
      <c r="H2" s="891"/>
      <c r="I2" s="888"/>
      <c r="J2" s="892">
        <v>6</v>
      </c>
      <c r="K2" s="892"/>
      <c r="L2" s="892"/>
      <c r="M2" s="892"/>
      <c r="N2" s="887" t="s">
        <v>339</v>
      </c>
      <c r="O2" s="888"/>
      <c r="P2" s="893" t="s">
        <v>340</v>
      </c>
      <c r="Q2" s="894"/>
      <c r="R2" s="895"/>
    </row>
    <row r="3" spans="1:21" s="71" customFormat="1" ht="59.25" customHeight="1">
      <c r="A3" s="897" t="s">
        <v>9</v>
      </c>
      <c r="B3" s="897" t="s">
        <v>10</v>
      </c>
      <c r="C3" s="897" t="s">
        <v>11</v>
      </c>
      <c r="D3" s="897" t="s">
        <v>12</v>
      </c>
      <c r="E3" s="897" t="s">
        <v>13</v>
      </c>
      <c r="F3" s="897" t="s">
        <v>14</v>
      </c>
      <c r="G3" s="897" t="s">
        <v>15</v>
      </c>
      <c r="H3" s="897" t="s">
        <v>16</v>
      </c>
      <c r="I3" s="897" t="s">
        <v>17</v>
      </c>
      <c r="J3" s="897" t="s">
        <v>18</v>
      </c>
      <c r="K3" s="897" t="s">
        <v>19</v>
      </c>
      <c r="L3" s="898" t="s">
        <v>20</v>
      </c>
      <c r="M3" s="898"/>
      <c r="N3" s="898"/>
      <c r="O3" s="898"/>
      <c r="P3" s="898"/>
      <c r="Q3" s="898"/>
      <c r="R3" s="898"/>
      <c r="U3" s="69"/>
    </row>
    <row r="4" spans="1:21" s="71" customFormat="1" ht="93.9" customHeight="1" thickBot="1">
      <c r="A4" s="897"/>
      <c r="B4" s="897"/>
      <c r="C4" s="897"/>
      <c r="D4" s="897"/>
      <c r="E4" s="897"/>
      <c r="F4" s="897"/>
      <c r="G4" s="897"/>
      <c r="H4" s="897"/>
      <c r="I4" s="897"/>
      <c r="J4" s="897"/>
      <c r="K4" s="897"/>
      <c r="L4" s="205" t="s">
        <v>21</v>
      </c>
      <c r="M4" s="205" t="s">
        <v>22</v>
      </c>
      <c r="N4" s="205" t="s">
        <v>23</v>
      </c>
      <c r="O4" s="205" t="s">
        <v>542</v>
      </c>
      <c r="P4" s="205" t="s">
        <v>24</v>
      </c>
      <c r="Q4" s="205" t="s">
        <v>25</v>
      </c>
      <c r="R4" s="302" t="s">
        <v>26</v>
      </c>
    </row>
    <row r="5" spans="1:21" s="71" customFormat="1" ht="44.25" customHeight="1" thickBot="1">
      <c r="A5" s="841" t="s">
        <v>1634</v>
      </c>
      <c r="B5" s="842"/>
      <c r="C5" s="842"/>
      <c r="D5" s="842"/>
      <c r="E5" s="842"/>
      <c r="F5" s="842"/>
      <c r="G5" s="842"/>
      <c r="H5" s="842"/>
      <c r="I5" s="842"/>
      <c r="J5" s="842"/>
      <c r="K5" s="842"/>
      <c r="L5" s="842"/>
      <c r="M5" s="842"/>
      <c r="N5" s="842"/>
      <c r="O5" s="842"/>
      <c r="P5" s="842"/>
      <c r="Q5" s="842"/>
      <c r="R5" s="843"/>
    </row>
    <row r="6" spans="1:21" s="83" customFormat="1" ht="93">
      <c r="A6" s="847" t="s">
        <v>1635</v>
      </c>
      <c r="B6" s="846" t="s">
        <v>1636</v>
      </c>
      <c r="C6" s="835">
        <v>1</v>
      </c>
      <c r="D6" s="853" t="s">
        <v>1637</v>
      </c>
      <c r="E6" s="853" t="s">
        <v>1638</v>
      </c>
      <c r="F6" s="853" t="s">
        <v>1639</v>
      </c>
      <c r="G6" s="853" t="s">
        <v>1640</v>
      </c>
      <c r="H6" s="835" t="s">
        <v>59</v>
      </c>
      <c r="I6" s="852" t="s">
        <v>1641</v>
      </c>
      <c r="J6" s="1296">
        <v>43313</v>
      </c>
      <c r="K6" s="1296">
        <v>43342</v>
      </c>
      <c r="L6" s="430">
        <v>43353</v>
      </c>
      <c r="M6" s="431" t="s">
        <v>1642</v>
      </c>
      <c r="N6" s="192" t="s">
        <v>1643</v>
      </c>
      <c r="O6" s="432">
        <v>1</v>
      </c>
      <c r="P6" s="1298" t="s">
        <v>2</v>
      </c>
      <c r="Q6" s="1300" t="s">
        <v>1644</v>
      </c>
      <c r="R6" s="1189" t="s">
        <v>3</v>
      </c>
    </row>
    <row r="7" spans="1:21" s="83" customFormat="1" ht="62.5" thickBot="1">
      <c r="A7" s="958"/>
      <c r="B7" s="860"/>
      <c r="C7" s="847"/>
      <c r="D7" s="858"/>
      <c r="E7" s="858"/>
      <c r="F7" s="858"/>
      <c r="G7" s="858"/>
      <c r="H7" s="847"/>
      <c r="I7" s="856"/>
      <c r="J7" s="1297"/>
      <c r="K7" s="1297"/>
      <c r="L7" s="436">
        <v>43693</v>
      </c>
      <c r="M7" s="437" t="s">
        <v>391</v>
      </c>
      <c r="N7" s="437" t="s">
        <v>1645</v>
      </c>
      <c r="O7" s="438">
        <v>1</v>
      </c>
      <c r="P7" s="1299"/>
      <c r="Q7" s="1301"/>
      <c r="R7" s="1190"/>
    </row>
    <row r="8" spans="1:21" s="83" customFormat="1" ht="18" customHeight="1" thickBot="1">
      <c r="A8" s="925"/>
      <c r="B8" s="913"/>
      <c r="C8" s="913"/>
      <c r="D8" s="913"/>
      <c r="E8" s="913"/>
      <c r="F8" s="913"/>
      <c r="G8" s="913"/>
      <c r="H8" s="913"/>
      <c r="I8" s="913"/>
      <c r="J8" s="913"/>
      <c r="K8" s="913"/>
      <c r="L8" s="913"/>
      <c r="M8" s="913"/>
      <c r="N8" s="913"/>
      <c r="O8" s="913"/>
      <c r="P8" s="913"/>
      <c r="Q8" s="913"/>
      <c r="R8" s="914"/>
    </row>
    <row r="9" spans="1:21" s="83" customFormat="1" ht="217">
      <c r="A9" s="832" t="s">
        <v>1635</v>
      </c>
      <c r="B9" s="832" t="s">
        <v>1636</v>
      </c>
      <c r="C9" s="860">
        <v>2</v>
      </c>
      <c r="D9" s="836" t="s">
        <v>1646</v>
      </c>
      <c r="E9" s="836" t="s">
        <v>1647</v>
      </c>
      <c r="F9" s="859" t="s">
        <v>1648</v>
      </c>
      <c r="G9" s="857" t="s">
        <v>1649</v>
      </c>
      <c r="H9" s="834" t="s">
        <v>59</v>
      </c>
      <c r="I9" s="857" t="s">
        <v>1641</v>
      </c>
      <c r="J9" s="1303">
        <v>43313</v>
      </c>
      <c r="K9" s="1303">
        <v>43342</v>
      </c>
      <c r="L9" s="1304">
        <v>43353</v>
      </c>
      <c r="M9" s="175" t="s">
        <v>1642</v>
      </c>
      <c r="N9" s="170" t="s">
        <v>1650</v>
      </c>
      <c r="O9" s="1111">
        <v>1</v>
      </c>
      <c r="P9" s="1298" t="s">
        <v>2</v>
      </c>
      <c r="Q9" s="865" t="s">
        <v>1651</v>
      </c>
      <c r="R9" s="1190" t="s">
        <v>3</v>
      </c>
    </row>
    <row r="10" spans="1:21" s="83" customFormat="1" ht="108.5">
      <c r="A10" s="833"/>
      <c r="B10" s="833"/>
      <c r="C10" s="860"/>
      <c r="D10" s="837"/>
      <c r="E10" s="837"/>
      <c r="F10" s="853"/>
      <c r="G10" s="852"/>
      <c r="H10" s="835"/>
      <c r="I10" s="852"/>
      <c r="J10" s="1296"/>
      <c r="K10" s="1296"/>
      <c r="L10" s="1305"/>
      <c r="M10" s="431" t="s">
        <v>391</v>
      </c>
      <c r="N10" s="192" t="s">
        <v>1652</v>
      </c>
      <c r="O10" s="1302"/>
      <c r="P10" s="1199"/>
      <c r="Q10" s="836"/>
      <c r="R10" s="1190"/>
    </row>
    <row r="11" spans="1:21" s="83" customFormat="1" ht="78" thickBot="1">
      <c r="A11" s="833"/>
      <c r="B11" s="833"/>
      <c r="C11" s="860"/>
      <c r="D11" s="837"/>
      <c r="E11" s="837"/>
      <c r="F11" s="189" t="s">
        <v>1653</v>
      </c>
      <c r="G11" s="189" t="s">
        <v>1654</v>
      </c>
      <c r="H11" s="161" t="s">
        <v>59</v>
      </c>
      <c r="I11" s="189" t="s">
        <v>1641</v>
      </c>
      <c r="J11" s="429">
        <v>43313</v>
      </c>
      <c r="K11" s="429">
        <v>43342</v>
      </c>
      <c r="L11" s="442">
        <v>43353</v>
      </c>
      <c r="M11" s="194" t="s">
        <v>1642</v>
      </c>
      <c r="N11" s="155" t="s">
        <v>1655</v>
      </c>
      <c r="O11" s="168">
        <v>1</v>
      </c>
      <c r="P11" s="443" t="s">
        <v>2</v>
      </c>
      <c r="Q11" s="155" t="s">
        <v>1644</v>
      </c>
      <c r="R11" s="1191"/>
    </row>
    <row r="12" spans="1:21" s="83" customFormat="1" ht="16" thickBot="1">
      <c r="A12" s="925"/>
      <c r="B12" s="913"/>
      <c r="C12" s="913"/>
      <c r="D12" s="913"/>
      <c r="E12" s="913"/>
      <c r="F12" s="913"/>
      <c r="G12" s="913"/>
      <c r="H12" s="913"/>
      <c r="I12" s="913"/>
      <c r="J12" s="913"/>
      <c r="K12" s="913"/>
      <c r="L12" s="913"/>
      <c r="M12" s="913"/>
      <c r="N12" s="913"/>
      <c r="O12" s="913"/>
      <c r="P12" s="913"/>
      <c r="Q12" s="913"/>
      <c r="R12" s="914"/>
    </row>
    <row r="13" spans="1:21" s="83" customFormat="1" ht="114.75" customHeight="1">
      <c r="A13" s="833" t="s">
        <v>1635</v>
      </c>
      <c r="B13" s="837" t="s">
        <v>1636</v>
      </c>
      <c r="C13" s="835">
        <v>3</v>
      </c>
      <c r="D13" s="853" t="s">
        <v>1656</v>
      </c>
      <c r="E13" s="853" t="s">
        <v>1657</v>
      </c>
      <c r="F13" s="853" t="s">
        <v>1658</v>
      </c>
      <c r="G13" s="853" t="s">
        <v>1659</v>
      </c>
      <c r="H13" s="835" t="s">
        <v>39</v>
      </c>
      <c r="I13" s="852" t="s">
        <v>1660</v>
      </c>
      <c r="J13" s="1296">
        <v>43284</v>
      </c>
      <c r="K13" s="1296">
        <v>43371</v>
      </c>
      <c r="L13" s="430">
        <v>43353</v>
      </c>
      <c r="M13" s="431" t="s">
        <v>1642</v>
      </c>
      <c r="N13" s="444" t="s">
        <v>1661</v>
      </c>
      <c r="O13" s="432">
        <v>1</v>
      </c>
      <c r="P13" s="1298" t="s">
        <v>2</v>
      </c>
      <c r="Q13" s="1306" t="s">
        <v>1644</v>
      </c>
      <c r="R13" s="1189" t="s">
        <v>3</v>
      </c>
    </row>
    <row r="14" spans="1:21" s="83" customFormat="1" ht="62">
      <c r="A14" s="833"/>
      <c r="B14" s="837"/>
      <c r="C14" s="835"/>
      <c r="D14" s="853"/>
      <c r="E14" s="853"/>
      <c r="F14" s="853"/>
      <c r="G14" s="853"/>
      <c r="H14" s="835"/>
      <c r="I14" s="852"/>
      <c r="J14" s="1296"/>
      <c r="K14" s="1296"/>
      <c r="L14" s="430">
        <v>43693</v>
      </c>
      <c r="M14" s="192" t="s">
        <v>391</v>
      </c>
      <c r="N14" s="192" t="s">
        <v>1662</v>
      </c>
      <c r="O14" s="432">
        <v>1</v>
      </c>
      <c r="P14" s="1199"/>
      <c r="Q14" s="1307"/>
      <c r="R14" s="1190"/>
    </row>
    <row r="15" spans="1:21" s="83" customFormat="1" ht="62">
      <c r="A15" s="833"/>
      <c r="B15" s="837"/>
      <c r="C15" s="835"/>
      <c r="D15" s="853"/>
      <c r="E15" s="853" t="s">
        <v>1663</v>
      </c>
      <c r="F15" s="853" t="s">
        <v>1664</v>
      </c>
      <c r="G15" s="853" t="s">
        <v>1665</v>
      </c>
      <c r="H15" s="835" t="s">
        <v>39</v>
      </c>
      <c r="I15" s="853" t="s">
        <v>1660</v>
      </c>
      <c r="J15" s="1296">
        <v>43297</v>
      </c>
      <c r="K15" s="1296">
        <v>43312</v>
      </c>
      <c r="L15" s="430">
        <v>43353</v>
      </c>
      <c r="M15" s="431" t="s">
        <v>1642</v>
      </c>
      <c r="N15" s="444" t="s">
        <v>1666</v>
      </c>
      <c r="O15" s="432">
        <v>1</v>
      </c>
      <c r="P15" s="1197" t="s">
        <v>2</v>
      </c>
      <c r="Q15" s="1306" t="s">
        <v>1644</v>
      </c>
      <c r="R15" s="1190"/>
    </row>
    <row r="16" spans="1:21" ht="171" thickBot="1">
      <c r="A16" s="833"/>
      <c r="B16" s="837"/>
      <c r="C16" s="835"/>
      <c r="D16" s="853"/>
      <c r="E16" s="853"/>
      <c r="F16" s="853"/>
      <c r="G16" s="853"/>
      <c r="H16" s="835"/>
      <c r="I16" s="853"/>
      <c r="J16" s="1296"/>
      <c r="K16" s="1296"/>
      <c r="L16" s="430">
        <v>43675</v>
      </c>
      <c r="M16" s="192" t="s">
        <v>391</v>
      </c>
      <c r="N16" s="192" t="s">
        <v>1667</v>
      </c>
      <c r="O16" s="432">
        <v>1</v>
      </c>
      <c r="P16" s="1299"/>
      <c r="Q16" s="1307"/>
      <c r="R16" s="1190"/>
    </row>
    <row r="17" spans="1:18" ht="16" thickBot="1">
      <c r="A17" s="925"/>
      <c r="B17" s="913"/>
      <c r="C17" s="913"/>
      <c r="D17" s="913"/>
      <c r="E17" s="913"/>
      <c r="F17" s="913"/>
      <c r="G17" s="913"/>
      <c r="H17" s="913"/>
      <c r="I17" s="913"/>
      <c r="J17" s="913"/>
      <c r="K17" s="913"/>
      <c r="L17" s="913"/>
      <c r="M17" s="913"/>
      <c r="N17" s="913"/>
      <c r="O17" s="913"/>
      <c r="P17" s="913"/>
      <c r="Q17" s="913"/>
      <c r="R17" s="914"/>
    </row>
    <row r="18" spans="1:18" ht="62">
      <c r="A18" s="846" t="s">
        <v>1635</v>
      </c>
      <c r="B18" s="846" t="s">
        <v>1636</v>
      </c>
      <c r="C18" s="846">
        <v>4</v>
      </c>
      <c r="D18" s="848" t="s">
        <v>1668</v>
      </c>
      <c r="E18" s="848" t="s">
        <v>1669</v>
      </c>
      <c r="F18" s="189" t="s">
        <v>1670</v>
      </c>
      <c r="G18" s="189" t="s">
        <v>1671</v>
      </c>
      <c r="H18" s="161" t="s">
        <v>59</v>
      </c>
      <c r="I18" s="189" t="s">
        <v>1672</v>
      </c>
      <c r="J18" s="446" t="s">
        <v>1673</v>
      </c>
      <c r="K18" s="446" t="s">
        <v>1674</v>
      </c>
      <c r="L18" s="442">
        <v>43353</v>
      </c>
      <c r="M18" s="155" t="s">
        <v>1642</v>
      </c>
      <c r="N18" s="155" t="s">
        <v>1675</v>
      </c>
      <c r="O18" s="432">
        <v>1</v>
      </c>
      <c r="P18" s="443" t="s">
        <v>2</v>
      </c>
      <c r="Q18" s="155" t="s">
        <v>1644</v>
      </c>
      <c r="R18" s="1189" t="s">
        <v>3</v>
      </c>
    </row>
    <row r="19" spans="1:18" ht="372">
      <c r="A19" s="860"/>
      <c r="B19" s="860"/>
      <c r="C19" s="860"/>
      <c r="D19" s="865"/>
      <c r="E19" s="865"/>
      <c r="F19" s="189" t="s">
        <v>1676</v>
      </c>
      <c r="G19" s="189" t="s">
        <v>1677</v>
      </c>
      <c r="H19" s="179" t="s">
        <v>39</v>
      </c>
      <c r="I19" s="447" t="s">
        <v>1672</v>
      </c>
      <c r="J19" s="448">
        <v>43313</v>
      </c>
      <c r="K19" s="448">
        <v>43404</v>
      </c>
      <c r="L19" s="449">
        <v>44015</v>
      </c>
      <c r="M19" s="450" t="s">
        <v>359</v>
      </c>
      <c r="N19" s="450" t="s">
        <v>1678</v>
      </c>
      <c r="O19" s="432">
        <v>1</v>
      </c>
      <c r="P19" s="443" t="s">
        <v>2</v>
      </c>
      <c r="Q19" s="187" t="s">
        <v>1644</v>
      </c>
      <c r="R19" s="1190"/>
    </row>
    <row r="20" spans="1:18" ht="93">
      <c r="A20" s="860"/>
      <c r="B20" s="860"/>
      <c r="C20" s="860"/>
      <c r="D20" s="865"/>
      <c r="E20" s="865"/>
      <c r="F20" s="189" t="s">
        <v>1679</v>
      </c>
      <c r="G20" s="189" t="s">
        <v>1680</v>
      </c>
      <c r="H20" s="161" t="s">
        <v>59</v>
      </c>
      <c r="I20" s="189" t="s">
        <v>1672</v>
      </c>
      <c r="J20" s="446" t="s">
        <v>1681</v>
      </c>
      <c r="K20" s="446" t="s">
        <v>1682</v>
      </c>
      <c r="L20" s="442">
        <v>43353</v>
      </c>
      <c r="M20" s="194" t="s">
        <v>1642</v>
      </c>
      <c r="N20" s="189" t="s">
        <v>1683</v>
      </c>
      <c r="O20" s="432">
        <v>1</v>
      </c>
      <c r="P20" s="443" t="s">
        <v>2</v>
      </c>
      <c r="Q20" s="155" t="s">
        <v>1644</v>
      </c>
      <c r="R20" s="1190"/>
    </row>
    <row r="21" spans="1:18" ht="155">
      <c r="A21" s="860"/>
      <c r="B21" s="860"/>
      <c r="C21" s="860"/>
      <c r="D21" s="865"/>
      <c r="E21" s="865"/>
      <c r="F21" s="189" t="s">
        <v>1684</v>
      </c>
      <c r="G21" s="189" t="s">
        <v>1685</v>
      </c>
      <c r="H21" s="161" t="s">
        <v>39</v>
      </c>
      <c r="I21" s="189" t="s">
        <v>1672</v>
      </c>
      <c r="J21" s="429">
        <v>43284</v>
      </c>
      <c r="K21" s="429">
        <v>43371</v>
      </c>
      <c r="L21" s="442">
        <v>43353</v>
      </c>
      <c r="M21" s="194" t="s">
        <v>1642</v>
      </c>
      <c r="N21" s="189" t="s">
        <v>1683</v>
      </c>
      <c r="O21" s="432">
        <v>1</v>
      </c>
      <c r="P21" s="443" t="s">
        <v>2</v>
      </c>
      <c r="Q21" s="155" t="s">
        <v>1644</v>
      </c>
      <c r="R21" s="1190"/>
    </row>
    <row r="22" spans="1:18" ht="155.5" thickBot="1">
      <c r="A22" s="860"/>
      <c r="B22" s="860"/>
      <c r="C22" s="860"/>
      <c r="D22" s="865"/>
      <c r="E22" s="836"/>
      <c r="F22" s="189" t="s">
        <v>1686</v>
      </c>
      <c r="G22" s="189" t="s">
        <v>1687</v>
      </c>
      <c r="H22" s="161" t="s">
        <v>39</v>
      </c>
      <c r="I22" s="189" t="s">
        <v>1672</v>
      </c>
      <c r="J22" s="429">
        <v>43313</v>
      </c>
      <c r="K22" s="429">
        <v>43343</v>
      </c>
      <c r="L22" s="442">
        <v>43353</v>
      </c>
      <c r="M22" s="194" t="s">
        <v>1642</v>
      </c>
      <c r="N22" s="186" t="s">
        <v>1688</v>
      </c>
      <c r="O22" s="432">
        <v>1</v>
      </c>
      <c r="P22" s="443" t="s">
        <v>2</v>
      </c>
      <c r="Q22" s="155" t="s">
        <v>1644</v>
      </c>
      <c r="R22" s="1191"/>
    </row>
    <row r="23" spans="1:18" ht="16" thickBot="1">
      <c r="A23" s="925"/>
      <c r="B23" s="913"/>
      <c r="C23" s="913"/>
      <c r="D23" s="913"/>
      <c r="E23" s="913"/>
      <c r="F23" s="913"/>
      <c r="G23" s="913"/>
      <c r="H23" s="913"/>
      <c r="I23" s="913"/>
      <c r="J23" s="913"/>
      <c r="K23" s="913"/>
      <c r="L23" s="913"/>
      <c r="M23" s="913"/>
      <c r="N23" s="913"/>
      <c r="O23" s="913"/>
      <c r="P23" s="913"/>
      <c r="Q23" s="913"/>
      <c r="R23" s="914"/>
    </row>
    <row r="24" spans="1:18" ht="403">
      <c r="A24" s="958" t="s">
        <v>1635</v>
      </c>
      <c r="B24" s="865" t="s">
        <v>1636</v>
      </c>
      <c r="C24" s="958">
        <v>5</v>
      </c>
      <c r="D24" s="837" t="s">
        <v>1689</v>
      </c>
      <c r="E24" s="837" t="s">
        <v>1690</v>
      </c>
      <c r="F24" s="189" t="s">
        <v>1691</v>
      </c>
      <c r="G24" s="189" t="s">
        <v>1692</v>
      </c>
      <c r="H24" s="156" t="s">
        <v>39</v>
      </c>
      <c r="I24" s="194" t="s">
        <v>1641</v>
      </c>
      <c r="J24" s="429">
        <v>43467</v>
      </c>
      <c r="K24" s="429">
        <v>43524</v>
      </c>
      <c r="L24" s="449">
        <v>44015</v>
      </c>
      <c r="M24" s="450" t="s">
        <v>359</v>
      </c>
      <c r="N24" s="178" t="s">
        <v>1693</v>
      </c>
      <c r="O24" s="432">
        <v>1</v>
      </c>
      <c r="P24" s="443" t="s">
        <v>2</v>
      </c>
      <c r="Q24" s="178" t="s">
        <v>1694</v>
      </c>
      <c r="R24" s="1189" t="s">
        <v>3</v>
      </c>
    </row>
    <row r="25" spans="1:18" ht="409.6" thickBot="1">
      <c r="A25" s="834"/>
      <c r="B25" s="836"/>
      <c r="C25" s="834"/>
      <c r="D25" s="837"/>
      <c r="E25" s="837"/>
      <c r="F25" s="189" t="s">
        <v>1695</v>
      </c>
      <c r="G25" s="189" t="s">
        <v>1696</v>
      </c>
      <c r="H25" s="156" t="s">
        <v>39</v>
      </c>
      <c r="I25" s="194" t="s">
        <v>1641</v>
      </c>
      <c r="J25" s="429">
        <v>43467</v>
      </c>
      <c r="K25" s="429">
        <v>43524</v>
      </c>
      <c r="L25" s="449">
        <v>44015</v>
      </c>
      <c r="M25" s="450" t="s">
        <v>359</v>
      </c>
      <c r="N25" s="178" t="s">
        <v>1697</v>
      </c>
      <c r="O25" s="432">
        <v>1</v>
      </c>
      <c r="P25" s="443" t="s">
        <v>2</v>
      </c>
      <c r="Q25" s="178" t="s">
        <v>1698</v>
      </c>
      <c r="R25" s="1190"/>
    </row>
    <row r="26" spans="1:18" ht="16" thickBot="1">
      <c r="A26" s="925"/>
      <c r="B26" s="913"/>
      <c r="C26" s="913"/>
      <c r="D26" s="913"/>
      <c r="E26" s="913"/>
      <c r="F26" s="913"/>
      <c r="G26" s="913"/>
      <c r="H26" s="913"/>
      <c r="I26" s="913"/>
      <c r="J26" s="913"/>
      <c r="K26" s="913"/>
      <c r="L26" s="913"/>
      <c r="M26" s="913"/>
      <c r="N26" s="913"/>
      <c r="O26" s="913"/>
      <c r="P26" s="913"/>
      <c r="Q26" s="913"/>
      <c r="R26" s="914"/>
    </row>
    <row r="27" spans="1:18" ht="62">
      <c r="A27" s="846" t="s">
        <v>1635</v>
      </c>
      <c r="B27" s="848" t="s">
        <v>1636</v>
      </c>
      <c r="C27" s="846">
        <v>6</v>
      </c>
      <c r="D27" s="837" t="s">
        <v>1699</v>
      </c>
      <c r="E27" s="837" t="s">
        <v>464</v>
      </c>
      <c r="F27" s="189" t="s">
        <v>1700</v>
      </c>
      <c r="G27" s="187" t="s">
        <v>1701</v>
      </c>
      <c r="H27" s="161" t="s">
        <v>59</v>
      </c>
      <c r="I27" s="194" t="s">
        <v>1672</v>
      </c>
      <c r="J27" s="429">
        <v>43280</v>
      </c>
      <c r="K27" s="429">
        <v>43294</v>
      </c>
      <c r="L27" s="442">
        <v>43353</v>
      </c>
      <c r="M27" s="155" t="s">
        <v>1642</v>
      </c>
      <c r="N27" s="155" t="s">
        <v>1702</v>
      </c>
      <c r="O27" s="432">
        <v>1</v>
      </c>
      <c r="P27" s="443" t="s">
        <v>2</v>
      </c>
      <c r="Q27" s="848" t="s">
        <v>1703</v>
      </c>
      <c r="R27" s="1189" t="s">
        <v>3</v>
      </c>
    </row>
    <row r="28" spans="1:18" ht="62">
      <c r="A28" s="860"/>
      <c r="B28" s="865"/>
      <c r="C28" s="860"/>
      <c r="D28" s="837"/>
      <c r="E28" s="837"/>
      <c r="F28" s="189" t="s">
        <v>1704</v>
      </c>
      <c r="G28" s="187" t="s">
        <v>1705</v>
      </c>
      <c r="H28" s="161" t="s">
        <v>39</v>
      </c>
      <c r="I28" s="194" t="s">
        <v>1672</v>
      </c>
      <c r="J28" s="429">
        <v>43342</v>
      </c>
      <c r="K28" s="429">
        <v>43348</v>
      </c>
      <c r="L28" s="442">
        <v>43353</v>
      </c>
      <c r="M28" s="155" t="s">
        <v>1642</v>
      </c>
      <c r="N28" s="155" t="s">
        <v>1706</v>
      </c>
      <c r="O28" s="432">
        <v>1</v>
      </c>
      <c r="P28" s="443" t="s">
        <v>2</v>
      </c>
      <c r="Q28" s="865"/>
      <c r="R28" s="1190"/>
    </row>
    <row r="29" spans="1:18" ht="62">
      <c r="A29" s="860"/>
      <c r="B29" s="865"/>
      <c r="C29" s="860"/>
      <c r="D29" s="837"/>
      <c r="E29" s="189" t="s">
        <v>1707</v>
      </c>
      <c r="F29" s="189" t="s">
        <v>1708</v>
      </c>
      <c r="G29" s="187" t="s">
        <v>1709</v>
      </c>
      <c r="H29" s="161" t="s">
        <v>39</v>
      </c>
      <c r="I29" s="194" t="s">
        <v>1672</v>
      </c>
      <c r="J29" s="429">
        <v>43313</v>
      </c>
      <c r="K29" s="429">
        <v>43342</v>
      </c>
      <c r="L29" s="442">
        <v>43353</v>
      </c>
      <c r="M29" s="155" t="s">
        <v>1642</v>
      </c>
      <c r="N29" s="155" t="s">
        <v>1710</v>
      </c>
      <c r="O29" s="432">
        <v>1</v>
      </c>
      <c r="P29" s="443" t="s">
        <v>2</v>
      </c>
      <c r="Q29" s="865"/>
      <c r="R29" s="1190"/>
    </row>
    <row r="30" spans="1:18" ht="77.5">
      <c r="A30" s="860"/>
      <c r="B30" s="865"/>
      <c r="C30" s="860"/>
      <c r="D30" s="837"/>
      <c r="E30" s="189" t="s">
        <v>1711</v>
      </c>
      <c r="F30" s="189" t="s">
        <v>1712</v>
      </c>
      <c r="G30" s="187" t="s">
        <v>1713</v>
      </c>
      <c r="H30" s="161" t="s">
        <v>59</v>
      </c>
      <c r="I30" s="194" t="s">
        <v>1641</v>
      </c>
      <c r="J30" s="429">
        <v>43287</v>
      </c>
      <c r="K30" s="429">
        <v>43297</v>
      </c>
      <c r="L30" s="442">
        <v>43353</v>
      </c>
      <c r="M30" s="155" t="s">
        <v>1642</v>
      </c>
      <c r="N30" s="155" t="s">
        <v>1714</v>
      </c>
      <c r="O30" s="432">
        <v>1</v>
      </c>
      <c r="P30" s="443" t="s">
        <v>2</v>
      </c>
      <c r="Q30" s="865"/>
      <c r="R30" s="1190"/>
    </row>
    <row r="31" spans="1:18" ht="62">
      <c r="A31" s="860"/>
      <c r="B31" s="865"/>
      <c r="C31" s="860"/>
      <c r="D31" s="837"/>
      <c r="E31" s="189" t="s">
        <v>1715</v>
      </c>
      <c r="F31" s="189" t="s">
        <v>1716</v>
      </c>
      <c r="G31" s="187" t="s">
        <v>1717</v>
      </c>
      <c r="H31" s="161" t="s">
        <v>39</v>
      </c>
      <c r="I31" s="194" t="s">
        <v>1672</v>
      </c>
      <c r="J31" s="429">
        <v>43287</v>
      </c>
      <c r="K31" s="429">
        <v>43297</v>
      </c>
      <c r="L31" s="442">
        <v>43353</v>
      </c>
      <c r="M31" s="155" t="s">
        <v>1642</v>
      </c>
      <c r="N31" s="155" t="s">
        <v>1718</v>
      </c>
      <c r="O31" s="432">
        <v>1</v>
      </c>
      <c r="P31" s="443" t="s">
        <v>2</v>
      </c>
      <c r="Q31" s="865"/>
      <c r="R31" s="1190"/>
    </row>
    <row r="32" spans="1:18" ht="228" customHeight="1" thickBot="1">
      <c r="A32" s="832"/>
      <c r="B32" s="836"/>
      <c r="C32" s="832"/>
      <c r="D32" s="837"/>
      <c r="E32" s="189" t="s">
        <v>1719</v>
      </c>
      <c r="F32" s="189" t="s">
        <v>1720</v>
      </c>
      <c r="G32" s="187" t="s">
        <v>1721</v>
      </c>
      <c r="H32" s="161" t="s">
        <v>59</v>
      </c>
      <c r="I32" s="194" t="s">
        <v>1672</v>
      </c>
      <c r="J32" s="429">
        <v>43254</v>
      </c>
      <c r="K32" s="429">
        <v>43465</v>
      </c>
      <c r="L32" s="449">
        <v>43991</v>
      </c>
      <c r="M32" s="450" t="s">
        <v>359</v>
      </c>
      <c r="N32" s="155" t="s">
        <v>1722</v>
      </c>
      <c r="O32" s="432">
        <v>1</v>
      </c>
      <c r="P32" s="443" t="s">
        <v>2</v>
      </c>
      <c r="Q32" s="836"/>
      <c r="R32" s="1191"/>
    </row>
    <row r="33" spans="1:19" ht="34.5" customHeight="1" thickBot="1">
      <c r="A33" s="948"/>
      <c r="B33" s="949"/>
      <c r="C33" s="949"/>
      <c r="D33" s="949"/>
      <c r="E33" s="949"/>
      <c r="F33" s="949"/>
      <c r="G33" s="949"/>
      <c r="H33" s="949"/>
      <c r="I33" s="949"/>
      <c r="J33" s="949"/>
      <c r="K33" s="949"/>
      <c r="L33" s="949"/>
      <c r="M33" s="949"/>
      <c r="N33" s="949"/>
      <c r="O33" s="949"/>
      <c r="P33" s="949"/>
      <c r="Q33" s="949"/>
      <c r="R33" s="950"/>
    </row>
    <row r="34" spans="1:19" ht="45.65" customHeight="1" thickBot="1">
      <c r="A34" s="841" t="s">
        <v>1723</v>
      </c>
      <c r="B34" s="842"/>
      <c r="C34" s="842"/>
      <c r="D34" s="842"/>
      <c r="E34" s="842"/>
      <c r="F34" s="842"/>
      <c r="G34" s="842"/>
      <c r="H34" s="842"/>
      <c r="I34" s="842"/>
      <c r="J34" s="842"/>
      <c r="K34" s="842"/>
      <c r="L34" s="842"/>
      <c r="M34" s="842"/>
      <c r="N34" s="842"/>
      <c r="O34" s="842"/>
      <c r="P34" s="842"/>
      <c r="Q34" s="842"/>
      <c r="R34" s="843"/>
    </row>
    <row r="35" spans="1:19" ht="409.6" customHeight="1">
      <c r="A35" s="835" t="s">
        <v>1724</v>
      </c>
      <c r="B35" s="833" t="s">
        <v>1636</v>
      </c>
      <c r="C35" s="835">
        <v>1</v>
      </c>
      <c r="D35" s="852" t="s">
        <v>1725</v>
      </c>
      <c r="E35" s="451" t="s">
        <v>1726</v>
      </c>
      <c r="F35" s="189" t="s">
        <v>1727</v>
      </c>
      <c r="G35" s="189" t="s">
        <v>1728</v>
      </c>
      <c r="H35" s="161" t="s">
        <v>39</v>
      </c>
      <c r="I35" s="428" t="s">
        <v>1729</v>
      </c>
      <c r="J35" s="429">
        <v>44348</v>
      </c>
      <c r="K35" s="429">
        <v>44561</v>
      </c>
      <c r="L35" s="429">
        <v>45065</v>
      </c>
      <c r="M35" s="452" t="s">
        <v>1730</v>
      </c>
      <c r="N35" s="453" t="s">
        <v>1731</v>
      </c>
      <c r="O35" s="454">
        <v>1</v>
      </c>
      <c r="P35" s="455" t="s">
        <v>2</v>
      </c>
      <c r="Q35" s="1314" t="s">
        <v>1732</v>
      </c>
      <c r="R35" s="1189" t="s">
        <v>3</v>
      </c>
      <c r="S35" s="118"/>
    </row>
    <row r="36" spans="1:19" ht="388" thickBot="1">
      <c r="A36" s="847"/>
      <c r="B36" s="846"/>
      <c r="C36" s="847"/>
      <c r="D36" s="856"/>
      <c r="E36" s="208" t="s">
        <v>1733</v>
      </c>
      <c r="F36" s="456" t="s">
        <v>1734</v>
      </c>
      <c r="G36" s="456" t="s">
        <v>1728</v>
      </c>
      <c r="H36" s="166" t="s">
        <v>39</v>
      </c>
      <c r="I36" s="434" t="s">
        <v>1729</v>
      </c>
      <c r="J36" s="435">
        <v>44348</v>
      </c>
      <c r="K36" s="435">
        <v>44561</v>
      </c>
      <c r="L36" s="457">
        <v>45065</v>
      </c>
      <c r="M36" s="458" t="s">
        <v>1730</v>
      </c>
      <c r="N36" s="459" t="s">
        <v>1735</v>
      </c>
      <c r="O36" s="460">
        <v>1</v>
      </c>
      <c r="P36" s="461" t="s">
        <v>2</v>
      </c>
      <c r="Q36" s="1315"/>
      <c r="R36" s="1190"/>
    </row>
    <row r="37" spans="1:19" ht="16" thickBot="1">
      <c r="A37" s="1308"/>
      <c r="B37" s="1309"/>
      <c r="C37" s="1309"/>
      <c r="D37" s="1309"/>
      <c r="E37" s="1309"/>
      <c r="F37" s="1309"/>
      <c r="G37" s="1309"/>
      <c r="H37" s="1309"/>
      <c r="I37" s="1309"/>
      <c r="J37" s="1309"/>
      <c r="K37" s="1309"/>
      <c r="L37" s="1309"/>
      <c r="M37" s="1309"/>
      <c r="N37" s="1309"/>
      <c r="O37" s="1309"/>
      <c r="P37" s="1309"/>
      <c r="Q37" s="1309"/>
      <c r="R37" s="1310"/>
    </row>
    <row r="38" spans="1:19" ht="409.6" customHeight="1">
      <c r="A38" s="834" t="s">
        <v>1724</v>
      </c>
      <c r="B38" s="832" t="s">
        <v>1636</v>
      </c>
      <c r="C38" s="834">
        <v>2</v>
      </c>
      <c r="D38" s="832" t="s">
        <v>1736</v>
      </c>
      <c r="E38" s="462" t="s">
        <v>1737</v>
      </c>
      <c r="F38" s="462" t="s">
        <v>1738</v>
      </c>
      <c r="G38" s="462" t="s">
        <v>1739</v>
      </c>
      <c r="H38" s="171" t="s">
        <v>39</v>
      </c>
      <c r="I38" s="440" t="s">
        <v>1729</v>
      </c>
      <c r="J38" s="441">
        <v>44348</v>
      </c>
      <c r="K38" s="441">
        <v>44561</v>
      </c>
      <c r="L38" s="463">
        <v>45065</v>
      </c>
      <c r="M38" s="464" t="s">
        <v>1730</v>
      </c>
      <c r="N38" s="465" t="s">
        <v>1740</v>
      </c>
      <c r="O38" s="466">
        <v>1</v>
      </c>
      <c r="P38" s="467" t="s">
        <v>2</v>
      </c>
      <c r="Q38" s="468" t="s">
        <v>1741</v>
      </c>
      <c r="R38" s="1311" t="s">
        <v>3</v>
      </c>
    </row>
    <row r="39" spans="1:19" ht="293.14999999999998" customHeight="1">
      <c r="A39" s="835"/>
      <c r="B39" s="833"/>
      <c r="C39" s="835"/>
      <c r="D39" s="833"/>
      <c r="E39" s="186" t="s">
        <v>1742</v>
      </c>
      <c r="F39" s="186" t="s">
        <v>1743</v>
      </c>
      <c r="G39" s="156" t="s">
        <v>1744</v>
      </c>
      <c r="H39" s="161" t="s">
        <v>59</v>
      </c>
      <c r="I39" s="428" t="s">
        <v>1729</v>
      </c>
      <c r="J39" s="429">
        <v>44331</v>
      </c>
      <c r="K39" s="429">
        <v>44362</v>
      </c>
      <c r="L39" s="469">
        <v>45065</v>
      </c>
      <c r="M39" s="452" t="s">
        <v>1730</v>
      </c>
      <c r="N39" s="470" t="s">
        <v>1745</v>
      </c>
      <c r="O39" s="454">
        <v>1</v>
      </c>
      <c r="P39" s="471" t="s">
        <v>2</v>
      </c>
      <c r="Q39" s="470" t="s">
        <v>1746</v>
      </c>
      <c r="R39" s="1312"/>
    </row>
    <row r="40" spans="1:19" ht="229.75" customHeight="1" thickBot="1">
      <c r="A40" s="847"/>
      <c r="B40" s="846"/>
      <c r="C40" s="847"/>
      <c r="D40" s="846"/>
      <c r="E40" s="456" t="s">
        <v>1747</v>
      </c>
      <c r="F40" s="456" t="s">
        <v>1748</v>
      </c>
      <c r="G40" s="456" t="s">
        <v>1749</v>
      </c>
      <c r="H40" s="166" t="s">
        <v>59</v>
      </c>
      <c r="I40" s="434" t="s">
        <v>1729</v>
      </c>
      <c r="J40" s="435">
        <v>44331</v>
      </c>
      <c r="K40" s="435">
        <v>44408</v>
      </c>
      <c r="L40" s="472" t="s">
        <v>1750</v>
      </c>
      <c r="M40" s="458" t="s">
        <v>1751</v>
      </c>
      <c r="N40" s="473" t="s">
        <v>1752</v>
      </c>
      <c r="O40" s="460">
        <v>1</v>
      </c>
      <c r="P40" s="474" t="s">
        <v>2</v>
      </c>
      <c r="Q40" s="475" t="s">
        <v>1753</v>
      </c>
      <c r="R40" s="1313"/>
    </row>
    <row r="41" spans="1:19" ht="16" thickBot="1">
      <c r="A41" s="1308"/>
      <c r="B41" s="1309"/>
      <c r="C41" s="1309"/>
      <c r="D41" s="1309"/>
      <c r="E41" s="1309"/>
      <c r="F41" s="1309"/>
      <c r="G41" s="1309"/>
      <c r="H41" s="1309"/>
      <c r="I41" s="1309"/>
      <c r="J41" s="1309"/>
      <c r="K41" s="1309"/>
      <c r="L41" s="1309"/>
      <c r="M41" s="1309"/>
      <c r="N41" s="1309"/>
      <c r="O41" s="1309"/>
      <c r="P41" s="1309"/>
      <c r="Q41" s="1309"/>
      <c r="R41" s="1310"/>
    </row>
    <row r="42" spans="1:19" ht="213.65" customHeight="1">
      <c r="A42" s="834" t="s">
        <v>1724</v>
      </c>
      <c r="B42" s="832" t="s">
        <v>1636</v>
      </c>
      <c r="C42" s="834">
        <v>3</v>
      </c>
      <c r="D42" s="832" t="s">
        <v>1754</v>
      </c>
      <c r="E42" s="476" t="s">
        <v>1755</v>
      </c>
      <c r="F42" s="462" t="s">
        <v>1756</v>
      </c>
      <c r="G42" s="462" t="s">
        <v>1757</v>
      </c>
      <c r="H42" s="171" t="s">
        <v>39</v>
      </c>
      <c r="I42" s="440" t="s">
        <v>1729</v>
      </c>
      <c r="J42" s="441">
        <v>44197</v>
      </c>
      <c r="K42" s="441">
        <v>44561</v>
      </c>
      <c r="L42" s="463">
        <v>45049</v>
      </c>
      <c r="M42" s="464" t="s">
        <v>1730</v>
      </c>
      <c r="N42" s="465" t="s">
        <v>1758</v>
      </c>
      <c r="O42" s="466">
        <v>1</v>
      </c>
      <c r="P42" s="455" t="s">
        <v>5</v>
      </c>
      <c r="Q42" s="465" t="s">
        <v>1759</v>
      </c>
      <c r="R42" s="1190" t="s">
        <v>1</v>
      </c>
    </row>
    <row r="43" spans="1:19" ht="409.25" customHeight="1">
      <c r="A43" s="835"/>
      <c r="B43" s="833"/>
      <c r="C43" s="835"/>
      <c r="D43" s="833"/>
      <c r="E43" s="846" t="s">
        <v>1760</v>
      </c>
      <c r="F43" s="186" t="s">
        <v>1761</v>
      </c>
      <c r="G43" s="867" t="s">
        <v>1762</v>
      </c>
      <c r="H43" s="835" t="s">
        <v>39</v>
      </c>
      <c r="I43" s="833" t="s">
        <v>1729</v>
      </c>
      <c r="J43" s="1297">
        <v>44348</v>
      </c>
      <c r="K43" s="1297">
        <v>44561</v>
      </c>
      <c r="L43" s="477" t="s">
        <v>1763</v>
      </c>
      <c r="M43" s="452" t="s">
        <v>1751</v>
      </c>
      <c r="N43" s="470" t="s">
        <v>1764</v>
      </c>
      <c r="O43" s="454">
        <v>0</v>
      </c>
      <c r="P43" s="455" t="s">
        <v>4</v>
      </c>
      <c r="Q43" s="470" t="s">
        <v>1765</v>
      </c>
      <c r="R43" s="1190"/>
    </row>
    <row r="44" spans="1:19" ht="267.64999999999998" customHeight="1">
      <c r="A44" s="835"/>
      <c r="B44" s="833"/>
      <c r="C44" s="835"/>
      <c r="D44" s="833"/>
      <c r="E44" s="832"/>
      <c r="F44" s="186" t="s">
        <v>1766</v>
      </c>
      <c r="G44" s="1013"/>
      <c r="H44" s="835"/>
      <c r="I44" s="833"/>
      <c r="J44" s="1303"/>
      <c r="K44" s="1303"/>
      <c r="L44" s="469">
        <v>45049</v>
      </c>
      <c r="M44" s="452" t="s">
        <v>1730</v>
      </c>
      <c r="N44" s="470" t="s">
        <v>1767</v>
      </c>
      <c r="O44" s="454">
        <v>1</v>
      </c>
      <c r="P44" s="455" t="s">
        <v>5</v>
      </c>
      <c r="Q44" s="470" t="s">
        <v>1768</v>
      </c>
      <c r="R44" s="1190"/>
    </row>
    <row r="45" spans="1:19" ht="409.6" customHeight="1">
      <c r="A45" s="835"/>
      <c r="B45" s="833"/>
      <c r="C45" s="835"/>
      <c r="D45" s="833"/>
      <c r="E45" s="846" t="s">
        <v>1769</v>
      </c>
      <c r="F45" s="156" t="s">
        <v>1770</v>
      </c>
      <c r="G45" s="186" t="s">
        <v>1771</v>
      </c>
      <c r="H45" s="161" t="s">
        <v>59</v>
      </c>
      <c r="I45" s="194" t="s">
        <v>1729</v>
      </c>
      <c r="J45" s="429">
        <v>44348</v>
      </c>
      <c r="K45" s="429">
        <v>44561</v>
      </c>
      <c r="L45" s="469">
        <v>45049</v>
      </c>
      <c r="M45" s="452" t="s">
        <v>1730</v>
      </c>
      <c r="N45" s="478" t="s">
        <v>1772</v>
      </c>
      <c r="O45" s="454">
        <v>1</v>
      </c>
      <c r="P45" s="455" t="s">
        <v>5</v>
      </c>
      <c r="Q45" s="470" t="s">
        <v>1773</v>
      </c>
      <c r="R45" s="1190"/>
    </row>
    <row r="46" spans="1:19" ht="332.4" customHeight="1" thickBot="1">
      <c r="A46" s="835"/>
      <c r="B46" s="833"/>
      <c r="C46" s="835"/>
      <c r="D46" s="833"/>
      <c r="E46" s="832"/>
      <c r="F46" s="186" t="s">
        <v>1774</v>
      </c>
      <c r="G46" s="186" t="s">
        <v>1775</v>
      </c>
      <c r="H46" s="161" t="s">
        <v>59</v>
      </c>
      <c r="I46" s="194" t="s">
        <v>1729</v>
      </c>
      <c r="J46" s="429">
        <v>44331</v>
      </c>
      <c r="K46" s="429">
        <v>44561</v>
      </c>
      <c r="L46" s="469">
        <v>45049</v>
      </c>
      <c r="M46" s="452" t="s">
        <v>1730</v>
      </c>
      <c r="N46" s="470" t="s">
        <v>1776</v>
      </c>
      <c r="O46" s="454">
        <v>1</v>
      </c>
      <c r="P46" s="455" t="s">
        <v>5</v>
      </c>
      <c r="Q46" s="470" t="s">
        <v>1777</v>
      </c>
      <c r="R46" s="1191"/>
    </row>
    <row r="47" spans="1:19" ht="33" customHeight="1" thickBot="1">
      <c r="A47" s="948"/>
      <c r="B47" s="949"/>
      <c r="C47" s="949"/>
      <c r="D47" s="949"/>
      <c r="E47" s="949"/>
      <c r="F47" s="949"/>
      <c r="G47" s="949"/>
      <c r="H47" s="949"/>
      <c r="I47" s="949"/>
      <c r="J47" s="949"/>
      <c r="K47" s="949"/>
      <c r="L47" s="949"/>
      <c r="M47" s="949"/>
      <c r="N47" s="949"/>
      <c r="O47" s="949"/>
      <c r="P47" s="949"/>
      <c r="Q47" s="949"/>
      <c r="R47" s="950"/>
    </row>
    <row r="48" spans="1:19" ht="59.25" customHeight="1">
      <c r="A48" s="17"/>
      <c r="B48" s="17"/>
      <c r="C48" s="17"/>
      <c r="D48" s="17"/>
      <c r="E48" s="17"/>
      <c r="F48" s="17"/>
      <c r="G48" s="17"/>
      <c r="H48" s="17"/>
      <c r="I48" s="17"/>
      <c r="J48" s="17"/>
      <c r="K48" s="17"/>
      <c r="L48" s="17"/>
      <c r="M48" s="17"/>
      <c r="N48" s="17"/>
      <c r="O48" s="17"/>
      <c r="P48" s="17"/>
      <c r="Q48" s="17"/>
      <c r="R48" s="151"/>
    </row>
    <row r="49" spans="1:18" ht="59.25" customHeight="1">
      <c r="A49" s="17"/>
      <c r="B49" s="17"/>
      <c r="C49" s="17"/>
      <c r="D49" s="17"/>
      <c r="E49" s="17"/>
      <c r="F49" s="17"/>
      <c r="G49" s="17"/>
      <c r="H49" s="17"/>
      <c r="I49" s="17"/>
      <c r="J49" s="17"/>
      <c r="K49" s="17"/>
      <c r="L49" s="17"/>
      <c r="M49" s="17"/>
      <c r="N49" s="17"/>
      <c r="O49" s="17"/>
      <c r="P49" s="17"/>
      <c r="Q49" s="17"/>
      <c r="R49" s="151"/>
    </row>
    <row r="50" spans="1:18" ht="59.25" customHeight="1">
      <c r="A50" s="17"/>
      <c r="B50" s="17"/>
      <c r="C50" s="17"/>
      <c r="D50" s="17"/>
      <c r="E50" s="17"/>
      <c r="F50" s="17"/>
      <c r="G50" s="17"/>
      <c r="H50" s="17"/>
      <c r="I50" s="17"/>
      <c r="J50" s="17"/>
      <c r="K50" s="17"/>
      <c r="L50" s="17"/>
      <c r="M50" s="17"/>
      <c r="N50" s="17"/>
      <c r="O50" s="17"/>
      <c r="P50" s="17"/>
      <c r="Q50" s="17"/>
      <c r="R50" s="151"/>
    </row>
    <row r="51" spans="1:18" ht="59.25" customHeight="1">
      <c r="A51" s="17"/>
      <c r="B51" s="17"/>
      <c r="C51" s="17"/>
      <c r="D51" s="17"/>
      <c r="E51" s="17"/>
      <c r="F51" s="17"/>
      <c r="G51" s="17"/>
      <c r="H51" s="17"/>
      <c r="I51" s="17"/>
      <c r="J51" s="17"/>
      <c r="K51" s="17"/>
      <c r="L51" s="17"/>
      <c r="M51" s="17"/>
      <c r="N51" s="17"/>
      <c r="O51" s="17"/>
      <c r="P51" s="17"/>
      <c r="Q51" s="17"/>
      <c r="R51" s="151"/>
    </row>
    <row r="55" spans="1:18" ht="59.25" customHeight="1">
      <c r="A55" s="1316" t="s">
        <v>122</v>
      </c>
      <c r="B55" s="1316"/>
      <c r="C55" s="17"/>
      <c r="D55" s="1316" t="s">
        <v>1778</v>
      </c>
      <c r="E55" s="1316"/>
      <c r="F55" s="1316" t="s">
        <v>1779</v>
      </c>
      <c r="G55" s="1316"/>
    </row>
    <row r="56" spans="1:18" ht="59.25" customHeight="1">
      <c r="A56" s="480" t="s">
        <v>0</v>
      </c>
      <c r="B56" s="481">
        <f>+COUNTIF($P$6:$P$100,"ABIERTA")</f>
        <v>0</v>
      </c>
      <c r="C56" s="17"/>
      <c r="D56" s="480" t="s">
        <v>0</v>
      </c>
      <c r="E56" s="481">
        <f>+COUNTIF($P$6:$P$32,"ABIERTA")</f>
        <v>0</v>
      </c>
      <c r="F56" s="480" t="s">
        <v>0</v>
      </c>
      <c r="G56" s="481">
        <f>+COUNTIF($P$35:$P$46,"ABIERTA")</f>
        <v>0</v>
      </c>
    </row>
    <row r="57" spans="1:18" ht="59.25" customHeight="1">
      <c r="A57" s="480" t="s">
        <v>2</v>
      </c>
      <c r="B57" s="481">
        <f>+COUNTIF($P$6:$P$100,"CUMPLIDA - EFECTIVA")</f>
        <v>23</v>
      </c>
      <c r="C57" s="17"/>
      <c r="D57" s="480" t="s">
        <v>2</v>
      </c>
      <c r="E57" s="481">
        <f>+COUNTIF($P$6:$P$32,"CUMPLIDA - EFECTIVA")</f>
        <v>18</v>
      </c>
      <c r="F57" s="480" t="s">
        <v>2</v>
      </c>
      <c r="G57" s="481">
        <f>+COUNTIF($P$35:$P$46,"CUMPLIDA - EFECTIVA")</f>
        <v>5</v>
      </c>
    </row>
    <row r="58" spans="1:18" ht="59.25" customHeight="1">
      <c r="A58" s="480" t="s">
        <v>5</v>
      </c>
      <c r="B58" s="481">
        <f>+COUNTIF($P$6:$P$100,"CUMPLIDA - PENDIENTE EFECTIVIDAD")</f>
        <v>4</v>
      </c>
      <c r="C58" s="17"/>
      <c r="D58" s="480" t="s">
        <v>124</v>
      </c>
      <c r="E58" s="481">
        <f>+COUNTIF($P$6:$P$32,"CUMPLIDA - PENDIENTE EFECTIVIDAD")</f>
        <v>0</v>
      </c>
      <c r="F58" s="480" t="s">
        <v>124</v>
      </c>
      <c r="G58" s="481">
        <f>+COUNTIF($P$35:$P$46,"CUMPLIDA - PENDIENTE EFECTIVIDAD")</f>
        <v>4</v>
      </c>
    </row>
    <row r="59" spans="1:18" ht="59.25" customHeight="1">
      <c r="A59" s="480" t="s">
        <v>125</v>
      </c>
      <c r="B59" s="481">
        <f>+COUNTIF($P$6:$P$100,"CUMPLIDA - INEFECTIVA")</f>
        <v>0</v>
      </c>
      <c r="C59" s="17"/>
      <c r="D59" s="480" t="s">
        <v>125</v>
      </c>
      <c r="E59" s="481">
        <f>+COUNTIF($P$6:$P$32,"CUMPLIDA - INEFECTIVA")</f>
        <v>0</v>
      </c>
      <c r="F59" s="480" t="s">
        <v>125</v>
      </c>
      <c r="G59" s="481">
        <f>+COUNTIF($P$35:$P$46,"CUMPLIDA - INEFECTIVA")</f>
        <v>0</v>
      </c>
    </row>
    <row r="60" spans="1:18" ht="59.25" customHeight="1">
      <c r="A60" s="480" t="s">
        <v>4</v>
      </c>
      <c r="B60" s="481">
        <f>+COUNTIF($P$6:$P$100,"INCUMPLIDA - VENCIDA")</f>
        <v>1</v>
      </c>
      <c r="C60" s="17"/>
      <c r="D60" s="480" t="s">
        <v>4</v>
      </c>
      <c r="E60" s="481">
        <f>+COUNTIF($P$6:$P$32,"INCUMPLIDA - VENCIDA")</f>
        <v>0</v>
      </c>
      <c r="F60" s="480" t="s">
        <v>4</v>
      </c>
      <c r="G60" s="481">
        <f>+COUNTIF($P$35:$P$46,"INCUMPLIDA - VENCIDA")</f>
        <v>1</v>
      </c>
    </row>
    <row r="61" spans="1:18" ht="59.25" customHeight="1">
      <c r="A61" s="480" t="s">
        <v>7</v>
      </c>
      <c r="B61" s="481">
        <f>+COUNTIF($P$6:$P$100,"INCALIFICABLE")</f>
        <v>0</v>
      </c>
      <c r="C61" s="17"/>
      <c r="D61" s="480" t="s">
        <v>7</v>
      </c>
      <c r="E61" s="481">
        <f>+COUNTIF($P$6:$P$32,"INCALIFICABLE")</f>
        <v>0</v>
      </c>
      <c r="F61" s="480" t="s">
        <v>7</v>
      </c>
      <c r="G61" s="481">
        <f>+COUNTIF($P$35:$P$46,"INCALIFICABLE")</f>
        <v>0</v>
      </c>
    </row>
    <row r="62" spans="1:18" ht="59.25" customHeight="1">
      <c r="A62" s="480" t="s">
        <v>126</v>
      </c>
      <c r="B62" s="366">
        <f>SUM(B56:B61)</f>
        <v>28</v>
      </c>
      <c r="C62" s="17"/>
      <c r="D62" s="480" t="s">
        <v>126</v>
      </c>
      <c r="E62" s="366">
        <f>SUM(E56:E61)</f>
        <v>18</v>
      </c>
      <c r="F62" s="480" t="s">
        <v>126</v>
      </c>
      <c r="G62" s="366">
        <f>SUM(G56:G61)</f>
        <v>10</v>
      </c>
    </row>
    <row r="63" spans="1:18" ht="59.25" customHeight="1">
      <c r="A63" s="17"/>
      <c r="B63" s="17"/>
      <c r="C63" s="17"/>
      <c r="D63" s="482"/>
      <c r="E63" s="482"/>
      <c r="F63" s="482"/>
      <c r="G63" s="17"/>
      <c r="H63" s="482"/>
      <c r="I63" s="17"/>
    </row>
    <row r="64" spans="1:18" ht="59.25" customHeight="1">
      <c r="A64" s="1316" t="s">
        <v>127</v>
      </c>
      <c r="B64" s="1316"/>
      <c r="C64" s="17"/>
      <c r="D64" s="1316" t="s">
        <v>128</v>
      </c>
      <c r="E64" s="1316"/>
      <c r="F64" s="1316" t="s">
        <v>128</v>
      </c>
      <c r="G64" s="1316"/>
      <c r="H64" s="482"/>
      <c r="I64" s="17"/>
    </row>
    <row r="65" spans="1:9" ht="59.25" customHeight="1">
      <c r="A65" s="483" t="s">
        <v>1</v>
      </c>
      <c r="B65" s="481">
        <f>+COUNTIF($R$6:$R$100,"ABIERTO")</f>
        <v>1</v>
      </c>
      <c r="C65" s="17"/>
      <c r="D65" s="483" t="s">
        <v>1</v>
      </c>
      <c r="E65" s="481">
        <f>+COUNTIF($R$6:$R$32,"ABIERTO")</f>
        <v>0</v>
      </c>
      <c r="F65" s="483" t="s">
        <v>1</v>
      </c>
      <c r="G65" s="481">
        <f>+COUNTIF($R$34:$R$46,"ABIERTO")</f>
        <v>1</v>
      </c>
      <c r="H65" s="482"/>
      <c r="I65" s="17"/>
    </row>
    <row r="66" spans="1:9" ht="59.25" customHeight="1">
      <c r="A66" s="483" t="s">
        <v>3</v>
      </c>
      <c r="B66" s="481">
        <f>+COUNTIF($R$6:$R100,"CERRADO")</f>
        <v>8</v>
      </c>
      <c r="C66" s="17"/>
      <c r="D66" s="483" t="s">
        <v>3</v>
      </c>
      <c r="E66" s="481">
        <f>+COUNTIF($R$6:$R$32,"CERRADO")</f>
        <v>6</v>
      </c>
      <c r="F66" s="483" t="s">
        <v>3</v>
      </c>
      <c r="G66" s="481">
        <f>+COUNTIF($R35:$R$46,"CERRADO")</f>
        <v>2</v>
      </c>
      <c r="H66" s="482"/>
      <c r="I66" s="17"/>
    </row>
  </sheetData>
  <mergeCells count="132">
    <mergeCell ref="A64:B64"/>
    <mergeCell ref="D64:E64"/>
    <mergeCell ref="F64:G64"/>
    <mergeCell ref="J43:J44"/>
    <mergeCell ref="K43:K44"/>
    <mergeCell ref="E45:E46"/>
    <mergeCell ref="A47:R47"/>
    <mergeCell ref="A55:B55"/>
    <mergeCell ref="D55:E55"/>
    <mergeCell ref="F55:G55"/>
    <mergeCell ref="A41:R41"/>
    <mergeCell ref="A42:A46"/>
    <mergeCell ref="B42:B46"/>
    <mergeCell ref="C42:C46"/>
    <mergeCell ref="D42:D46"/>
    <mergeCell ref="R42:R46"/>
    <mergeCell ref="E43:E44"/>
    <mergeCell ref="G43:G44"/>
    <mergeCell ref="H43:H44"/>
    <mergeCell ref="I43:I44"/>
    <mergeCell ref="A37:R37"/>
    <mergeCell ref="A38:A40"/>
    <mergeCell ref="B38:B40"/>
    <mergeCell ref="C38:C40"/>
    <mergeCell ref="D38:D40"/>
    <mergeCell ref="R38:R40"/>
    <mergeCell ref="A33:R33"/>
    <mergeCell ref="A34:R34"/>
    <mergeCell ref="A35:A36"/>
    <mergeCell ref="B35:B36"/>
    <mergeCell ref="C35:C36"/>
    <mergeCell ref="D35:D36"/>
    <mergeCell ref="Q35:Q36"/>
    <mergeCell ref="R35:R36"/>
    <mergeCell ref="A17:R17"/>
    <mergeCell ref="A18:A22"/>
    <mergeCell ref="B18:B22"/>
    <mergeCell ref="C18:C22"/>
    <mergeCell ref="D18:D22"/>
    <mergeCell ref="E18:E22"/>
    <mergeCell ref="R18:R22"/>
    <mergeCell ref="A26:R26"/>
    <mergeCell ref="A27:A32"/>
    <mergeCell ref="B27:B32"/>
    <mergeCell ref="C27:C32"/>
    <mergeCell ref="D27:D32"/>
    <mergeCell ref="E27:E28"/>
    <mergeCell ref="Q27:Q32"/>
    <mergeCell ref="R27:R32"/>
    <mergeCell ref="A23:R23"/>
    <mergeCell ref="A24:A25"/>
    <mergeCell ref="B24:B25"/>
    <mergeCell ref="C24:C25"/>
    <mergeCell ref="D24:D25"/>
    <mergeCell ref="E24:E25"/>
    <mergeCell ref="R24:R25"/>
    <mergeCell ref="R13:R16"/>
    <mergeCell ref="E15:E16"/>
    <mergeCell ref="F15:F16"/>
    <mergeCell ref="G15:G16"/>
    <mergeCell ref="H15:H16"/>
    <mergeCell ref="I15:I16"/>
    <mergeCell ref="J15:J16"/>
    <mergeCell ref="K15:K16"/>
    <mergeCell ref="F13:F14"/>
    <mergeCell ref="G13:G14"/>
    <mergeCell ref="H13:H14"/>
    <mergeCell ref="I13:I14"/>
    <mergeCell ref="J13:J14"/>
    <mergeCell ref="K13:K14"/>
    <mergeCell ref="P15:P16"/>
    <mergeCell ref="Q15:Q16"/>
    <mergeCell ref="O9:O10"/>
    <mergeCell ref="P9:P10"/>
    <mergeCell ref="Q9:Q10"/>
    <mergeCell ref="R9:R11"/>
    <mergeCell ref="A12:R12"/>
    <mergeCell ref="A13:A16"/>
    <mergeCell ref="B13:B16"/>
    <mergeCell ref="C13:C16"/>
    <mergeCell ref="D13:D16"/>
    <mergeCell ref="E13:E14"/>
    <mergeCell ref="G9:G10"/>
    <mergeCell ref="H9:H10"/>
    <mergeCell ref="I9:I10"/>
    <mergeCell ref="J9:J10"/>
    <mergeCell ref="K9:K10"/>
    <mergeCell ref="L9:L10"/>
    <mergeCell ref="A9:A11"/>
    <mergeCell ref="B9:B11"/>
    <mergeCell ref="C9:C11"/>
    <mergeCell ref="D9:D11"/>
    <mergeCell ref="E9:E11"/>
    <mergeCell ref="F9:F10"/>
    <mergeCell ref="P13:P14"/>
    <mergeCell ref="Q13:Q14"/>
    <mergeCell ref="J6:J7"/>
    <mergeCell ref="K6:K7"/>
    <mergeCell ref="P6:P7"/>
    <mergeCell ref="Q6:Q7"/>
    <mergeCell ref="R6:R7"/>
    <mergeCell ref="A8:R8"/>
    <mergeCell ref="A5:R5"/>
    <mergeCell ref="A6:A7"/>
    <mergeCell ref="B6:B7"/>
    <mergeCell ref="C6:C7"/>
    <mergeCell ref="D6:D7"/>
    <mergeCell ref="E6:E7"/>
    <mergeCell ref="F6:F7"/>
    <mergeCell ref="G6:G7"/>
    <mergeCell ref="H6:H7"/>
    <mergeCell ref="I6:I7"/>
    <mergeCell ref="A1:D1"/>
    <mergeCell ref="A2:B2"/>
    <mergeCell ref="C2:D2"/>
    <mergeCell ref="E2:I2"/>
    <mergeCell ref="J2:M2"/>
    <mergeCell ref="N2:O2"/>
    <mergeCell ref="P2:R2"/>
    <mergeCell ref="E1:R1"/>
    <mergeCell ref="G3:G4"/>
    <mergeCell ref="H3:H4"/>
    <mergeCell ref="I3:I4"/>
    <mergeCell ref="J3:J4"/>
    <mergeCell ref="K3:K4"/>
    <mergeCell ref="L3:R3"/>
    <mergeCell ref="A3:A4"/>
    <mergeCell ref="B3:B4"/>
    <mergeCell ref="C3:C4"/>
    <mergeCell ref="D3:D4"/>
    <mergeCell ref="E3:E4"/>
    <mergeCell ref="F3:F4"/>
  </mergeCells>
  <conditionalFormatting sqref="P6 P9 P11 P13 P15 P18:P22 P24:P25 P27:P32 P35:P36 P38:P40 P42:P46">
    <cfRule type="containsText" dxfId="237" priority="4" operator="containsText" text="INCALIFICABLE">
      <formula>NOT(ISERROR(SEARCH("INCALIFICABLE",P6)))</formula>
    </cfRule>
    <cfRule type="containsText" dxfId="236" priority="5" operator="containsText" text="ABIERTA">
      <formula>NOT(ISERROR(SEARCH("ABIERTA",P6)))</formula>
    </cfRule>
    <cfRule type="containsText" dxfId="235" priority="6" operator="containsText" text="CUMPLIDA - INEFECTIVA">
      <formula>NOT(ISERROR(SEARCH("CUMPLIDA - INEFECTIVA",P6)))</formula>
    </cfRule>
    <cfRule type="containsText" dxfId="234" priority="7" operator="containsText" text="INCUMPLIDA - VENCIDA">
      <formula>NOT(ISERROR(SEARCH("INCUMPLIDA - VENCIDA",P6)))</formula>
    </cfRule>
    <cfRule type="containsText" dxfId="233" priority="10" operator="containsText" text="CUMPLIDA - EFECTIVA">
      <formula>NOT(ISERROR(SEARCH("CUMPLIDA - EFECTIVA",P6)))</formula>
    </cfRule>
    <cfRule type="containsText" dxfId="232" priority="11" stopIfTrue="1" operator="containsText" text="CUMPLIDA - PENDIENTE EFECTIVA">
      <formula>NOT(ISERROR(SEARCH("CUMPLIDA - PENDIENTE EFECTIVA",P6)))</formula>
    </cfRule>
  </conditionalFormatting>
  <conditionalFormatting sqref="R6">
    <cfRule type="containsText" dxfId="231" priority="20" operator="containsText" text="CERRADO">
      <formula>NOT(ISERROR(SEARCH("CERRADO",R6)))</formula>
    </cfRule>
    <cfRule type="containsText" dxfId="230" priority="21" operator="containsText" text="CUMPLIDA - EFECTIVA">
      <formula>NOT(ISERROR(SEARCH("CUMPLIDA - EFECTIVA",R6)))</formula>
    </cfRule>
  </conditionalFormatting>
  <conditionalFormatting sqref="R9">
    <cfRule type="containsText" dxfId="229" priority="22" operator="containsText" text="CERRADO">
      <formula>NOT(ISERROR(SEARCH("CERRADO",R9)))</formula>
    </cfRule>
    <cfRule type="containsText" dxfId="228" priority="23" operator="containsText" text="CUMPLIDA - EFECTIVA">
      <formula>NOT(ISERROR(SEARCH("CUMPLIDA - EFECTIVA",R9)))</formula>
    </cfRule>
  </conditionalFormatting>
  <conditionalFormatting sqref="R13">
    <cfRule type="containsText" dxfId="227" priority="18" operator="containsText" text="CERRADO">
      <formula>NOT(ISERROR(SEARCH("CERRADO",R13)))</formula>
    </cfRule>
    <cfRule type="containsText" dxfId="226" priority="19" operator="containsText" text="CUMPLIDA - EFECTIVA">
      <formula>NOT(ISERROR(SEARCH("CUMPLIDA - EFECTIVA",R13)))</formula>
    </cfRule>
  </conditionalFormatting>
  <conditionalFormatting sqref="R18">
    <cfRule type="containsText" dxfId="225" priority="16" operator="containsText" text="CERRADO">
      <formula>NOT(ISERROR(SEARCH("CERRADO",R18)))</formula>
    </cfRule>
    <cfRule type="containsText" dxfId="224" priority="17" operator="containsText" text="CUMPLIDA - EFECTIVA">
      <formula>NOT(ISERROR(SEARCH("CUMPLIDA - EFECTIVA",R18)))</formula>
    </cfRule>
  </conditionalFormatting>
  <conditionalFormatting sqref="R24">
    <cfRule type="containsText" dxfId="223" priority="14" operator="containsText" text="CERRADO">
      <formula>NOT(ISERROR(SEARCH("CERRADO",R24)))</formula>
    </cfRule>
    <cfRule type="containsText" dxfId="222" priority="15" operator="containsText" text="CUMPLIDA - EFECTIVA">
      <formula>NOT(ISERROR(SEARCH("CUMPLIDA - EFECTIVA",R24)))</formula>
    </cfRule>
  </conditionalFormatting>
  <conditionalFormatting sqref="R27">
    <cfRule type="containsText" dxfId="221" priority="12" operator="containsText" text="CERRADO">
      <formula>NOT(ISERROR(SEARCH("CERRADO",R27)))</formula>
    </cfRule>
    <cfRule type="containsText" dxfId="220" priority="13" operator="containsText" text="CUMPLIDA - EFECTIVA">
      <formula>NOT(ISERROR(SEARCH("CUMPLIDA - EFECTIVA",R27)))</formula>
    </cfRule>
  </conditionalFormatting>
  <conditionalFormatting sqref="R35">
    <cfRule type="containsText" dxfId="219" priority="8" operator="containsText" text="CERRADO">
      <formula>NOT(ISERROR(SEARCH("CERRADO",R35)))</formula>
    </cfRule>
    <cfRule type="containsText" dxfId="218" priority="9" operator="containsText" text="CUMPLIDA - EFECTIVA">
      <formula>NOT(ISERROR(SEARCH("CUMPLIDA - EFECTIVA",R35)))</formula>
    </cfRule>
  </conditionalFormatting>
  <conditionalFormatting sqref="R38 R6:R7 R9:R11 R13:R16 R18:R22 R24:R25 R27:R32 R35:R36 R42:R46">
    <cfRule type="containsText" dxfId="217" priority="3" operator="containsText" text="CERRADO">
      <formula>NOT(ISERROR(SEARCH("CERRADO",R6)))</formula>
    </cfRule>
  </conditionalFormatting>
  <conditionalFormatting sqref="R38">
    <cfRule type="containsText" dxfId="216" priority="1" operator="containsText" text="CERRADO">
      <formula>NOT(ISERROR(SEARCH("CERRADO",R38)))</formula>
    </cfRule>
    <cfRule type="containsText" dxfId="215" priority="2" operator="containsText" text="CUMPLIDA - EFECTIVA">
      <formula>NOT(ISERROR(SEARCH("CUMPLIDA - EFECTIVA",R38)))</formula>
    </cfRule>
  </conditionalFormatting>
  <dataValidations count="3">
    <dataValidation type="list" allowBlank="1" showInputMessage="1" showErrorMessage="1" sqref="R9:R1048576 R2:R7" xr:uid="{DA343BB2-AF13-49AC-99C5-E2309DCA41FC}">
      <formula1>$A$65:$A$66</formula1>
    </dataValidation>
    <dataValidation type="list" allowBlank="1" showInputMessage="1" showErrorMessage="1" sqref="P17:P1048576 P9 P11:P13 P15 P2:P6" xr:uid="{A119F8F1-E8F6-4575-8C05-FAF96198091A}">
      <formula1>$A$56:$A$61</formula1>
    </dataValidation>
    <dataValidation type="list" allowBlank="1" showInputMessage="1" showErrorMessage="1" sqref="H6 H27:H32 H18:H22 H24:H25 H13 H9 H15 H11 H35:H36 H38:H40 H42:H43 H67:H1048576 H45:H46 H48:H54" xr:uid="{1F4E5D51-FDB9-4A3E-8229-7F2AFCD9E3E2}">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16A1-0579-44A9-8BEB-2ED8E59B375A}">
  <sheetPr>
    <tabColor rgb="FF00B050"/>
  </sheetPr>
  <dimension ref="A1:GJ98"/>
  <sheetViews>
    <sheetView showGridLines="0" zoomScale="50" zoomScaleNormal="50" zoomScaleSheetLayoutView="90" workbookViewId="0">
      <pane ySplit="4" topLeftCell="A5" activePane="bottomLeft" state="frozen"/>
      <selection activeCell="E1" sqref="E1:R1"/>
      <selection pane="bottomLeft" activeCell="E1" sqref="E1:R1"/>
    </sheetView>
  </sheetViews>
  <sheetFormatPr baseColWidth="10" defaultColWidth="11.453125" defaultRowHeight="59.25" customHeight="1"/>
  <cols>
    <col min="1" max="1" width="24.26953125" style="69" customWidth="1"/>
    <col min="2" max="2" width="26.81640625" style="533" customWidth="1"/>
    <col min="3" max="3" width="13.453125" style="69" customWidth="1"/>
    <col min="4" max="4" width="28.54296875" style="533" customWidth="1"/>
    <col min="5" max="5" width="38.1796875" style="533" customWidth="1"/>
    <col min="6" max="6" width="32.26953125" style="533" customWidth="1"/>
    <col min="7" max="7" width="21.54296875" style="69" customWidth="1"/>
    <col min="8" max="8" width="18.1796875" style="69" customWidth="1"/>
    <col min="9" max="9" width="23.26953125" style="69" customWidth="1"/>
    <col min="10" max="10" width="17.81640625" style="69" customWidth="1"/>
    <col min="11" max="11" width="19.453125" style="69" customWidth="1"/>
    <col min="12" max="12" width="18.81640625" style="69" customWidth="1"/>
    <col min="13" max="13" width="26.453125" style="146" customWidth="1"/>
    <col min="14" max="14" width="106.26953125" style="533" customWidth="1"/>
    <col min="15" max="15" width="32.1796875" style="69" customWidth="1"/>
    <col min="16" max="16" width="25.54296875" style="534" customWidth="1"/>
    <col min="17" max="17" width="92.26953125" style="533" customWidth="1"/>
    <col min="18" max="18" width="21.26953125" style="146" customWidth="1"/>
    <col min="19" max="19" width="23.453125" style="17" customWidth="1"/>
    <col min="20" max="20" width="11.453125" style="17"/>
    <col min="21" max="16384" width="11.453125" style="69"/>
  </cols>
  <sheetData>
    <row r="1" spans="1:192" ht="57" customHeight="1">
      <c r="A1" s="886"/>
      <c r="B1" s="886"/>
      <c r="C1" s="886"/>
      <c r="D1" s="886"/>
      <c r="E1" s="943" t="s">
        <v>8</v>
      </c>
      <c r="F1" s="944"/>
      <c r="G1" s="944"/>
      <c r="H1" s="944"/>
      <c r="I1" s="944"/>
      <c r="J1" s="944"/>
      <c r="K1" s="944"/>
      <c r="L1" s="944"/>
      <c r="M1" s="944"/>
      <c r="N1" s="944"/>
      <c r="O1" s="944"/>
      <c r="P1" s="944"/>
      <c r="Q1" s="944"/>
      <c r="R1" s="945"/>
    </row>
    <row r="2" spans="1:192" ht="27.75" customHeight="1">
      <c r="A2" s="887" t="s">
        <v>338</v>
      </c>
      <c r="B2" s="888"/>
      <c r="C2" s="889" t="s">
        <v>172</v>
      </c>
      <c r="D2" s="890"/>
      <c r="E2" s="887" t="s">
        <v>173</v>
      </c>
      <c r="F2" s="891"/>
      <c r="G2" s="891"/>
      <c r="H2" s="891"/>
      <c r="I2" s="888"/>
      <c r="J2" s="892">
        <v>6</v>
      </c>
      <c r="K2" s="892"/>
      <c r="L2" s="892"/>
      <c r="M2" s="892"/>
      <c r="N2" s="887" t="s">
        <v>339</v>
      </c>
      <c r="O2" s="888"/>
      <c r="P2" s="893" t="s">
        <v>340</v>
      </c>
      <c r="Q2" s="894"/>
      <c r="R2" s="895"/>
    </row>
    <row r="3" spans="1:192" s="71" customFormat="1" ht="59.25" customHeight="1">
      <c r="A3" s="897" t="s">
        <v>9</v>
      </c>
      <c r="B3" s="897" t="s">
        <v>10</v>
      </c>
      <c r="C3" s="897" t="s">
        <v>11</v>
      </c>
      <c r="D3" s="896" t="s">
        <v>12</v>
      </c>
      <c r="E3" s="897" t="s">
        <v>13</v>
      </c>
      <c r="F3" s="897" t="s">
        <v>14</v>
      </c>
      <c r="G3" s="897" t="s">
        <v>15</v>
      </c>
      <c r="H3" s="897" t="s">
        <v>16</v>
      </c>
      <c r="I3" s="897" t="s">
        <v>17</v>
      </c>
      <c r="J3" s="897" t="s">
        <v>18</v>
      </c>
      <c r="K3" s="897" t="s">
        <v>19</v>
      </c>
      <c r="L3" s="898" t="s">
        <v>20</v>
      </c>
      <c r="M3" s="898"/>
      <c r="N3" s="898"/>
      <c r="O3" s="898"/>
      <c r="P3" s="898"/>
      <c r="Q3" s="898"/>
      <c r="R3" s="898"/>
      <c r="S3" s="499"/>
    </row>
    <row r="4" spans="1:192" s="71" customFormat="1" ht="59.25" customHeight="1" thickBot="1">
      <c r="A4" s="956"/>
      <c r="B4" s="956"/>
      <c r="C4" s="956"/>
      <c r="D4" s="1317"/>
      <c r="E4" s="956"/>
      <c r="F4" s="956"/>
      <c r="G4" s="956"/>
      <c r="H4" s="956"/>
      <c r="I4" s="956"/>
      <c r="J4" s="956"/>
      <c r="K4" s="956"/>
      <c r="L4" s="206" t="s">
        <v>21</v>
      </c>
      <c r="M4" s="206" t="s">
        <v>22</v>
      </c>
      <c r="N4" s="206" t="s">
        <v>23</v>
      </c>
      <c r="O4" s="206" t="s">
        <v>542</v>
      </c>
      <c r="P4" s="206" t="s">
        <v>24</v>
      </c>
      <c r="Q4" s="206" t="s">
        <v>25</v>
      </c>
      <c r="R4" s="500" t="s">
        <v>26</v>
      </c>
      <c r="S4" s="17"/>
    </row>
    <row r="5" spans="1:192" s="71" customFormat="1" ht="51.65" customHeight="1" thickBot="1">
      <c r="A5" s="841" t="s">
        <v>1868</v>
      </c>
      <c r="B5" s="842"/>
      <c r="C5" s="842"/>
      <c r="D5" s="842"/>
      <c r="E5" s="842"/>
      <c r="F5" s="842"/>
      <c r="G5" s="842"/>
      <c r="H5" s="842"/>
      <c r="I5" s="842"/>
      <c r="J5" s="842"/>
      <c r="K5" s="842"/>
      <c r="L5" s="842"/>
      <c r="M5" s="842"/>
      <c r="N5" s="842"/>
      <c r="O5" s="842"/>
      <c r="P5" s="842"/>
      <c r="Q5" s="842"/>
      <c r="R5" s="843"/>
      <c r="S5" s="17"/>
    </row>
    <row r="6" spans="1:192" s="504" customFormat="1" ht="322" hidden="1" customHeight="1">
      <c r="A6" s="958" t="s">
        <v>1869</v>
      </c>
      <c r="B6" s="865" t="s">
        <v>1870</v>
      </c>
      <c r="C6" s="958">
        <v>1</v>
      </c>
      <c r="D6" s="865" t="s">
        <v>1871</v>
      </c>
      <c r="E6" s="865" t="s">
        <v>1872</v>
      </c>
      <c r="F6" s="170" t="s">
        <v>1873</v>
      </c>
      <c r="G6" s="182" t="s">
        <v>1874</v>
      </c>
      <c r="H6" s="171" t="s">
        <v>39</v>
      </c>
      <c r="I6" s="462" t="s">
        <v>1875</v>
      </c>
      <c r="J6" s="225">
        <v>43222</v>
      </c>
      <c r="K6" s="225">
        <v>43251</v>
      </c>
      <c r="L6" s="501" t="s">
        <v>1876</v>
      </c>
      <c r="M6" s="501" t="s">
        <v>1877</v>
      </c>
      <c r="N6" s="502" t="s">
        <v>1878</v>
      </c>
      <c r="O6" s="503">
        <v>1</v>
      </c>
      <c r="P6" s="489" t="s">
        <v>2</v>
      </c>
      <c r="Q6" s="170" t="s">
        <v>381</v>
      </c>
      <c r="R6" s="900" t="s">
        <v>3</v>
      </c>
      <c r="S6" s="238"/>
      <c r="T6" s="238"/>
    </row>
    <row r="7" spans="1:192" s="504" customFormat="1" ht="91.5" hidden="1" customHeight="1">
      <c r="A7" s="958"/>
      <c r="B7" s="865"/>
      <c r="C7" s="958"/>
      <c r="D7" s="865"/>
      <c r="E7" s="836"/>
      <c r="F7" s="505" t="s">
        <v>1879</v>
      </c>
      <c r="G7" s="186" t="s">
        <v>1880</v>
      </c>
      <c r="H7" s="161" t="s">
        <v>59</v>
      </c>
      <c r="I7" s="428" t="s">
        <v>1881</v>
      </c>
      <c r="J7" s="185">
        <v>43213</v>
      </c>
      <c r="K7" s="226">
        <v>43251</v>
      </c>
      <c r="L7" s="226">
        <v>43304</v>
      </c>
      <c r="M7" s="194" t="s">
        <v>359</v>
      </c>
      <c r="N7" s="505" t="s">
        <v>1882</v>
      </c>
      <c r="O7" s="506">
        <v>1</v>
      </c>
      <c r="P7" s="495" t="s">
        <v>2</v>
      </c>
      <c r="Q7" s="505" t="s">
        <v>381</v>
      </c>
      <c r="R7" s="900"/>
      <c r="S7" s="238"/>
      <c r="T7" s="238"/>
    </row>
    <row r="8" spans="1:192" s="504" customFormat="1" ht="303.64999999999998" hidden="1" customHeight="1" thickBot="1">
      <c r="A8" s="958"/>
      <c r="B8" s="865"/>
      <c r="C8" s="958"/>
      <c r="D8" s="865"/>
      <c r="E8" s="165" t="s">
        <v>1883</v>
      </c>
      <c r="F8" s="507" t="s">
        <v>1884</v>
      </c>
      <c r="G8" s="434" t="s">
        <v>1885</v>
      </c>
      <c r="H8" s="166" t="s">
        <v>59</v>
      </c>
      <c r="I8" s="434" t="s">
        <v>1886</v>
      </c>
      <c r="J8" s="508">
        <v>43213</v>
      </c>
      <c r="K8" s="227">
        <v>43251</v>
      </c>
      <c r="L8" s="227">
        <v>43304</v>
      </c>
      <c r="M8" s="169" t="s">
        <v>359</v>
      </c>
      <c r="N8" s="507" t="s">
        <v>1887</v>
      </c>
      <c r="O8" s="509">
        <v>1</v>
      </c>
      <c r="P8" s="485" t="s">
        <v>2</v>
      </c>
      <c r="Q8" s="507" t="s">
        <v>381</v>
      </c>
      <c r="R8" s="900"/>
      <c r="S8" s="238"/>
      <c r="T8" s="238"/>
    </row>
    <row r="9" spans="1:192" s="511" customFormat="1" ht="16" hidden="1" thickBot="1">
      <c r="A9" s="1126"/>
      <c r="B9" s="1127"/>
      <c r="C9" s="1127"/>
      <c r="D9" s="1127"/>
      <c r="E9" s="1127"/>
      <c r="F9" s="1127"/>
      <c r="G9" s="1127"/>
      <c r="H9" s="1127"/>
      <c r="I9" s="1127"/>
      <c r="J9" s="1127"/>
      <c r="K9" s="1127"/>
      <c r="L9" s="1127"/>
      <c r="M9" s="1127"/>
      <c r="N9" s="1127"/>
      <c r="O9" s="1127"/>
      <c r="P9" s="1127"/>
      <c r="Q9" s="1127"/>
      <c r="R9" s="1128"/>
      <c r="S9" s="237"/>
      <c r="T9" s="237"/>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c r="DK9" s="510"/>
      <c r="DL9" s="510"/>
      <c r="DM9" s="510"/>
      <c r="DN9" s="510"/>
      <c r="DO9" s="510"/>
      <c r="DP9" s="510"/>
      <c r="DQ9" s="510"/>
      <c r="DR9" s="510"/>
      <c r="DS9" s="510"/>
      <c r="DT9" s="510"/>
      <c r="DU9" s="510"/>
      <c r="DV9" s="510"/>
      <c r="DW9" s="510"/>
      <c r="DX9" s="510"/>
      <c r="DY9" s="510"/>
      <c r="DZ9" s="510"/>
      <c r="EA9" s="510"/>
      <c r="EB9" s="510"/>
      <c r="EC9" s="510"/>
      <c r="ED9" s="510"/>
      <c r="EE9" s="510"/>
      <c r="EF9" s="510"/>
      <c r="EG9" s="510"/>
      <c r="EH9" s="510"/>
      <c r="EI9" s="510"/>
      <c r="EJ9" s="510"/>
      <c r="EK9" s="510"/>
      <c r="EL9" s="510"/>
      <c r="EM9" s="510"/>
      <c r="EN9" s="510"/>
      <c r="EO9" s="510"/>
      <c r="EP9" s="510"/>
      <c r="EQ9" s="510"/>
      <c r="ER9" s="510"/>
      <c r="ES9" s="510"/>
      <c r="ET9" s="510"/>
      <c r="EU9" s="510"/>
      <c r="EV9" s="510"/>
      <c r="EW9" s="510"/>
      <c r="EX9" s="510"/>
      <c r="EY9" s="510"/>
      <c r="EZ9" s="510"/>
      <c r="FA9" s="510"/>
      <c r="FB9" s="510"/>
      <c r="FC9" s="510"/>
      <c r="FD9" s="510"/>
      <c r="FE9" s="510"/>
      <c r="FF9" s="510"/>
      <c r="FG9" s="510"/>
      <c r="FH9" s="510"/>
      <c r="FI9" s="510"/>
      <c r="FJ9" s="510"/>
      <c r="FK9" s="510"/>
      <c r="FL9" s="510"/>
      <c r="FM9" s="510"/>
      <c r="FN9" s="510"/>
      <c r="FO9" s="510"/>
      <c r="FP9" s="510"/>
      <c r="FQ9" s="510"/>
      <c r="FR9" s="510"/>
      <c r="FS9" s="510"/>
      <c r="FT9" s="510"/>
      <c r="FU9" s="510"/>
      <c r="FV9" s="510"/>
      <c r="FW9" s="510"/>
      <c r="FX9" s="510"/>
      <c r="FY9" s="510"/>
      <c r="FZ9" s="510"/>
      <c r="GA9" s="510"/>
      <c r="GB9" s="510"/>
      <c r="GC9" s="510"/>
      <c r="GD9" s="510"/>
      <c r="GE9" s="510"/>
      <c r="GF9" s="510"/>
      <c r="GG9" s="510"/>
      <c r="GH9" s="510"/>
      <c r="GI9" s="510"/>
      <c r="GJ9" s="510"/>
    </row>
    <row r="10" spans="1:192" s="504" customFormat="1" ht="47" hidden="1" thickBot="1">
      <c r="A10" s="958" t="s">
        <v>1869</v>
      </c>
      <c r="B10" s="865" t="s">
        <v>1870</v>
      </c>
      <c r="C10" s="958">
        <v>2</v>
      </c>
      <c r="D10" s="865" t="s">
        <v>1888</v>
      </c>
      <c r="E10" s="865" t="s">
        <v>1889</v>
      </c>
      <c r="F10" s="502" t="s">
        <v>1890</v>
      </c>
      <c r="G10" s="440" t="s">
        <v>1891</v>
      </c>
      <c r="H10" s="171" t="s">
        <v>59</v>
      </c>
      <c r="I10" s="440" t="s">
        <v>1892</v>
      </c>
      <c r="J10" s="183">
        <v>43222</v>
      </c>
      <c r="K10" s="184">
        <v>43281</v>
      </c>
      <c r="L10" s="184">
        <v>43304</v>
      </c>
      <c r="M10" s="175" t="s">
        <v>359</v>
      </c>
      <c r="N10" s="502" t="s">
        <v>1893</v>
      </c>
      <c r="O10" s="503">
        <v>1</v>
      </c>
      <c r="P10" s="489" t="s">
        <v>2</v>
      </c>
      <c r="Q10" s="502" t="s">
        <v>381</v>
      </c>
      <c r="R10" s="900" t="s">
        <v>3</v>
      </c>
      <c r="S10" s="237"/>
      <c r="T10" s="237"/>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c r="CA10" s="510"/>
      <c r="CB10" s="510"/>
      <c r="CC10" s="510"/>
      <c r="CD10" s="510"/>
      <c r="CE10" s="510"/>
      <c r="CF10" s="510"/>
      <c r="CG10" s="510"/>
      <c r="CH10" s="510"/>
      <c r="CI10" s="510"/>
      <c r="CJ10" s="510"/>
      <c r="CK10" s="510"/>
      <c r="CL10" s="510"/>
      <c r="CM10" s="510"/>
      <c r="CN10" s="510"/>
      <c r="CO10" s="510"/>
      <c r="CP10" s="510"/>
      <c r="CQ10" s="510"/>
      <c r="CR10" s="510"/>
      <c r="CS10" s="510"/>
      <c r="CT10" s="510"/>
      <c r="CU10" s="510"/>
      <c r="CV10" s="510"/>
      <c r="CW10" s="510"/>
      <c r="CX10" s="510"/>
      <c r="CY10" s="510"/>
      <c r="CZ10" s="510"/>
      <c r="DA10" s="510"/>
      <c r="DB10" s="510"/>
      <c r="DC10" s="510"/>
      <c r="DD10" s="510"/>
      <c r="DE10" s="510"/>
      <c r="DF10" s="510"/>
      <c r="DG10" s="510"/>
      <c r="DH10" s="510"/>
      <c r="DI10" s="510"/>
      <c r="DJ10" s="510"/>
      <c r="DK10" s="510"/>
      <c r="DL10" s="510"/>
      <c r="DM10" s="510"/>
      <c r="DN10" s="510"/>
      <c r="DO10" s="510"/>
      <c r="DP10" s="510"/>
      <c r="DQ10" s="510"/>
      <c r="DR10" s="510"/>
      <c r="DS10" s="510"/>
      <c r="DT10" s="510"/>
      <c r="DU10" s="510"/>
      <c r="DV10" s="510"/>
      <c r="DW10" s="510"/>
      <c r="DX10" s="510"/>
      <c r="DY10" s="510"/>
      <c r="DZ10" s="510"/>
      <c r="EA10" s="510"/>
      <c r="EB10" s="510"/>
      <c r="EC10" s="510"/>
      <c r="ED10" s="510"/>
      <c r="EE10" s="510"/>
      <c r="EF10" s="510"/>
      <c r="EG10" s="510"/>
      <c r="EH10" s="510"/>
      <c r="EI10" s="510"/>
      <c r="EJ10" s="510"/>
      <c r="EK10" s="510"/>
      <c r="EL10" s="510"/>
      <c r="EM10" s="510"/>
      <c r="EN10" s="510"/>
      <c r="EO10" s="510"/>
      <c r="EP10" s="510"/>
      <c r="EQ10" s="510"/>
      <c r="ER10" s="510"/>
      <c r="ES10" s="510"/>
      <c r="ET10" s="510"/>
      <c r="EU10" s="510"/>
      <c r="EV10" s="510"/>
      <c r="EW10" s="510"/>
      <c r="EX10" s="510"/>
      <c r="EY10" s="510"/>
      <c r="EZ10" s="510"/>
      <c r="FA10" s="510"/>
      <c r="FB10" s="510"/>
      <c r="FC10" s="510"/>
      <c r="FD10" s="510"/>
      <c r="FE10" s="510"/>
      <c r="FF10" s="510"/>
      <c r="FG10" s="510"/>
      <c r="FH10" s="510"/>
      <c r="FI10" s="510"/>
      <c r="FJ10" s="510"/>
      <c r="FK10" s="510"/>
      <c r="FL10" s="510"/>
      <c r="FM10" s="510"/>
      <c r="FN10" s="510"/>
      <c r="FO10" s="510"/>
      <c r="FP10" s="510"/>
      <c r="FQ10" s="510"/>
      <c r="FR10" s="510"/>
      <c r="FS10" s="510"/>
      <c r="FT10" s="510"/>
      <c r="FU10" s="510"/>
      <c r="FV10" s="510"/>
      <c r="FW10" s="510"/>
      <c r="FX10" s="510"/>
      <c r="FY10" s="510"/>
      <c r="FZ10" s="510"/>
      <c r="GA10" s="510"/>
      <c r="GB10" s="510"/>
      <c r="GC10" s="510"/>
      <c r="GD10" s="510"/>
      <c r="GE10" s="510"/>
      <c r="GF10" s="510"/>
      <c r="GG10" s="510"/>
      <c r="GH10" s="510"/>
      <c r="GI10" s="510"/>
      <c r="GJ10" s="510"/>
    </row>
    <row r="11" spans="1:192" s="504" customFormat="1" ht="124.5" hidden="1" thickBot="1">
      <c r="A11" s="958"/>
      <c r="B11" s="865"/>
      <c r="C11" s="958"/>
      <c r="D11" s="865"/>
      <c r="E11" s="836"/>
      <c r="F11" s="505" t="s">
        <v>1894</v>
      </c>
      <c r="G11" s="428" t="s">
        <v>1895</v>
      </c>
      <c r="H11" s="161" t="s">
        <v>39</v>
      </c>
      <c r="I11" s="428" t="s">
        <v>1896</v>
      </c>
      <c r="J11" s="185">
        <v>43252</v>
      </c>
      <c r="K11" s="158">
        <v>43281</v>
      </c>
      <c r="L11" s="158">
        <v>43304</v>
      </c>
      <c r="M11" s="194" t="s">
        <v>359</v>
      </c>
      <c r="N11" s="505" t="s">
        <v>1897</v>
      </c>
      <c r="O11" s="506">
        <v>1</v>
      </c>
      <c r="P11" s="495" t="s">
        <v>2</v>
      </c>
      <c r="Q11" s="505" t="s">
        <v>381</v>
      </c>
      <c r="R11" s="900"/>
      <c r="S11" s="237"/>
      <c r="T11" s="237"/>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510"/>
      <c r="CF11" s="510"/>
      <c r="CG11" s="510"/>
      <c r="CH11" s="510"/>
      <c r="CI11" s="510"/>
      <c r="CJ11" s="510"/>
      <c r="CK11" s="510"/>
      <c r="CL11" s="510"/>
      <c r="CM11" s="510"/>
      <c r="CN11" s="510"/>
      <c r="CO11" s="510"/>
      <c r="CP11" s="510"/>
      <c r="CQ11" s="510"/>
      <c r="CR11" s="510"/>
      <c r="CS11" s="510"/>
      <c r="CT11" s="510"/>
      <c r="CU11" s="510"/>
      <c r="CV11" s="510"/>
      <c r="CW11" s="510"/>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510"/>
      <c r="DU11" s="510"/>
      <c r="DV11" s="510"/>
      <c r="DW11" s="510"/>
      <c r="DX11" s="510"/>
      <c r="DY11" s="510"/>
      <c r="DZ11" s="510"/>
      <c r="EA11" s="510"/>
      <c r="EB11" s="510"/>
      <c r="EC11" s="510"/>
      <c r="ED11" s="510"/>
      <c r="EE11" s="510"/>
      <c r="EF11" s="510"/>
      <c r="EG11" s="510"/>
      <c r="EH11" s="510"/>
      <c r="EI11" s="510"/>
      <c r="EJ11" s="510"/>
      <c r="EK11" s="510"/>
      <c r="EL11" s="510"/>
      <c r="EM11" s="510"/>
      <c r="EN11" s="510"/>
      <c r="EO11" s="510"/>
      <c r="EP11" s="510"/>
      <c r="EQ11" s="510"/>
      <c r="ER11" s="510"/>
      <c r="ES11" s="510"/>
      <c r="ET11" s="510"/>
      <c r="EU11" s="510"/>
      <c r="EV11" s="510"/>
      <c r="EW11" s="510"/>
      <c r="EX11" s="510"/>
      <c r="EY11" s="510"/>
      <c r="EZ11" s="510"/>
      <c r="FA11" s="510"/>
      <c r="FB11" s="510"/>
      <c r="FC11" s="510"/>
      <c r="FD11" s="510"/>
      <c r="FE11" s="510"/>
      <c r="FF11" s="510"/>
      <c r="FG11" s="510"/>
      <c r="FH11" s="510"/>
      <c r="FI11" s="510"/>
      <c r="FJ11" s="510"/>
      <c r="FK11" s="510"/>
      <c r="FL11" s="510"/>
      <c r="FM11" s="510"/>
      <c r="FN11" s="510"/>
      <c r="FO11" s="510"/>
      <c r="FP11" s="510"/>
      <c r="FQ11" s="510"/>
      <c r="FR11" s="510"/>
      <c r="FS11" s="510"/>
      <c r="FT11" s="510"/>
      <c r="FU11" s="510"/>
      <c r="FV11" s="510"/>
      <c r="FW11" s="510"/>
      <c r="FX11" s="510"/>
      <c r="FY11" s="510"/>
      <c r="FZ11" s="510"/>
      <c r="GA11" s="510"/>
      <c r="GB11" s="510"/>
      <c r="GC11" s="510"/>
      <c r="GD11" s="510"/>
      <c r="GE11" s="510"/>
      <c r="GF11" s="510"/>
      <c r="GG11" s="510"/>
      <c r="GH11" s="510"/>
      <c r="GI11" s="510"/>
      <c r="GJ11" s="510"/>
    </row>
    <row r="12" spans="1:192" s="504" customFormat="1" ht="357" hidden="1" thickBot="1">
      <c r="A12" s="958"/>
      <c r="B12" s="865"/>
      <c r="C12" s="958"/>
      <c r="D12" s="865"/>
      <c r="E12" s="848" t="s">
        <v>1898</v>
      </c>
      <c r="F12" s="155" t="s">
        <v>1899</v>
      </c>
      <c r="G12" s="186" t="s">
        <v>1900</v>
      </c>
      <c r="H12" s="161" t="s">
        <v>59</v>
      </c>
      <c r="I12" s="186" t="s">
        <v>1886</v>
      </c>
      <c r="J12" s="226">
        <v>43222</v>
      </c>
      <c r="K12" s="226">
        <v>43326</v>
      </c>
      <c r="L12" s="512" t="s">
        <v>1901</v>
      </c>
      <c r="M12" s="194" t="s">
        <v>359</v>
      </c>
      <c r="N12" s="513" t="s">
        <v>1902</v>
      </c>
      <c r="O12" s="506">
        <v>1</v>
      </c>
      <c r="P12" s="495" t="s">
        <v>2</v>
      </c>
      <c r="Q12" s="155" t="s">
        <v>1903</v>
      </c>
      <c r="R12" s="900"/>
      <c r="S12" s="237"/>
      <c r="T12" s="237"/>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c r="CL12" s="510"/>
      <c r="CM12" s="510"/>
      <c r="CN12" s="510"/>
      <c r="CO12" s="510"/>
      <c r="CP12" s="510"/>
      <c r="CQ12" s="510"/>
      <c r="CR12" s="510"/>
      <c r="CS12" s="510"/>
      <c r="CT12" s="510"/>
      <c r="CU12" s="510"/>
      <c r="CV12" s="510"/>
      <c r="CW12" s="510"/>
      <c r="CX12" s="510"/>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510"/>
      <c r="DU12" s="510"/>
      <c r="DV12" s="510"/>
      <c r="DW12" s="510"/>
      <c r="DX12" s="510"/>
      <c r="DY12" s="510"/>
      <c r="DZ12" s="510"/>
      <c r="EA12" s="510"/>
      <c r="EB12" s="510"/>
      <c r="EC12" s="510"/>
      <c r="ED12" s="510"/>
      <c r="EE12" s="510"/>
      <c r="EF12" s="510"/>
      <c r="EG12" s="510"/>
      <c r="EH12" s="510"/>
      <c r="EI12" s="510"/>
      <c r="EJ12" s="510"/>
      <c r="EK12" s="510"/>
      <c r="EL12" s="510"/>
      <c r="EM12" s="510"/>
      <c r="EN12" s="510"/>
      <c r="EO12" s="510"/>
      <c r="EP12" s="510"/>
      <c r="EQ12" s="510"/>
      <c r="ER12" s="510"/>
      <c r="ES12" s="510"/>
      <c r="ET12" s="510"/>
      <c r="EU12" s="510"/>
      <c r="EV12" s="510"/>
      <c r="EW12" s="510"/>
      <c r="EX12" s="510"/>
      <c r="EY12" s="510"/>
      <c r="EZ12" s="510"/>
      <c r="FA12" s="510"/>
      <c r="FB12" s="510"/>
      <c r="FC12" s="510"/>
      <c r="FD12" s="510"/>
      <c r="FE12" s="510"/>
      <c r="FF12" s="510"/>
      <c r="FG12" s="510"/>
      <c r="FH12" s="510"/>
      <c r="FI12" s="510"/>
      <c r="FJ12" s="510"/>
      <c r="FK12" s="510"/>
      <c r="FL12" s="510"/>
      <c r="FM12" s="510"/>
      <c r="FN12" s="510"/>
      <c r="FO12" s="510"/>
      <c r="FP12" s="510"/>
      <c r="FQ12" s="510"/>
      <c r="FR12" s="510"/>
      <c r="FS12" s="510"/>
      <c r="FT12" s="510"/>
      <c r="FU12" s="510"/>
      <c r="FV12" s="510"/>
      <c r="FW12" s="510"/>
      <c r="FX12" s="510"/>
      <c r="FY12" s="510"/>
      <c r="FZ12" s="510"/>
      <c r="GA12" s="510"/>
      <c r="GB12" s="510"/>
      <c r="GC12" s="510"/>
      <c r="GD12" s="510"/>
      <c r="GE12" s="510"/>
      <c r="GF12" s="510"/>
      <c r="GG12" s="510"/>
      <c r="GH12" s="510"/>
      <c r="GI12" s="510"/>
      <c r="GJ12" s="510"/>
    </row>
    <row r="13" spans="1:192" s="504" customFormat="1" ht="78" hidden="1" thickBot="1">
      <c r="A13" s="958"/>
      <c r="B13" s="865"/>
      <c r="C13" s="958"/>
      <c r="D13" s="865"/>
      <c r="E13" s="836"/>
      <c r="F13" s="505" t="s">
        <v>1904</v>
      </c>
      <c r="G13" s="428" t="s">
        <v>1905</v>
      </c>
      <c r="H13" s="161" t="s">
        <v>59</v>
      </c>
      <c r="I13" s="428" t="s">
        <v>1906</v>
      </c>
      <c r="J13" s="185">
        <v>43213</v>
      </c>
      <c r="K13" s="158">
        <v>43280</v>
      </c>
      <c r="L13" s="158">
        <v>43304</v>
      </c>
      <c r="M13" s="194" t="s">
        <v>359</v>
      </c>
      <c r="N13" s="505" t="s">
        <v>1907</v>
      </c>
      <c r="O13" s="506">
        <v>1</v>
      </c>
      <c r="P13" s="495" t="s">
        <v>2</v>
      </c>
      <c r="Q13" s="505" t="s">
        <v>381</v>
      </c>
      <c r="R13" s="900"/>
      <c r="S13" s="237"/>
      <c r="T13" s="237"/>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510"/>
      <c r="CF13" s="510"/>
      <c r="CG13" s="510"/>
      <c r="CH13" s="510"/>
      <c r="CI13" s="510"/>
      <c r="CJ13" s="510"/>
      <c r="CK13" s="510"/>
      <c r="CL13" s="510"/>
      <c r="CM13" s="510"/>
      <c r="CN13" s="510"/>
      <c r="CO13" s="510"/>
      <c r="CP13" s="510"/>
      <c r="CQ13" s="510"/>
      <c r="CR13" s="510"/>
      <c r="CS13" s="510"/>
      <c r="CT13" s="510"/>
      <c r="CU13" s="510"/>
      <c r="CV13" s="510"/>
      <c r="CW13" s="5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510"/>
      <c r="DU13" s="510"/>
      <c r="DV13" s="510"/>
      <c r="DW13" s="510"/>
      <c r="DX13" s="510"/>
      <c r="DY13" s="510"/>
      <c r="DZ13" s="510"/>
      <c r="EA13" s="510"/>
      <c r="EB13" s="510"/>
      <c r="EC13" s="510"/>
      <c r="ED13" s="510"/>
      <c r="EE13" s="510"/>
      <c r="EF13" s="510"/>
      <c r="EG13" s="510"/>
      <c r="EH13" s="510"/>
      <c r="EI13" s="510"/>
      <c r="EJ13" s="510"/>
      <c r="EK13" s="510"/>
      <c r="EL13" s="510"/>
      <c r="EM13" s="510"/>
      <c r="EN13" s="510"/>
      <c r="EO13" s="510"/>
      <c r="EP13" s="510"/>
      <c r="EQ13" s="510"/>
      <c r="ER13" s="510"/>
      <c r="ES13" s="510"/>
      <c r="ET13" s="510"/>
      <c r="EU13" s="510"/>
      <c r="EV13" s="510"/>
      <c r="EW13" s="510"/>
      <c r="EX13" s="510"/>
      <c r="EY13" s="510"/>
      <c r="EZ13" s="510"/>
      <c r="FA13" s="510"/>
      <c r="FB13" s="510"/>
      <c r="FC13" s="510"/>
      <c r="FD13" s="510"/>
      <c r="FE13" s="510"/>
      <c r="FF13" s="510"/>
      <c r="FG13" s="510"/>
      <c r="FH13" s="510"/>
      <c r="FI13" s="510"/>
      <c r="FJ13" s="510"/>
      <c r="FK13" s="510"/>
      <c r="FL13" s="510"/>
      <c r="FM13" s="510"/>
      <c r="FN13" s="510"/>
      <c r="FO13" s="510"/>
      <c r="FP13" s="510"/>
      <c r="FQ13" s="510"/>
      <c r="FR13" s="510"/>
      <c r="FS13" s="510"/>
      <c r="FT13" s="510"/>
      <c r="FU13" s="510"/>
      <c r="FV13" s="510"/>
      <c r="FW13" s="510"/>
      <c r="FX13" s="510"/>
      <c r="FY13" s="510"/>
      <c r="FZ13" s="510"/>
      <c r="GA13" s="510"/>
      <c r="GB13" s="510"/>
      <c r="GC13" s="510"/>
      <c r="GD13" s="510"/>
      <c r="GE13" s="510"/>
      <c r="GF13" s="510"/>
      <c r="GG13" s="510"/>
      <c r="GH13" s="510"/>
      <c r="GI13" s="510"/>
      <c r="GJ13" s="510"/>
    </row>
    <row r="14" spans="1:192" s="504" customFormat="1" ht="109" hidden="1" thickBot="1">
      <c r="A14" s="958"/>
      <c r="B14" s="865"/>
      <c r="C14" s="958"/>
      <c r="D14" s="865"/>
      <c r="E14" s="848" t="s">
        <v>1908</v>
      </c>
      <c r="F14" s="505" t="s">
        <v>1909</v>
      </c>
      <c r="G14" s="189" t="s">
        <v>1910</v>
      </c>
      <c r="H14" s="161" t="s">
        <v>59</v>
      </c>
      <c r="I14" s="428" t="s">
        <v>1911</v>
      </c>
      <c r="J14" s="185">
        <v>43243</v>
      </c>
      <c r="K14" s="158">
        <v>43280</v>
      </c>
      <c r="L14" s="158">
        <v>43304</v>
      </c>
      <c r="M14" s="194" t="s">
        <v>359</v>
      </c>
      <c r="N14" s="505" t="s">
        <v>1912</v>
      </c>
      <c r="O14" s="506">
        <v>1</v>
      </c>
      <c r="P14" s="495" t="s">
        <v>2</v>
      </c>
      <c r="Q14" s="505" t="s">
        <v>381</v>
      </c>
      <c r="R14" s="900"/>
      <c r="S14" s="237"/>
      <c r="T14" s="237"/>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c r="BY14" s="510"/>
      <c r="BZ14" s="510"/>
      <c r="CA14" s="510"/>
      <c r="CB14" s="510"/>
      <c r="CC14" s="510"/>
      <c r="CD14" s="510"/>
      <c r="CE14" s="510"/>
      <c r="CF14" s="510"/>
      <c r="CG14" s="510"/>
      <c r="CH14" s="510"/>
      <c r="CI14" s="510"/>
      <c r="CJ14" s="510"/>
      <c r="CK14" s="510"/>
      <c r="CL14" s="510"/>
      <c r="CM14" s="510"/>
      <c r="CN14" s="510"/>
      <c r="CO14" s="510"/>
      <c r="CP14" s="510"/>
      <c r="CQ14" s="510"/>
      <c r="CR14" s="510"/>
      <c r="CS14" s="510"/>
      <c r="CT14" s="510"/>
      <c r="CU14" s="510"/>
      <c r="CV14" s="510"/>
      <c r="CW14" s="510"/>
      <c r="CX14" s="510"/>
      <c r="CY14" s="510"/>
      <c r="CZ14" s="510"/>
      <c r="DA14" s="510"/>
      <c r="DB14" s="510"/>
      <c r="DC14" s="510"/>
      <c r="DD14" s="510"/>
      <c r="DE14" s="510"/>
      <c r="DF14" s="510"/>
      <c r="DG14" s="510"/>
      <c r="DH14" s="510"/>
      <c r="DI14" s="510"/>
      <c r="DJ14" s="510"/>
      <c r="DK14" s="510"/>
      <c r="DL14" s="510"/>
      <c r="DM14" s="510"/>
      <c r="DN14" s="510"/>
      <c r="DO14" s="510"/>
      <c r="DP14" s="510"/>
      <c r="DQ14" s="510"/>
      <c r="DR14" s="510"/>
      <c r="DS14" s="510"/>
      <c r="DT14" s="510"/>
      <c r="DU14" s="510"/>
      <c r="DV14" s="510"/>
      <c r="DW14" s="510"/>
      <c r="DX14" s="510"/>
      <c r="DY14" s="510"/>
      <c r="DZ14" s="510"/>
      <c r="EA14" s="510"/>
      <c r="EB14" s="510"/>
      <c r="EC14" s="510"/>
      <c r="ED14" s="510"/>
      <c r="EE14" s="510"/>
      <c r="EF14" s="510"/>
      <c r="EG14" s="510"/>
      <c r="EH14" s="510"/>
      <c r="EI14" s="510"/>
      <c r="EJ14" s="510"/>
      <c r="EK14" s="510"/>
      <c r="EL14" s="510"/>
      <c r="EM14" s="510"/>
      <c r="EN14" s="510"/>
      <c r="EO14" s="510"/>
      <c r="EP14" s="510"/>
      <c r="EQ14" s="510"/>
      <c r="ER14" s="510"/>
      <c r="ES14" s="510"/>
      <c r="ET14" s="510"/>
      <c r="EU14" s="510"/>
      <c r="EV14" s="510"/>
      <c r="EW14" s="510"/>
      <c r="EX14" s="510"/>
      <c r="EY14" s="510"/>
      <c r="EZ14" s="510"/>
      <c r="FA14" s="510"/>
      <c r="FB14" s="510"/>
      <c r="FC14" s="510"/>
      <c r="FD14" s="510"/>
      <c r="FE14" s="510"/>
      <c r="FF14" s="510"/>
      <c r="FG14" s="510"/>
      <c r="FH14" s="510"/>
      <c r="FI14" s="510"/>
      <c r="FJ14" s="510"/>
      <c r="FK14" s="510"/>
      <c r="FL14" s="510"/>
      <c r="FM14" s="510"/>
      <c r="FN14" s="510"/>
      <c r="FO14" s="510"/>
      <c r="FP14" s="510"/>
      <c r="FQ14" s="510"/>
      <c r="FR14" s="510"/>
      <c r="FS14" s="510"/>
      <c r="FT14" s="510"/>
      <c r="FU14" s="510"/>
      <c r="FV14" s="510"/>
      <c r="FW14" s="510"/>
      <c r="FX14" s="510"/>
      <c r="FY14" s="510"/>
      <c r="FZ14" s="510"/>
      <c r="GA14" s="510"/>
      <c r="GB14" s="510"/>
      <c r="GC14" s="510"/>
      <c r="GD14" s="510"/>
      <c r="GE14" s="510"/>
      <c r="GF14" s="510"/>
      <c r="GG14" s="510"/>
      <c r="GH14" s="510"/>
      <c r="GI14" s="510"/>
      <c r="GJ14" s="510"/>
    </row>
    <row r="15" spans="1:192" s="504" customFormat="1" ht="202" hidden="1" thickBot="1">
      <c r="A15" s="958"/>
      <c r="B15" s="865"/>
      <c r="C15" s="958"/>
      <c r="D15" s="865"/>
      <c r="E15" s="865"/>
      <c r="F15" s="507" t="s">
        <v>1913</v>
      </c>
      <c r="G15" s="434" t="s">
        <v>1914</v>
      </c>
      <c r="H15" s="166" t="s">
        <v>39</v>
      </c>
      <c r="I15" s="434" t="s">
        <v>1896</v>
      </c>
      <c r="J15" s="508">
        <v>43222</v>
      </c>
      <c r="K15" s="180">
        <v>43465</v>
      </c>
      <c r="L15" s="180">
        <v>43376</v>
      </c>
      <c r="M15" s="169" t="s">
        <v>349</v>
      </c>
      <c r="N15" s="507" t="s">
        <v>1915</v>
      </c>
      <c r="O15" s="509">
        <v>1</v>
      </c>
      <c r="P15" s="485" t="s">
        <v>2</v>
      </c>
      <c r="Q15" s="507" t="s">
        <v>381</v>
      </c>
      <c r="R15" s="900"/>
      <c r="S15" s="237"/>
      <c r="T15" s="237"/>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0"/>
      <c r="BK15" s="510"/>
      <c r="BL15" s="510"/>
      <c r="BM15" s="510"/>
      <c r="BN15" s="510"/>
      <c r="BO15" s="510"/>
      <c r="BP15" s="510"/>
      <c r="BQ15" s="510"/>
      <c r="BR15" s="510"/>
      <c r="BS15" s="510"/>
      <c r="BT15" s="510"/>
      <c r="BU15" s="510"/>
      <c r="BV15" s="510"/>
      <c r="BW15" s="510"/>
      <c r="BX15" s="510"/>
      <c r="BY15" s="510"/>
      <c r="BZ15" s="510"/>
      <c r="CA15" s="510"/>
      <c r="CB15" s="510"/>
      <c r="CC15" s="510"/>
      <c r="CD15" s="510"/>
      <c r="CE15" s="510"/>
      <c r="CF15" s="510"/>
      <c r="CG15" s="510"/>
      <c r="CH15" s="510"/>
      <c r="CI15" s="510"/>
      <c r="CJ15" s="510"/>
      <c r="CK15" s="510"/>
      <c r="CL15" s="510"/>
      <c r="CM15" s="510"/>
      <c r="CN15" s="510"/>
      <c r="CO15" s="510"/>
      <c r="CP15" s="510"/>
      <c r="CQ15" s="510"/>
      <c r="CR15" s="510"/>
      <c r="CS15" s="510"/>
      <c r="CT15" s="510"/>
      <c r="CU15" s="510"/>
      <c r="CV15" s="510"/>
      <c r="CW15" s="510"/>
      <c r="CX15" s="510"/>
      <c r="CY15" s="510"/>
      <c r="CZ15" s="510"/>
      <c r="DA15" s="510"/>
      <c r="DB15" s="510"/>
      <c r="DC15" s="510"/>
      <c r="DD15" s="510"/>
      <c r="DE15" s="510"/>
      <c r="DF15" s="510"/>
      <c r="DG15" s="510"/>
      <c r="DH15" s="510"/>
      <c r="DI15" s="510"/>
      <c r="DJ15" s="510"/>
      <c r="DK15" s="510"/>
      <c r="DL15" s="510"/>
      <c r="DM15" s="510"/>
      <c r="DN15" s="510"/>
      <c r="DO15" s="510"/>
      <c r="DP15" s="510"/>
      <c r="DQ15" s="510"/>
      <c r="DR15" s="510"/>
      <c r="DS15" s="510"/>
      <c r="DT15" s="510"/>
      <c r="DU15" s="510"/>
      <c r="DV15" s="510"/>
      <c r="DW15" s="510"/>
      <c r="DX15" s="510"/>
      <c r="DY15" s="510"/>
      <c r="DZ15" s="510"/>
      <c r="EA15" s="510"/>
      <c r="EB15" s="510"/>
      <c r="EC15" s="510"/>
      <c r="ED15" s="510"/>
      <c r="EE15" s="510"/>
      <c r="EF15" s="510"/>
      <c r="EG15" s="510"/>
      <c r="EH15" s="510"/>
      <c r="EI15" s="510"/>
      <c r="EJ15" s="510"/>
      <c r="EK15" s="510"/>
      <c r="EL15" s="510"/>
      <c r="EM15" s="510"/>
      <c r="EN15" s="510"/>
      <c r="EO15" s="510"/>
      <c r="EP15" s="510"/>
      <c r="EQ15" s="510"/>
      <c r="ER15" s="510"/>
      <c r="ES15" s="510"/>
      <c r="ET15" s="510"/>
      <c r="EU15" s="510"/>
      <c r="EV15" s="510"/>
      <c r="EW15" s="510"/>
      <c r="EX15" s="510"/>
      <c r="EY15" s="510"/>
      <c r="EZ15" s="510"/>
      <c r="FA15" s="510"/>
      <c r="FB15" s="510"/>
      <c r="FC15" s="510"/>
      <c r="FD15" s="510"/>
      <c r="FE15" s="510"/>
      <c r="FF15" s="510"/>
      <c r="FG15" s="510"/>
      <c r="FH15" s="510"/>
      <c r="FI15" s="510"/>
      <c r="FJ15" s="510"/>
      <c r="FK15" s="510"/>
      <c r="FL15" s="510"/>
      <c r="FM15" s="510"/>
      <c r="FN15" s="510"/>
      <c r="FO15" s="510"/>
      <c r="FP15" s="510"/>
      <c r="FQ15" s="510"/>
      <c r="FR15" s="510"/>
      <c r="FS15" s="510"/>
      <c r="FT15" s="510"/>
      <c r="FU15" s="510"/>
      <c r="FV15" s="510"/>
      <c r="FW15" s="510"/>
      <c r="FX15" s="510"/>
      <c r="FY15" s="510"/>
      <c r="FZ15" s="510"/>
      <c r="GA15" s="510"/>
      <c r="GB15" s="510"/>
      <c r="GC15" s="510"/>
      <c r="GD15" s="510"/>
      <c r="GE15" s="510"/>
      <c r="GF15" s="510"/>
      <c r="GG15" s="510"/>
      <c r="GH15" s="510"/>
      <c r="GI15" s="510"/>
      <c r="GJ15" s="510"/>
    </row>
    <row r="16" spans="1:192" s="511" customFormat="1" ht="16" hidden="1" thickBot="1">
      <c r="A16" s="1126"/>
      <c r="B16" s="1127"/>
      <c r="C16" s="1127"/>
      <c r="D16" s="1127"/>
      <c r="E16" s="1127"/>
      <c r="F16" s="1127"/>
      <c r="G16" s="1127"/>
      <c r="H16" s="1127"/>
      <c r="I16" s="1127"/>
      <c r="J16" s="1127"/>
      <c r="K16" s="1127"/>
      <c r="L16" s="1127"/>
      <c r="M16" s="1127"/>
      <c r="N16" s="1127"/>
      <c r="O16" s="1127"/>
      <c r="P16" s="1127"/>
      <c r="Q16" s="1127"/>
      <c r="R16" s="1128"/>
      <c r="S16" s="237"/>
      <c r="T16" s="237"/>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c r="CL16" s="510"/>
      <c r="CM16" s="510"/>
      <c r="CN16" s="510"/>
      <c r="CO16" s="510"/>
      <c r="CP16" s="510"/>
      <c r="CQ16" s="510"/>
      <c r="CR16" s="510"/>
      <c r="CS16" s="510"/>
      <c r="CT16" s="510"/>
      <c r="CU16" s="510"/>
      <c r="CV16" s="510"/>
      <c r="CW16" s="510"/>
      <c r="CX16" s="510"/>
      <c r="CY16" s="510"/>
      <c r="CZ16" s="510"/>
      <c r="DA16" s="510"/>
      <c r="DB16" s="510"/>
      <c r="DC16" s="510"/>
      <c r="DD16" s="510"/>
      <c r="DE16" s="510"/>
      <c r="DF16" s="510"/>
      <c r="DG16" s="510"/>
      <c r="DH16" s="510"/>
      <c r="DI16" s="510"/>
      <c r="DJ16" s="510"/>
      <c r="DK16" s="510"/>
      <c r="DL16" s="510"/>
      <c r="DM16" s="510"/>
      <c r="DN16" s="510"/>
      <c r="DO16" s="510"/>
      <c r="DP16" s="510"/>
      <c r="DQ16" s="510"/>
      <c r="DR16" s="510"/>
      <c r="DS16" s="510"/>
      <c r="DT16" s="510"/>
      <c r="DU16" s="510"/>
      <c r="DV16" s="510"/>
      <c r="DW16" s="510"/>
      <c r="DX16" s="510"/>
      <c r="DY16" s="510"/>
      <c r="DZ16" s="510"/>
      <c r="EA16" s="510"/>
      <c r="EB16" s="510"/>
      <c r="EC16" s="510"/>
      <c r="ED16" s="510"/>
      <c r="EE16" s="510"/>
      <c r="EF16" s="510"/>
      <c r="EG16" s="510"/>
      <c r="EH16" s="510"/>
      <c r="EI16" s="510"/>
      <c r="EJ16" s="510"/>
      <c r="EK16" s="510"/>
      <c r="EL16" s="510"/>
      <c r="EM16" s="510"/>
      <c r="EN16" s="510"/>
      <c r="EO16" s="510"/>
      <c r="EP16" s="510"/>
      <c r="EQ16" s="510"/>
      <c r="ER16" s="510"/>
      <c r="ES16" s="510"/>
      <c r="ET16" s="510"/>
      <c r="EU16" s="510"/>
      <c r="EV16" s="510"/>
      <c r="EW16" s="510"/>
      <c r="EX16" s="510"/>
      <c r="EY16" s="510"/>
      <c r="EZ16" s="510"/>
      <c r="FA16" s="510"/>
      <c r="FB16" s="510"/>
      <c r="FC16" s="510"/>
      <c r="FD16" s="510"/>
      <c r="FE16" s="510"/>
      <c r="FF16" s="510"/>
      <c r="FG16" s="510"/>
      <c r="FH16" s="510"/>
      <c r="FI16" s="510"/>
      <c r="FJ16" s="510"/>
      <c r="FK16" s="510"/>
      <c r="FL16" s="510"/>
      <c r="FM16" s="510"/>
      <c r="FN16" s="510"/>
      <c r="FO16" s="510"/>
      <c r="FP16" s="510"/>
      <c r="FQ16" s="510"/>
      <c r="FR16" s="510"/>
      <c r="FS16" s="510"/>
      <c r="FT16" s="510"/>
      <c r="FU16" s="510"/>
      <c r="FV16" s="510"/>
      <c r="FW16" s="510"/>
      <c r="FX16" s="510"/>
      <c r="FY16" s="510"/>
      <c r="FZ16" s="510"/>
      <c r="GA16" s="510"/>
      <c r="GB16" s="510"/>
      <c r="GC16" s="510"/>
      <c r="GD16" s="510"/>
      <c r="GE16" s="510"/>
      <c r="GF16" s="510"/>
      <c r="GG16" s="510"/>
      <c r="GH16" s="510"/>
      <c r="GI16" s="510"/>
      <c r="GJ16" s="510"/>
    </row>
    <row r="17" spans="1:192" s="504" customFormat="1" ht="140" hidden="1" thickBot="1">
      <c r="A17" s="958" t="s">
        <v>1869</v>
      </c>
      <c r="B17" s="865" t="s">
        <v>1870</v>
      </c>
      <c r="C17" s="958">
        <v>3</v>
      </c>
      <c r="D17" s="170" t="s">
        <v>1916</v>
      </c>
      <c r="E17" s="514" t="s">
        <v>1917</v>
      </c>
      <c r="F17" s="514" t="s">
        <v>1918</v>
      </c>
      <c r="G17" s="493" t="s">
        <v>1919</v>
      </c>
      <c r="H17" s="171" t="s">
        <v>39</v>
      </c>
      <c r="I17" s="496" t="s">
        <v>1896</v>
      </c>
      <c r="J17" s="515">
        <v>43374</v>
      </c>
      <c r="K17" s="516">
        <v>43404</v>
      </c>
      <c r="L17" s="184">
        <v>44058</v>
      </c>
      <c r="M17" s="175" t="s">
        <v>359</v>
      </c>
      <c r="N17" s="502" t="s">
        <v>1920</v>
      </c>
      <c r="O17" s="503">
        <v>1</v>
      </c>
      <c r="P17" s="175" t="s">
        <v>2</v>
      </c>
      <c r="Q17" s="502" t="s">
        <v>1921</v>
      </c>
      <c r="R17" s="900" t="s">
        <v>3</v>
      </c>
      <c r="S17" s="237"/>
      <c r="T17" s="237"/>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0"/>
      <c r="CK17" s="510"/>
      <c r="CL17" s="510"/>
      <c r="CM17" s="510"/>
      <c r="CN17" s="510"/>
      <c r="CO17" s="510"/>
      <c r="CP17" s="510"/>
      <c r="CQ17" s="510"/>
      <c r="CR17" s="510"/>
      <c r="CS17" s="510"/>
      <c r="CT17" s="510"/>
      <c r="CU17" s="510"/>
      <c r="CV17" s="510"/>
      <c r="CW17" s="510"/>
      <c r="CX17" s="510"/>
      <c r="CY17" s="510"/>
      <c r="CZ17" s="510"/>
      <c r="DA17" s="510"/>
      <c r="DB17" s="510"/>
      <c r="DC17" s="510"/>
      <c r="DD17" s="510"/>
      <c r="DE17" s="510"/>
      <c r="DF17" s="510"/>
      <c r="DG17" s="510"/>
      <c r="DH17" s="510"/>
      <c r="DI17" s="510"/>
      <c r="DJ17" s="510"/>
      <c r="DK17" s="510"/>
      <c r="DL17" s="510"/>
      <c r="DM17" s="510"/>
      <c r="DN17" s="510"/>
      <c r="DO17" s="510"/>
      <c r="DP17" s="510"/>
      <c r="DQ17" s="510"/>
      <c r="DR17" s="510"/>
      <c r="DS17" s="510"/>
      <c r="DT17" s="510"/>
      <c r="DU17" s="510"/>
      <c r="DV17" s="510"/>
      <c r="DW17" s="510"/>
      <c r="DX17" s="510"/>
      <c r="DY17" s="510"/>
      <c r="DZ17" s="510"/>
      <c r="EA17" s="510"/>
      <c r="EB17" s="510"/>
      <c r="EC17" s="510"/>
      <c r="ED17" s="510"/>
      <c r="EE17" s="510"/>
      <c r="EF17" s="510"/>
      <c r="EG17" s="510"/>
      <c r="EH17" s="510"/>
      <c r="EI17" s="510"/>
      <c r="EJ17" s="510"/>
      <c r="EK17" s="510"/>
      <c r="EL17" s="510"/>
      <c r="EM17" s="510"/>
      <c r="EN17" s="510"/>
      <c r="EO17" s="510"/>
      <c r="EP17" s="510"/>
      <c r="EQ17" s="510"/>
      <c r="ER17" s="510"/>
      <c r="ES17" s="510"/>
      <c r="ET17" s="510"/>
      <c r="EU17" s="510"/>
      <c r="EV17" s="510"/>
      <c r="EW17" s="510"/>
      <c r="EX17" s="510"/>
      <c r="EY17" s="510"/>
      <c r="EZ17" s="510"/>
      <c r="FA17" s="510"/>
      <c r="FB17" s="510"/>
      <c r="FC17" s="510"/>
      <c r="FD17" s="510"/>
      <c r="FE17" s="510"/>
      <c r="FF17" s="510"/>
      <c r="FG17" s="510"/>
      <c r="FH17" s="510"/>
      <c r="FI17" s="510"/>
      <c r="FJ17" s="510"/>
      <c r="FK17" s="510"/>
      <c r="FL17" s="510"/>
      <c r="FM17" s="510"/>
      <c r="FN17" s="510"/>
      <c r="FO17" s="510"/>
      <c r="FP17" s="510"/>
      <c r="FQ17" s="510"/>
      <c r="FR17" s="510"/>
      <c r="FS17" s="510"/>
      <c r="FT17" s="510"/>
      <c r="FU17" s="510"/>
      <c r="FV17" s="510"/>
      <c r="FW17" s="510"/>
      <c r="FX17" s="510"/>
      <c r="FY17" s="510"/>
      <c r="FZ17" s="510"/>
      <c r="GA17" s="510"/>
      <c r="GB17" s="510"/>
      <c r="GC17" s="510"/>
      <c r="GD17" s="510"/>
      <c r="GE17" s="510"/>
      <c r="GF17" s="510"/>
      <c r="GG17" s="510"/>
      <c r="GH17" s="510"/>
      <c r="GI17" s="510"/>
      <c r="GJ17" s="510"/>
    </row>
    <row r="18" spans="1:192" s="504" customFormat="1" ht="409.6" hidden="1" customHeight="1">
      <c r="A18" s="958"/>
      <c r="B18" s="865"/>
      <c r="C18" s="958"/>
      <c r="D18" s="848" t="s">
        <v>1916</v>
      </c>
      <c r="E18" s="1318" t="s">
        <v>1922</v>
      </c>
      <c r="F18" s="1318" t="s">
        <v>1923</v>
      </c>
      <c r="G18" s="856" t="s">
        <v>1924</v>
      </c>
      <c r="H18" s="847" t="s">
        <v>39</v>
      </c>
      <c r="I18" s="856" t="s">
        <v>1925</v>
      </c>
      <c r="J18" s="1102">
        <v>43374</v>
      </c>
      <c r="K18" s="1325">
        <v>43404</v>
      </c>
      <c r="L18" s="1327" t="s">
        <v>1926</v>
      </c>
      <c r="M18" s="846" t="s">
        <v>1927</v>
      </c>
      <c r="N18" s="507" t="s">
        <v>1928</v>
      </c>
      <c r="O18" s="1329">
        <v>1</v>
      </c>
      <c r="P18" s="1320" t="s">
        <v>2</v>
      </c>
      <c r="Q18" s="507" t="s">
        <v>1929</v>
      </c>
      <c r="R18" s="900"/>
      <c r="S18" s="237"/>
      <c r="T18" s="237"/>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c r="BY18" s="510"/>
      <c r="BZ18" s="510"/>
      <c r="CA18" s="510"/>
      <c r="CB18" s="510"/>
      <c r="CC18" s="510"/>
      <c r="CD18" s="510"/>
      <c r="CE18" s="510"/>
      <c r="CF18" s="510"/>
      <c r="CG18" s="510"/>
      <c r="CH18" s="510"/>
      <c r="CI18" s="510"/>
      <c r="CJ18" s="510"/>
      <c r="CK18" s="510"/>
      <c r="CL18" s="510"/>
      <c r="CM18" s="510"/>
      <c r="CN18" s="510"/>
      <c r="CO18" s="510"/>
      <c r="CP18" s="510"/>
      <c r="CQ18" s="510"/>
      <c r="CR18" s="510"/>
      <c r="CS18" s="510"/>
      <c r="CT18" s="510"/>
      <c r="CU18" s="510"/>
      <c r="CV18" s="510"/>
      <c r="CW18" s="510"/>
      <c r="CX18" s="510"/>
      <c r="CY18" s="510"/>
      <c r="CZ18" s="510"/>
      <c r="DA18" s="510"/>
      <c r="DB18" s="510"/>
      <c r="DC18" s="510"/>
      <c r="DD18" s="510"/>
      <c r="DE18" s="510"/>
      <c r="DF18" s="510"/>
      <c r="DG18" s="510"/>
      <c r="DH18" s="510"/>
      <c r="DI18" s="510"/>
      <c r="DJ18" s="510"/>
      <c r="DK18" s="510"/>
      <c r="DL18" s="510"/>
      <c r="DM18" s="510"/>
      <c r="DN18" s="510"/>
      <c r="DO18" s="510"/>
      <c r="DP18" s="510"/>
      <c r="DQ18" s="510"/>
      <c r="DR18" s="510"/>
      <c r="DS18" s="510"/>
      <c r="DT18" s="510"/>
      <c r="DU18" s="510"/>
      <c r="DV18" s="510"/>
      <c r="DW18" s="510"/>
      <c r="DX18" s="510"/>
      <c r="DY18" s="510"/>
      <c r="DZ18" s="510"/>
      <c r="EA18" s="510"/>
      <c r="EB18" s="510"/>
      <c r="EC18" s="510"/>
      <c r="ED18" s="510"/>
      <c r="EE18" s="510"/>
      <c r="EF18" s="510"/>
      <c r="EG18" s="510"/>
      <c r="EH18" s="510"/>
      <c r="EI18" s="510"/>
      <c r="EJ18" s="510"/>
      <c r="EK18" s="510"/>
      <c r="EL18" s="510"/>
      <c r="EM18" s="510"/>
      <c r="EN18" s="510"/>
      <c r="EO18" s="510"/>
      <c r="EP18" s="510"/>
      <c r="EQ18" s="510"/>
      <c r="ER18" s="510"/>
      <c r="ES18" s="510"/>
      <c r="ET18" s="510"/>
      <c r="EU18" s="510"/>
      <c r="EV18" s="510"/>
      <c r="EW18" s="510"/>
      <c r="EX18" s="510"/>
      <c r="EY18" s="510"/>
      <c r="EZ18" s="510"/>
      <c r="FA18" s="510"/>
      <c r="FB18" s="510"/>
      <c r="FC18" s="510"/>
      <c r="FD18" s="510"/>
      <c r="FE18" s="510"/>
      <c r="FF18" s="510"/>
      <c r="FG18" s="510"/>
      <c r="FH18" s="510"/>
      <c r="FI18" s="510"/>
      <c r="FJ18" s="510"/>
      <c r="FK18" s="510"/>
      <c r="FL18" s="510"/>
      <c r="FM18" s="510"/>
      <c r="FN18" s="510"/>
      <c r="FO18" s="510"/>
      <c r="FP18" s="510"/>
      <c r="FQ18" s="510"/>
      <c r="FR18" s="510"/>
      <c r="FS18" s="510"/>
      <c r="FT18" s="510"/>
      <c r="FU18" s="510"/>
      <c r="FV18" s="510"/>
      <c r="FW18" s="510"/>
      <c r="FX18" s="510"/>
      <c r="FY18" s="510"/>
      <c r="FZ18" s="510"/>
      <c r="GA18" s="510"/>
      <c r="GB18" s="510"/>
      <c r="GC18" s="510"/>
      <c r="GD18" s="510"/>
      <c r="GE18" s="510"/>
      <c r="GF18" s="510"/>
      <c r="GG18" s="510"/>
      <c r="GH18" s="510"/>
      <c r="GI18" s="510"/>
      <c r="GJ18" s="510"/>
    </row>
    <row r="19" spans="1:192" s="504" customFormat="1" ht="171" hidden="1" thickBot="1">
      <c r="A19" s="958"/>
      <c r="B19" s="865"/>
      <c r="C19" s="958"/>
      <c r="D19" s="865"/>
      <c r="E19" s="1319"/>
      <c r="F19" s="1319"/>
      <c r="G19" s="857"/>
      <c r="H19" s="834"/>
      <c r="I19" s="857"/>
      <c r="J19" s="920"/>
      <c r="K19" s="1326"/>
      <c r="L19" s="1328"/>
      <c r="M19" s="832"/>
      <c r="N19" s="502" t="s">
        <v>1930</v>
      </c>
      <c r="O19" s="1330"/>
      <c r="P19" s="908"/>
      <c r="Q19" s="502" t="s">
        <v>1931</v>
      </c>
      <c r="R19" s="900"/>
      <c r="S19" s="237"/>
      <c r="T19" s="237"/>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0"/>
      <c r="CO19" s="510"/>
      <c r="CP19" s="510"/>
      <c r="CQ19" s="510"/>
      <c r="CR19" s="510"/>
      <c r="CS19" s="510"/>
      <c r="CT19" s="510"/>
      <c r="CU19" s="510"/>
      <c r="CV19" s="510"/>
      <c r="CW19" s="510"/>
      <c r="CX19" s="510"/>
      <c r="CY19" s="510"/>
      <c r="CZ19" s="510"/>
      <c r="DA19" s="510"/>
      <c r="DB19" s="510"/>
      <c r="DC19" s="510"/>
      <c r="DD19" s="510"/>
      <c r="DE19" s="510"/>
      <c r="DF19" s="510"/>
      <c r="DG19" s="510"/>
      <c r="DH19" s="510"/>
      <c r="DI19" s="510"/>
      <c r="DJ19" s="510"/>
      <c r="DK19" s="510"/>
      <c r="DL19" s="510"/>
      <c r="DM19" s="510"/>
      <c r="DN19" s="510"/>
      <c r="DO19" s="510"/>
      <c r="DP19" s="510"/>
      <c r="DQ19" s="510"/>
      <c r="DR19" s="510"/>
      <c r="DS19" s="510"/>
      <c r="DT19" s="510"/>
      <c r="DU19" s="510"/>
      <c r="DV19" s="510"/>
      <c r="DW19" s="510"/>
      <c r="DX19" s="510"/>
      <c r="DY19" s="510"/>
      <c r="DZ19" s="510"/>
      <c r="EA19" s="510"/>
      <c r="EB19" s="510"/>
      <c r="EC19" s="510"/>
      <c r="ED19" s="510"/>
      <c r="EE19" s="510"/>
      <c r="EF19" s="510"/>
      <c r="EG19" s="510"/>
      <c r="EH19" s="510"/>
      <c r="EI19" s="510"/>
      <c r="EJ19" s="510"/>
      <c r="EK19" s="510"/>
      <c r="EL19" s="510"/>
      <c r="EM19" s="510"/>
      <c r="EN19" s="510"/>
      <c r="EO19" s="510"/>
      <c r="EP19" s="510"/>
      <c r="EQ19" s="510"/>
      <c r="ER19" s="510"/>
      <c r="ES19" s="510"/>
      <c r="ET19" s="510"/>
      <c r="EU19" s="510"/>
      <c r="EV19" s="510"/>
      <c r="EW19" s="510"/>
      <c r="EX19" s="510"/>
      <c r="EY19" s="510"/>
      <c r="EZ19" s="510"/>
      <c r="FA19" s="510"/>
      <c r="FB19" s="510"/>
      <c r="FC19" s="510"/>
      <c r="FD19" s="510"/>
      <c r="FE19" s="510"/>
      <c r="FF19" s="510"/>
      <c r="FG19" s="510"/>
      <c r="FH19" s="510"/>
      <c r="FI19" s="510"/>
      <c r="FJ19" s="510"/>
      <c r="FK19" s="510"/>
      <c r="FL19" s="510"/>
      <c r="FM19" s="510"/>
      <c r="FN19" s="510"/>
      <c r="FO19" s="510"/>
      <c r="FP19" s="510"/>
      <c r="FQ19" s="510"/>
      <c r="FR19" s="510"/>
      <c r="FS19" s="510"/>
      <c r="FT19" s="510"/>
      <c r="FU19" s="510"/>
      <c r="FV19" s="510"/>
      <c r="FW19" s="510"/>
      <c r="FX19" s="510"/>
      <c r="FY19" s="510"/>
      <c r="FZ19" s="510"/>
      <c r="GA19" s="510"/>
      <c r="GB19" s="510"/>
      <c r="GC19" s="510"/>
      <c r="GD19" s="510"/>
      <c r="GE19" s="510"/>
      <c r="GF19" s="510"/>
      <c r="GG19" s="510"/>
      <c r="GH19" s="510"/>
      <c r="GI19" s="510"/>
      <c r="GJ19" s="510"/>
    </row>
    <row r="20" spans="1:192" s="504" customFormat="1" ht="326" hidden="1" thickBot="1">
      <c r="A20" s="958"/>
      <c r="B20" s="865"/>
      <c r="C20" s="958"/>
      <c r="D20" s="865"/>
      <c r="E20" s="848" t="s">
        <v>1932</v>
      </c>
      <c r="F20" s="505" t="s">
        <v>1933</v>
      </c>
      <c r="G20" s="186" t="s">
        <v>1910</v>
      </c>
      <c r="H20" s="161" t="s">
        <v>59</v>
      </c>
      <c r="I20" s="156" t="s">
        <v>1911</v>
      </c>
      <c r="J20" s="226">
        <v>43243</v>
      </c>
      <c r="K20" s="226">
        <v>43280</v>
      </c>
      <c r="L20" s="512" t="s">
        <v>1934</v>
      </c>
      <c r="M20" s="194" t="s">
        <v>359</v>
      </c>
      <c r="N20" s="505" t="s">
        <v>1935</v>
      </c>
      <c r="O20" s="506">
        <v>1</v>
      </c>
      <c r="P20" s="495" t="s">
        <v>2</v>
      </c>
      <c r="Q20" s="155" t="s">
        <v>1936</v>
      </c>
      <c r="R20" s="900"/>
      <c r="S20" s="237"/>
      <c r="T20" s="237"/>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c r="CT20" s="510"/>
      <c r="CU20" s="510"/>
      <c r="CV20" s="510"/>
      <c r="CW20" s="510"/>
      <c r="CX20" s="510"/>
      <c r="CY20" s="510"/>
      <c r="CZ20" s="510"/>
      <c r="DA20" s="510"/>
      <c r="DB20" s="510"/>
      <c r="DC20" s="510"/>
      <c r="DD20" s="510"/>
      <c r="DE20" s="510"/>
      <c r="DF20" s="510"/>
      <c r="DG20" s="510"/>
      <c r="DH20" s="510"/>
      <c r="DI20" s="510"/>
      <c r="DJ20" s="510"/>
      <c r="DK20" s="510"/>
      <c r="DL20" s="510"/>
      <c r="DM20" s="510"/>
      <c r="DN20" s="510"/>
      <c r="DO20" s="510"/>
      <c r="DP20" s="510"/>
      <c r="DQ20" s="510"/>
      <c r="DR20" s="510"/>
      <c r="DS20" s="510"/>
      <c r="DT20" s="510"/>
      <c r="DU20" s="510"/>
      <c r="DV20" s="510"/>
      <c r="DW20" s="510"/>
      <c r="DX20" s="510"/>
      <c r="DY20" s="510"/>
      <c r="DZ20" s="510"/>
      <c r="EA20" s="510"/>
      <c r="EB20" s="510"/>
      <c r="EC20" s="510"/>
      <c r="ED20" s="510"/>
      <c r="EE20" s="510"/>
      <c r="EF20" s="510"/>
      <c r="EG20" s="510"/>
      <c r="EH20" s="510"/>
      <c r="EI20" s="510"/>
      <c r="EJ20" s="510"/>
      <c r="EK20" s="510"/>
      <c r="EL20" s="510"/>
      <c r="EM20" s="510"/>
      <c r="EN20" s="510"/>
      <c r="EO20" s="510"/>
      <c r="EP20" s="510"/>
      <c r="EQ20" s="510"/>
      <c r="ER20" s="510"/>
      <c r="ES20" s="510"/>
      <c r="ET20" s="510"/>
      <c r="EU20" s="510"/>
      <c r="EV20" s="510"/>
      <c r="EW20" s="510"/>
      <c r="EX20" s="510"/>
      <c r="EY20" s="510"/>
      <c r="EZ20" s="510"/>
      <c r="FA20" s="510"/>
      <c r="FB20" s="510"/>
      <c r="FC20" s="510"/>
      <c r="FD20" s="510"/>
      <c r="FE20" s="510"/>
      <c r="FF20" s="510"/>
      <c r="FG20" s="510"/>
      <c r="FH20" s="510"/>
      <c r="FI20" s="510"/>
      <c r="FJ20" s="510"/>
      <c r="FK20" s="510"/>
      <c r="FL20" s="510"/>
      <c r="FM20" s="510"/>
      <c r="FN20" s="510"/>
      <c r="FO20" s="510"/>
      <c r="FP20" s="510"/>
      <c r="FQ20" s="510"/>
      <c r="FR20" s="510"/>
      <c r="FS20" s="510"/>
      <c r="FT20" s="510"/>
      <c r="FU20" s="510"/>
      <c r="FV20" s="510"/>
      <c r="FW20" s="510"/>
      <c r="FX20" s="510"/>
      <c r="FY20" s="510"/>
      <c r="FZ20" s="510"/>
      <c r="GA20" s="510"/>
      <c r="GB20" s="510"/>
      <c r="GC20" s="510"/>
      <c r="GD20" s="510"/>
      <c r="GE20" s="510"/>
      <c r="GF20" s="510"/>
      <c r="GG20" s="510"/>
      <c r="GH20" s="510"/>
      <c r="GI20" s="510"/>
      <c r="GJ20" s="510"/>
    </row>
    <row r="21" spans="1:192" s="504" customFormat="1" ht="409.6" hidden="1" customHeight="1">
      <c r="A21" s="834"/>
      <c r="B21" s="836"/>
      <c r="C21" s="834"/>
      <c r="D21" s="836"/>
      <c r="E21" s="836"/>
      <c r="F21" s="505" t="s">
        <v>1937</v>
      </c>
      <c r="G21" s="428" t="s">
        <v>1914</v>
      </c>
      <c r="H21" s="161" t="s">
        <v>39</v>
      </c>
      <c r="I21" s="428" t="s">
        <v>1896</v>
      </c>
      <c r="J21" s="185">
        <v>43222</v>
      </c>
      <c r="K21" s="158">
        <v>43465</v>
      </c>
      <c r="L21" s="519" t="s">
        <v>1938</v>
      </c>
      <c r="M21" s="194" t="s">
        <v>349</v>
      </c>
      <c r="N21" s="505" t="s">
        <v>1939</v>
      </c>
      <c r="O21" s="506">
        <v>1</v>
      </c>
      <c r="P21" s="495" t="s">
        <v>2</v>
      </c>
      <c r="Q21" s="505" t="s">
        <v>1940</v>
      </c>
      <c r="R21" s="916"/>
      <c r="S21" s="237"/>
      <c r="T21" s="237"/>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510"/>
      <c r="CO21" s="510"/>
      <c r="CP21" s="510"/>
      <c r="CQ21" s="510"/>
      <c r="CR21" s="510"/>
      <c r="CS21" s="510"/>
      <c r="CT21" s="510"/>
      <c r="CU21" s="510"/>
      <c r="CV21" s="510"/>
      <c r="CW21" s="510"/>
      <c r="CX21" s="510"/>
      <c r="CY21" s="510"/>
      <c r="CZ21" s="510"/>
      <c r="DA21" s="510"/>
      <c r="DB21" s="510"/>
      <c r="DC21" s="510"/>
      <c r="DD21" s="510"/>
      <c r="DE21" s="510"/>
      <c r="DF21" s="510"/>
      <c r="DG21" s="510"/>
      <c r="DH21" s="510"/>
      <c r="DI21" s="510"/>
      <c r="DJ21" s="510"/>
      <c r="DK21" s="510"/>
      <c r="DL21" s="510"/>
      <c r="DM21" s="510"/>
      <c r="DN21" s="510"/>
      <c r="DO21" s="510"/>
      <c r="DP21" s="510"/>
      <c r="DQ21" s="510"/>
      <c r="DR21" s="510"/>
      <c r="DS21" s="510"/>
      <c r="DT21" s="510"/>
      <c r="DU21" s="510"/>
      <c r="DV21" s="510"/>
      <c r="DW21" s="510"/>
      <c r="DX21" s="510"/>
      <c r="DY21" s="510"/>
      <c r="DZ21" s="510"/>
      <c r="EA21" s="510"/>
      <c r="EB21" s="510"/>
      <c r="EC21" s="510"/>
      <c r="ED21" s="510"/>
      <c r="EE21" s="510"/>
      <c r="EF21" s="510"/>
      <c r="EG21" s="510"/>
      <c r="EH21" s="510"/>
      <c r="EI21" s="510"/>
      <c r="EJ21" s="510"/>
      <c r="EK21" s="510"/>
      <c r="EL21" s="510"/>
      <c r="EM21" s="510"/>
      <c r="EN21" s="510"/>
      <c r="EO21" s="510"/>
      <c r="EP21" s="510"/>
      <c r="EQ21" s="510"/>
      <c r="ER21" s="510"/>
      <c r="ES21" s="510"/>
      <c r="ET21" s="510"/>
      <c r="EU21" s="510"/>
      <c r="EV21" s="510"/>
      <c r="EW21" s="510"/>
      <c r="EX21" s="510"/>
      <c r="EY21" s="510"/>
      <c r="EZ21" s="510"/>
      <c r="FA21" s="510"/>
      <c r="FB21" s="510"/>
      <c r="FC21" s="510"/>
      <c r="FD21" s="510"/>
      <c r="FE21" s="510"/>
      <c r="FF21" s="510"/>
      <c r="FG21" s="510"/>
      <c r="FH21" s="510"/>
      <c r="FI21" s="510"/>
      <c r="FJ21" s="510"/>
      <c r="FK21" s="510"/>
      <c r="FL21" s="510"/>
      <c r="FM21" s="510"/>
      <c r="FN21" s="510"/>
      <c r="FO21" s="510"/>
      <c r="FP21" s="510"/>
      <c r="FQ21" s="510"/>
      <c r="FR21" s="510"/>
      <c r="FS21" s="510"/>
      <c r="FT21" s="510"/>
      <c r="FU21" s="510"/>
      <c r="FV21" s="510"/>
      <c r="FW21" s="510"/>
      <c r="FX21" s="510"/>
      <c r="FY21" s="510"/>
      <c r="FZ21" s="510"/>
      <c r="GA21" s="510"/>
      <c r="GB21" s="510"/>
      <c r="GC21" s="510"/>
      <c r="GD21" s="510"/>
      <c r="GE21" s="510"/>
      <c r="GF21" s="510"/>
      <c r="GG21" s="510"/>
      <c r="GH21" s="510"/>
      <c r="GI21" s="510"/>
      <c r="GJ21" s="510"/>
    </row>
    <row r="22" spans="1:192" s="511" customFormat="1" ht="16" hidden="1" thickBot="1">
      <c r="A22" s="1321"/>
      <c r="B22" s="1322"/>
      <c r="C22" s="1322"/>
      <c r="D22" s="1322"/>
      <c r="E22" s="1322"/>
      <c r="F22" s="1322"/>
      <c r="G22" s="1322"/>
      <c r="H22" s="1322"/>
      <c r="I22" s="1322"/>
      <c r="J22" s="1322"/>
      <c r="K22" s="1322"/>
      <c r="L22" s="1322"/>
      <c r="M22" s="1322"/>
      <c r="N22" s="1322"/>
      <c r="O22" s="1322"/>
      <c r="P22" s="1322"/>
      <c r="Q22" s="1322"/>
      <c r="R22" s="1322"/>
      <c r="S22" s="237"/>
      <c r="T22" s="237"/>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0"/>
      <c r="CO22" s="510"/>
      <c r="CP22" s="510"/>
      <c r="CQ22" s="510"/>
      <c r="CR22" s="510"/>
      <c r="CS22" s="510"/>
      <c r="CT22" s="510"/>
      <c r="CU22" s="510"/>
      <c r="CV22" s="510"/>
      <c r="CW22" s="510"/>
      <c r="CX22" s="510"/>
      <c r="CY22" s="510"/>
      <c r="CZ22" s="510"/>
      <c r="DA22" s="510"/>
      <c r="DB22" s="510"/>
      <c r="DC22" s="510"/>
      <c r="DD22" s="510"/>
      <c r="DE22" s="510"/>
      <c r="DF22" s="510"/>
      <c r="DG22" s="510"/>
      <c r="DH22" s="510"/>
      <c r="DI22" s="510"/>
      <c r="DJ22" s="510"/>
      <c r="DK22" s="510"/>
      <c r="DL22" s="510"/>
      <c r="DM22" s="510"/>
      <c r="DN22" s="510"/>
      <c r="DO22" s="510"/>
      <c r="DP22" s="510"/>
      <c r="DQ22" s="510"/>
      <c r="DR22" s="510"/>
      <c r="DS22" s="510"/>
      <c r="DT22" s="510"/>
      <c r="DU22" s="510"/>
      <c r="DV22" s="510"/>
      <c r="DW22" s="510"/>
      <c r="DX22" s="510"/>
      <c r="DY22" s="510"/>
      <c r="DZ22" s="510"/>
      <c r="EA22" s="510"/>
      <c r="EB22" s="510"/>
      <c r="EC22" s="510"/>
      <c r="ED22" s="510"/>
      <c r="EE22" s="510"/>
      <c r="EF22" s="510"/>
      <c r="EG22" s="510"/>
      <c r="EH22" s="510"/>
      <c r="EI22" s="510"/>
      <c r="EJ22" s="510"/>
      <c r="EK22" s="510"/>
      <c r="EL22" s="510"/>
      <c r="EM22" s="510"/>
      <c r="EN22" s="510"/>
      <c r="EO22" s="510"/>
      <c r="EP22" s="510"/>
      <c r="EQ22" s="510"/>
      <c r="ER22" s="510"/>
      <c r="ES22" s="510"/>
      <c r="ET22" s="510"/>
      <c r="EU22" s="510"/>
      <c r="EV22" s="510"/>
      <c r="EW22" s="510"/>
      <c r="EX22" s="510"/>
      <c r="EY22" s="510"/>
      <c r="EZ22" s="510"/>
      <c r="FA22" s="510"/>
      <c r="FB22" s="510"/>
      <c r="FC22" s="510"/>
      <c r="FD22" s="510"/>
      <c r="FE22" s="510"/>
      <c r="FF22" s="510"/>
      <c r="FG22" s="510"/>
      <c r="FH22" s="510"/>
      <c r="FI22" s="510"/>
      <c r="FJ22" s="510"/>
      <c r="FK22" s="510"/>
      <c r="FL22" s="510"/>
      <c r="FM22" s="510"/>
      <c r="FN22" s="510"/>
      <c r="FO22" s="510"/>
      <c r="FP22" s="510"/>
      <c r="FQ22" s="510"/>
      <c r="FR22" s="510"/>
      <c r="FS22" s="510"/>
      <c r="FT22" s="510"/>
      <c r="FU22" s="510"/>
      <c r="FV22" s="510"/>
      <c r="FW22" s="510"/>
      <c r="FX22" s="510"/>
      <c r="FY22" s="510"/>
      <c r="FZ22" s="510"/>
      <c r="GA22" s="510"/>
      <c r="GB22" s="510"/>
      <c r="GC22" s="510"/>
      <c r="GD22" s="510"/>
      <c r="GE22" s="510"/>
      <c r="GF22" s="510"/>
      <c r="GG22" s="510"/>
      <c r="GH22" s="510"/>
      <c r="GI22" s="510"/>
      <c r="GJ22" s="510"/>
    </row>
    <row r="23" spans="1:192" s="504" customFormat="1" ht="118.5" hidden="1" customHeight="1">
      <c r="A23" s="847" t="s">
        <v>1869</v>
      </c>
      <c r="B23" s="848" t="s">
        <v>1870</v>
      </c>
      <c r="C23" s="847">
        <v>4</v>
      </c>
      <c r="D23" s="848" t="s">
        <v>1941</v>
      </c>
      <c r="E23" s="848" t="s">
        <v>1942</v>
      </c>
      <c r="F23" s="1318" t="s">
        <v>1943</v>
      </c>
      <c r="G23" s="856" t="s">
        <v>1944</v>
      </c>
      <c r="H23" s="847" t="s">
        <v>39</v>
      </c>
      <c r="I23" s="909" t="s">
        <v>1945</v>
      </c>
      <c r="J23" s="1102">
        <v>43405</v>
      </c>
      <c r="K23" s="1325">
        <v>43496</v>
      </c>
      <c r="L23" s="520" t="s">
        <v>1946</v>
      </c>
      <c r="M23" s="186" t="s">
        <v>1947</v>
      </c>
      <c r="N23" s="505" t="s">
        <v>1948</v>
      </c>
      <c r="O23" s="1329">
        <v>1</v>
      </c>
      <c r="P23" s="1320" t="s">
        <v>2</v>
      </c>
      <c r="Q23" s="1318" t="s">
        <v>1949</v>
      </c>
      <c r="R23" s="915" t="s">
        <v>3</v>
      </c>
      <c r="S23" s="237"/>
      <c r="T23" s="237"/>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0"/>
      <c r="CF23" s="510"/>
      <c r="CG23" s="510"/>
      <c r="CH23" s="510"/>
      <c r="CI23" s="510"/>
      <c r="CJ23" s="510"/>
      <c r="CK23" s="510"/>
      <c r="CL23" s="510"/>
      <c r="CM23" s="510"/>
      <c r="CN23" s="510"/>
      <c r="CO23" s="510"/>
      <c r="CP23" s="510"/>
      <c r="CQ23" s="510"/>
      <c r="CR23" s="510"/>
      <c r="CS23" s="510"/>
      <c r="CT23" s="510"/>
      <c r="CU23" s="510"/>
      <c r="CV23" s="510"/>
      <c r="CW23" s="510"/>
      <c r="CX23" s="510"/>
      <c r="CY23" s="510"/>
      <c r="CZ23" s="510"/>
      <c r="DA23" s="510"/>
      <c r="DB23" s="510"/>
      <c r="DC23" s="510"/>
      <c r="DD23" s="510"/>
      <c r="DE23" s="510"/>
      <c r="DF23" s="510"/>
      <c r="DG23" s="510"/>
      <c r="DH23" s="510"/>
      <c r="DI23" s="510"/>
      <c r="DJ23" s="510"/>
      <c r="DK23" s="510"/>
      <c r="DL23" s="510"/>
      <c r="DM23" s="510"/>
      <c r="DN23" s="510"/>
      <c r="DO23" s="510"/>
      <c r="DP23" s="510"/>
      <c r="DQ23" s="510"/>
      <c r="DR23" s="510"/>
      <c r="DS23" s="510"/>
      <c r="DT23" s="510"/>
      <c r="DU23" s="510"/>
      <c r="DV23" s="510"/>
      <c r="DW23" s="510"/>
      <c r="DX23" s="510"/>
      <c r="DY23" s="510"/>
      <c r="DZ23" s="510"/>
      <c r="EA23" s="510"/>
      <c r="EB23" s="510"/>
      <c r="EC23" s="510"/>
      <c r="ED23" s="510"/>
      <c r="EE23" s="510"/>
      <c r="EF23" s="510"/>
      <c r="EG23" s="510"/>
      <c r="EH23" s="510"/>
      <c r="EI23" s="510"/>
      <c r="EJ23" s="510"/>
      <c r="EK23" s="510"/>
      <c r="EL23" s="510"/>
      <c r="EM23" s="510"/>
      <c r="EN23" s="510"/>
      <c r="EO23" s="510"/>
      <c r="EP23" s="510"/>
      <c r="EQ23" s="510"/>
      <c r="ER23" s="510"/>
      <c r="ES23" s="510"/>
      <c r="ET23" s="510"/>
      <c r="EU23" s="510"/>
      <c r="EV23" s="510"/>
      <c r="EW23" s="510"/>
      <c r="EX23" s="510"/>
      <c r="EY23" s="510"/>
      <c r="EZ23" s="510"/>
      <c r="FA23" s="510"/>
      <c r="FB23" s="510"/>
      <c r="FC23" s="510"/>
      <c r="FD23" s="510"/>
      <c r="FE23" s="510"/>
      <c r="FF23" s="510"/>
      <c r="FG23" s="510"/>
      <c r="FH23" s="510"/>
      <c r="FI23" s="510"/>
      <c r="FJ23" s="510"/>
      <c r="FK23" s="510"/>
      <c r="FL23" s="510"/>
      <c r="FM23" s="510"/>
      <c r="FN23" s="510"/>
      <c r="FO23" s="510"/>
      <c r="FP23" s="510"/>
      <c r="FQ23" s="510"/>
      <c r="FR23" s="510"/>
      <c r="FS23" s="510"/>
      <c r="FT23" s="510"/>
      <c r="FU23" s="510"/>
      <c r="FV23" s="510"/>
      <c r="FW23" s="510"/>
      <c r="FX23" s="510"/>
      <c r="FY23" s="510"/>
      <c r="FZ23" s="510"/>
      <c r="GA23" s="510"/>
      <c r="GB23" s="510"/>
      <c r="GC23" s="510"/>
      <c r="GD23" s="510"/>
      <c r="GE23" s="510"/>
      <c r="GF23" s="510"/>
      <c r="GG23" s="510"/>
      <c r="GH23" s="510"/>
      <c r="GI23" s="510"/>
      <c r="GJ23" s="510"/>
    </row>
    <row r="24" spans="1:192" s="504" customFormat="1" ht="123" hidden="1" customHeight="1">
      <c r="A24" s="958"/>
      <c r="B24" s="865"/>
      <c r="C24" s="958"/>
      <c r="D24" s="865"/>
      <c r="E24" s="865"/>
      <c r="F24" s="1323"/>
      <c r="G24" s="1324"/>
      <c r="H24" s="958"/>
      <c r="I24" s="910"/>
      <c r="J24" s="1331"/>
      <c r="K24" s="1332"/>
      <c r="L24" s="520">
        <v>44830</v>
      </c>
      <c r="M24" s="186" t="s">
        <v>1950</v>
      </c>
      <c r="N24" s="505" t="s">
        <v>1951</v>
      </c>
      <c r="O24" s="1333"/>
      <c r="P24" s="1334"/>
      <c r="Q24" s="1323"/>
      <c r="R24" s="900"/>
      <c r="S24" s="237"/>
      <c r="T24" s="237"/>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510"/>
      <c r="CG24" s="510"/>
      <c r="CH24" s="510"/>
      <c r="CI24" s="510"/>
      <c r="CJ24" s="510"/>
      <c r="CK24" s="510"/>
      <c r="CL24" s="510"/>
      <c r="CM24" s="510"/>
      <c r="CN24" s="510"/>
      <c r="CO24" s="510"/>
      <c r="CP24" s="510"/>
      <c r="CQ24" s="510"/>
      <c r="CR24" s="510"/>
      <c r="CS24" s="510"/>
      <c r="CT24" s="510"/>
      <c r="CU24" s="510"/>
      <c r="CV24" s="510"/>
      <c r="CW24" s="510"/>
      <c r="CX24" s="510"/>
      <c r="CY24" s="510"/>
      <c r="CZ24" s="510"/>
      <c r="DA24" s="510"/>
      <c r="DB24" s="510"/>
      <c r="DC24" s="510"/>
      <c r="DD24" s="510"/>
      <c r="DE24" s="510"/>
      <c r="DF24" s="510"/>
      <c r="DG24" s="510"/>
      <c r="DH24" s="510"/>
      <c r="DI24" s="510"/>
      <c r="DJ24" s="510"/>
      <c r="DK24" s="510"/>
      <c r="DL24" s="510"/>
      <c r="DM24" s="510"/>
      <c r="DN24" s="510"/>
      <c r="DO24" s="510"/>
      <c r="DP24" s="510"/>
      <c r="DQ24" s="510"/>
      <c r="DR24" s="510"/>
      <c r="DS24" s="510"/>
      <c r="DT24" s="510"/>
      <c r="DU24" s="510"/>
      <c r="DV24" s="510"/>
      <c r="DW24" s="510"/>
      <c r="DX24" s="510"/>
      <c r="DY24" s="510"/>
      <c r="DZ24" s="510"/>
      <c r="EA24" s="510"/>
      <c r="EB24" s="510"/>
      <c r="EC24" s="510"/>
      <c r="ED24" s="510"/>
      <c r="EE24" s="510"/>
      <c r="EF24" s="510"/>
      <c r="EG24" s="510"/>
      <c r="EH24" s="510"/>
      <c r="EI24" s="510"/>
      <c r="EJ24" s="510"/>
      <c r="EK24" s="510"/>
      <c r="EL24" s="510"/>
      <c r="EM24" s="510"/>
      <c r="EN24" s="510"/>
      <c r="EO24" s="510"/>
      <c r="EP24" s="510"/>
      <c r="EQ24" s="510"/>
      <c r="ER24" s="510"/>
      <c r="ES24" s="510"/>
      <c r="ET24" s="510"/>
      <c r="EU24" s="510"/>
      <c r="EV24" s="510"/>
      <c r="EW24" s="510"/>
      <c r="EX24" s="510"/>
      <c r="EY24" s="510"/>
      <c r="EZ24" s="510"/>
      <c r="FA24" s="510"/>
      <c r="FB24" s="510"/>
      <c r="FC24" s="510"/>
      <c r="FD24" s="510"/>
      <c r="FE24" s="510"/>
      <c r="FF24" s="510"/>
      <c r="FG24" s="510"/>
      <c r="FH24" s="510"/>
      <c r="FI24" s="510"/>
      <c r="FJ24" s="510"/>
      <c r="FK24" s="510"/>
      <c r="FL24" s="510"/>
      <c r="FM24" s="510"/>
      <c r="FN24" s="510"/>
      <c r="FO24" s="510"/>
      <c r="FP24" s="510"/>
      <c r="FQ24" s="510"/>
      <c r="FR24" s="510"/>
      <c r="FS24" s="510"/>
      <c r="FT24" s="510"/>
      <c r="FU24" s="510"/>
      <c r="FV24" s="510"/>
      <c r="FW24" s="510"/>
      <c r="FX24" s="510"/>
      <c r="FY24" s="510"/>
      <c r="FZ24" s="510"/>
      <c r="GA24" s="510"/>
      <c r="GB24" s="510"/>
      <c r="GC24" s="510"/>
      <c r="GD24" s="510"/>
      <c r="GE24" s="510"/>
      <c r="GF24" s="510"/>
      <c r="GG24" s="510"/>
      <c r="GH24" s="510"/>
      <c r="GI24" s="510"/>
      <c r="GJ24" s="510"/>
    </row>
    <row r="25" spans="1:192" s="504" customFormat="1" ht="409.6" hidden="1" customHeight="1">
      <c r="A25" s="958"/>
      <c r="B25" s="865"/>
      <c r="C25" s="958"/>
      <c r="D25" s="865"/>
      <c r="E25" s="865"/>
      <c r="F25" s="1319"/>
      <c r="G25" s="857"/>
      <c r="H25" s="834"/>
      <c r="I25" s="970"/>
      <c r="J25" s="920"/>
      <c r="K25" s="1326"/>
      <c r="L25" s="518">
        <v>45082</v>
      </c>
      <c r="M25" s="175" t="s">
        <v>1730</v>
      </c>
      <c r="N25" s="502" t="s">
        <v>1952</v>
      </c>
      <c r="O25" s="1330"/>
      <c r="P25" s="908"/>
      <c r="Q25" s="1323"/>
      <c r="R25" s="900"/>
      <c r="S25" s="237"/>
      <c r="T25" s="237"/>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0"/>
      <c r="DV25" s="510"/>
      <c r="DW25" s="510"/>
      <c r="DX25" s="510"/>
      <c r="DY25" s="510"/>
      <c r="DZ25" s="510"/>
      <c r="EA25" s="510"/>
      <c r="EB25" s="510"/>
      <c r="EC25" s="510"/>
      <c r="ED25" s="510"/>
      <c r="EE25" s="510"/>
      <c r="EF25" s="510"/>
      <c r="EG25" s="510"/>
      <c r="EH25" s="510"/>
      <c r="EI25" s="510"/>
      <c r="EJ25" s="510"/>
      <c r="EK25" s="510"/>
      <c r="EL25" s="510"/>
      <c r="EM25" s="510"/>
      <c r="EN25" s="510"/>
      <c r="EO25" s="510"/>
      <c r="EP25" s="510"/>
      <c r="EQ25" s="510"/>
      <c r="ER25" s="510"/>
      <c r="ES25" s="510"/>
      <c r="ET25" s="510"/>
      <c r="EU25" s="510"/>
      <c r="EV25" s="510"/>
      <c r="EW25" s="510"/>
      <c r="EX25" s="510"/>
      <c r="EY25" s="510"/>
      <c r="EZ25" s="510"/>
      <c r="FA25" s="510"/>
      <c r="FB25" s="510"/>
      <c r="FC25" s="510"/>
      <c r="FD25" s="510"/>
      <c r="FE25" s="510"/>
      <c r="FF25" s="510"/>
      <c r="FG25" s="510"/>
      <c r="FH25" s="510"/>
      <c r="FI25" s="510"/>
      <c r="FJ25" s="510"/>
      <c r="FK25" s="510"/>
      <c r="FL25" s="510"/>
      <c r="FM25" s="510"/>
      <c r="FN25" s="510"/>
      <c r="FO25" s="510"/>
      <c r="FP25" s="510"/>
      <c r="FQ25" s="510"/>
      <c r="FR25" s="510"/>
      <c r="FS25" s="510"/>
      <c r="FT25" s="510"/>
      <c r="FU25" s="510"/>
      <c r="FV25" s="510"/>
      <c r="FW25" s="510"/>
      <c r="FX25" s="510"/>
      <c r="FY25" s="510"/>
      <c r="FZ25" s="510"/>
      <c r="GA25" s="510"/>
      <c r="GB25" s="510"/>
      <c r="GC25" s="510"/>
      <c r="GD25" s="510"/>
      <c r="GE25" s="510"/>
      <c r="GF25" s="510"/>
      <c r="GG25" s="510"/>
      <c r="GH25" s="510"/>
      <c r="GI25" s="510"/>
      <c r="GJ25" s="510"/>
    </row>
    <row r="26" spans="1:192" s="504" customFormat="1" ht="124.5" hidden="1" thickBot="1">
      <c r="A26" s="958"/>
      <c r="B26" s="865"/>
      <c r="C26" s="958"/>
      <c r="D26" s="865"/>
      <c r="E26" s="836"/>
      <c r="F26" s="505" t="s">
        <v>1953</v>
      </c>
      <c r="G26" s="428" t="s">
        <v>1891</v>
      </c>
      <c r="H26" s="161" t="s">
        <v>39</v>
      </c>
      <c r="I26" s="428" t="s">
        <v>1954</v>
      </c>
      <c r="J26" s="157">
        <v>43220</v>
      </c>
      <c r="K26" s="158">
        <v>43280</v>
      </c>
      <c r="L26" s="519" t="s">
        <v>1955</v>
      </c>
      <c r="M26" s="194" t="s">
        <v>359</v>
      </c>
      <c r="N26" s="505" t="s">
        <v>1956</v>
      </c>
      <c r="O26" s="506">
        <v>1</v>
      </c>
      <c r="P26" s="495" t="s">
        <v>2</v>
      </c>
      <c r="Q26" s="1323"/>
      <c r="R26" s="900"/>
      <c r="S26" s="237"/>
      <c r="T26" s="237"/>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0"/>
      <c r="CF26" s="510"/>
      <c r="CG26" s="510"/>
      <c r="CH26" s="510"/>
      <c r="CI26" s="510"/>
      <c r="CJ26" s="510"/>
      <c r="CK26" s="510"/>
      <c r="CL26" s="510"/>
      <c r="CM26" s="510"/>
      <c r="CN26" s="510"/>
      <c r="CO26" s="510"/>
      <c r="CP26" s="510"/>
      <c r="CQ26" s="510"/>
      <c r="CR26" s="510"/>
      <c r="CS26" s="510"/>
      <c r="CT26" s="510"/>
      <c r="CU26" s="510"/>
      <c r="CV26" s="510"/>
      <c r="CW26" s="510"/>
      <c r="CX26" s="510"/>
      <c r="CY26" s="510"/>
      <c r="CZ26" s="510"/>
      <c r="DA26" s="510"/>
      <c r="DB26" s="510"/>
      <c r="DC26" s="510"/>
      <c r="DD26" s="510"/>
      <c r="DE26" s="510"/>
      <c r="DF26" s="510"/>
      <c r="DG26" s="510"/>
      <c r="DH26" s="510"/>
      <c r="DI26" s="510"/>
      <c r="DJ26" s="510"/>
      <c r="DK26" s="510"/>
      <c r="DL26" s="510"/>
      <c r="DM26" s="510"/>
      <c r="DN26" s="510"/>
      <c r="DO26" s="510"/>
      <c r="DP26" s="510"/>
      <c r="DQ26" s="510"/>
      <c r="DR26" s="510"/>
      <c r="DS26" s="510"/>
      <c r="DT26" s="510"/>
      <c r="DU26" s="510"/>
      <c r="DV26" s="510"/>
      <c r="DW26" s="510"/>
      <c r="DX26" s="510"/>
      <c r="DY26" s="510"/>
      <c r="DZ26" s="510"/>
      <c r="EA26" s="510"/>
      <c r="EB26" s="510"/>
      <c r="EC26" s="510"/>
      <c r="ED26" s="510"/>
      <c r="EE26" s="510"/>
      <c r="EF26" s="510"/>
      <c r="EG26" s="510"/>
      <c r="EH26" s="510"/>
      <c r="EI26" s="510"/>
      <c r="EJ26" s="510"/>
      <c r="EK26" s="510"/>
      <c r="EL26" s="510"/>
      <c r="EM26" s="510"/>
      <c r="EN26" s="510"/>
      <c r="EO26" s="510"/>
      <c r="EP26" s="510"/>
      <c r="EQ26" s="510"/>
      <c r="ER26" s="510"/>
      <c r="ES26" s="510"/>
      <c r="ET26" s="510"/>
      <c r="EU26" s="510"/>
      <c r="EV26" s="510"/>
      <c r="EW26" s="510"/>
      <c r="EX26" s="510"/>
      <c r="EY26" s="510"/>
      <c r="EZ26" s="510"/>
      <c r="FA26" s="510"/>
      <c r="FB26" s="510"/>
      <c r="FC26" s="510"/>
      <c r="FD26" s="510"/>
      <c r="FE26" s="510"/>
      <c r="FF26" s="510"/>
      <c r="FG26" s="510"/>
      <c r="FH26" s="510"/>
      <c r="FI26" s="510"/>
      <c r="FJ26" s="510"/>
      <c r="FK26" s="510"/>
      <c r="FL26" s="510"/>
      <c r="FM26" s="510"/>
      <c r="FN26" s="510"/>
      <c r="FO26" s="510"/>
      <c r="FP26" s="510"/>
      <c r="FQ26" s="510"/>
      <c r="FR26" s="510"/>
      <c r="FS26" s="510"/>
      <c r="FT26" s="510"/>
      <c r="FU26" s="510"/>
      <c r="FV26" s="510"/>
      <c r="FW26" s="510"/>
      <c r="FX26" s="510"/>
      <c r="FY26" s="510"/>
      <c r="FZ26" s="510"/>
      <c r="GA26" s="510"/>
      <c r="GB26" s="510"/>
      <c r="GC26" s="510"/>
      <c r="GD26" s="510"/>
      <c r="GE26" s="510"/>
      <c r="GF26" s="510"/>
      <c r="GG26" s="510"/>
      <c r="GH26" s="510"/>
      <c r="GI26" s="510"/>
      <c r="GJ26" s="510"/>
    </row>
    <row r="27" spans="1:192" s="504" customFormat="1" ht="326" hidden="1" thickBot="1">
      <c r="A27" s="958"/>
      <c r="B27" s="865"/>
      <c r="C27" s="958"/>
      <c r="D27" s="865"/>
      <c r="E27" s="165" t="s">
        <v>1957</v>
      </c>
      <c r="F27" s="507" t="s">
        <v>1958</v>
      </c>
      <c r="G27" s="434" t="s">
        <v>1910</v>
      </c>
      <c r="H27" s="166" t="s">
        <v>59</v>
      </c>
      <c r="I27" s="434" t="s">
        <v>1911</v>
      </c>
      <c r="J27" s="167">
        <v>43243</v>
      </c>
      <c r="K27" s="180">
        <v>43280</v>
      </c>
      <c r="L27" s="517" t="s">
        <v>1959</v>
      </c>
      <c r="M27" s="169" t="s">
        <v>359</v>
      </c>
      <c r="N27" s="507" t="s">
        <v>1935</v>
      </c>
      <c r="O27" s="509">
        <v>1</v>
      </c>
      <c r="P27" s="485" t="s">
        <v>2</v>
      </c>
      <c r="Q27" s="1323"/>
      <c r="R27" s="900"/>
      <c r="S27" s="237"/>
      <c r="T27" s="237"/>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0"/>
      <c r="CK27" s="510"/>
      <c r="CL27" s="510"/>
      <c r="CM27" s="510"/>
      <c r="CN27" s="510"/>
      <c r="CO27" s="510"/>
      <c r="CP27" s="510"/>
      <c r="CQ27" s="510"/>
      <c r="CR27" s="510"/>
      <c r="CS27" s="510"/>
      <c r="CT27" s="510"/>
      <c r="CU27" s="510"/>
      <c r="CV27" s="510"/>
      <c r="CW27" s="510"/>
      <c r="CX27" s="510"/>
      <c r="CY27" s="510"/>
      <c r="CZ27" s="510"/>
      <c r="DA27" s="510"/>
      <c r="DB27" s="510"/>
      <c r="DC27" s="510"/>
      <c r="DD27" s="510"/>
      <c r="DE27" s="510"/>
      <c r="DF27" s="510"/>
      <c r="DG27" s="510"/>
      <c r="DH27" s="510"/>
      <c r="DI27" s="510"/>
      <c r="DJ27" s="510"/>
      <c r="DK27" s="510"/>
      <c r="DL27" s="510"/>
      <c r="DM27" s="510"/>
      <c r="DN27" s="510"/>
      <c r="DO27" s="510"/>
      <c r="DP27" s="510"/>
      <c r="DQ27" s="510"/>
      <c r="DR27" s="510"/>
      <c r="DS27" s="510"/>
      <c r="DT27" s="510"/>
      <c r="DU27" s="510"/>
      <c r="DV27" s="510"/>
      <c r="DW27" s="510"/>
      <c r="DX27" s="510"/>
      <c r="DY27" s="510"/>
      <c r="DZ27" s="510"/>
      <c r="EA27" s="510"/>
      <c r="EB27" s="510"/>
      <c r="EC27" s="510"/>
      <c r="ED27" s="510"/>
      <c r="EE27" s="510"/>
      <c r="EF27" s="510"/>
      <c r="EG27" s="510"/>
      <c r="EH27" s="510"/>
      <c r="EI27" s="510"/>
      <c r="EJ27" s="510"/>
      <c r="EK27" s="510"/>
      <c r="EL27" s="510"/>
      <c r="EM27" s="510"/>
      <c r="EN27" s="510"/>
      <c r="EO27" s="510"/>
      <c r="EP27" s="510"/>
      <c r="EQ27" s="510"/>
      <c r="ER27" s="510"/>
      <c r="ES27" s="510"/>
      <c r="ET27" s="510"/>
      <c r="EU27" s="510"/>
      <c r="EV27" s="510"/>
      <c r="EW27" s="510"/>
      <c r="EX27" s="510"/>
      <c r="EY27" s="510"/>
      <c r="EZ27" s="510"/>
      <c r="FA27" s="510"/>
      <c r="FB27" s="510"/>
      <c r="FC27" s="510"/>
      <c r="FD27" s="510"/>
      <c r="FE27" s="510"/>
      <c r="FF27" s="510"/>
      <c r="FG27" s="510"/>
      <c r="FH27" s="510"/>
      <c r="FI27" s="510"/>
      <c r="FJ27" s="510"/>
      <c r="FK27" s="510"/>
      <c r="FL27" s="510"/>
      <c r="FM27" s="510"/>
      <c r="FN27" s="510"/>
      <c r="FO27" s="510"/>
      <c r="FP27" s="510"/>
      <c r="FQ27" s="510"/>
      <c r="FR27" s="510"/>
      <c r="FS27" s="510"/>
      <c r="FT27" s="510"/>
      <c r="FU27" s="510"/>
      <c r="FV27" s="510"/>
      <c r="FW27" s="510"/>
      <c r="FX27" s="510"/>
      <c r="FY27" s="510"/>
      <c r="FZ27" s="510"/>
      <c r="GA27" s="510"/>
      <c r="GB27" s="510"/>
      <c r="GC27" s="510"/>
      <c r="GD27" s="510"/>
      <c r="GE27" s="510"/>
      <c r="GF27" s="510"/>
      <c r="GG27" s="510"/>
      <c r="GH27" s="510"/>
      <c r="GI27" s="510"/>
      <c r="GJ27" s="510"/>
    </row>
    <row r="28" spans="1:192" s="511" customFormat="1" ht="16" hidden="1" thickBot="1">
      <c r="A28" s="1126"/>
      <c r="B28" s="1127"/>
      <c r="C28" s="1127"/>
      <c r="D28" s="1127"/>
      <c r="E28" s="1127"/>
      <c r="F28" s="1127"/>
      <c r="G28" s="1127"/>
      <c r="H28" s="1127"/>
      <c r="I28" s="1127"/>
      <c r="J28" s="1127"/>
      <c r="K28" s="1127"/>
      <c r="L28" s="1127"/>
      <c r="M28" s="1127"/>
      <c r="N28" s="1127"/>
      <c r="O28" s="1127"/>
      <c r="P28" s="1127"/>
      <c r="Q28" s="1127"/>
      <c r="R28" s="1128"/>
      <c r="S28" s="237"/>
      <c r="T28" s="237"/>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c r="CT28" s="510"/>
      <c r="CU28" s="510"/>
      <c r="CV28" s="510"/>
      <c r="CW28" s="510"/>
      <c r="CX28" s="510"/>
      <c r="CY28" s="510"/>
      <c r="CZ28" s="510"/>
      <c r="DA28" s="510"/>
      <c r="DB28" s="510"/>
      <c r="DC28" s="510"/>
      <c r="DD28" s="510"/>
      <c r="DE28" s="510"/>
      <c r="DF28" s="510"/>
      <c r="DG28" s="510"/>
      <c r="DH28" s="510"/>
      <c r="DI28" s="510"/>
      <c r="DJ28" s="510"/>
      <c r="DK28" s="510"/>
      <c r="DL28" s="510"/>
      <c r="DM28" s="510"/>
      <c r="DN28" s="510"/>
      <c r="DO28" s="510"/>
      <c r="DP28" s="510"/>
      <c r="DQ28" s="510"/>
      <c r="DR28" s="510"/>
      <c r="DS28" s="510"/>
      <c r="DT28" s="510"/>
      <c r="DU28" s="510"/>
      <c r="DV28" s="510"/>
      <c r="DW28" s="510"/>
      <c r="DX28" s="510"/>
      <c r="DY28" s="510"/>
      <c r="DZ28" s="510"/>
      <c r="EA28" s="510"/>
      <c r="EB28" s="510"/>
      <c r="EC28" s="510"/>
      <c r="ED28" s="510"/>
      <c r="EE28" s="510"/>
      <c r="EF28" s="510"/>
      <c r="EG28" s="510"/>
      <c r="EH28" s="510"/>
      <c r="EI28" s="510"/>
      <c r="EJ28" s="510"/>
      <c r="EK28" s="510"/>
      <c r="EL28" s="510"/>
      <c r="EM28" s="510"/>
      <c r="EN28" s="510"/>
      <c r="EO28" s="510"/>
      <c r="EP28" s="510"/>
      <c r="EQ28" s="510"/>
      <c r="ER28" s="510"/>
      <c r="ES28" s="510"/>
      <c r="ET28" s="510"/>
      <c r="EU28" s="510"/>
      <c r="EV28" s="510"/>
      <c r="EW28" s="510"/>
      <c r="EX28" s="510"/>
      <c r="EY28" s="510"/>
      <c r="EZ28" s="510"/>
      <c r="FA28" s="510"/>
      <c r="FB28" s="510"/>
      <c r="FC28" s="510"/>
      <c r="FD28" s="510"/>
      <c r="FE28" s="510"/>
      <c r="FF28" s="510"/>
      <c r="FG28" s="510"/>
      <c r="FH28" s="510"/>
      <c r="FI28" s="510"/>
      <c r="FJ28" s="510"/>
      <c r="FK28" s="510"/>
      <c r="FL28" s="510"/>
      <c r="FM28" s="510"/>
      <c r="FN28" s="510"/>
      <c r="FO28" s="510"/>
      <c r="FP28" s="510"/>
      <c r="FQ28" s="510"/>
      <c r="FR28" s="510"/>
      <c r="FS28" s="510"/>
      <c r="FT28" s="510"/>
      <c r="FU28" s="510"/>
      <c r="FV28" s="510"/>
      <c r="FW28" s="510"/>
      <c r="FX28" s="510"/>
      <c r="FY28" s="510"/>
      <c r="FZ28" s="510"/>
      <c r="GA28" s="510"/>
      <c r="GB28" s="510"/>
      <c r="GC28" s="510"/>
      <c r="GD28" s="510"/>
      <c r="GE28" s="510"/>
      <c r="GF28" s="510"/>
      <c r="GG28" s="510"/>
      <c r="GH28" s="510"/>
      <c r="GI28" s="510"/>
      <c r="GJ28" s="510"/>
    </row>
    <row r="29" spans="1:192" s="504" customFormat="1" ht="62.5" hidden="1" thickBot="1">
      <c r="A29" s="834" t="s">
        <v>1869</v>
      </c>
      <c r="B29" s="836" t="s">
        <v>1870</v>
      </c>
      <c r="C29" s="834">
        <v>5</v>
      </c>
      <c r="D29" s="836" t="s">
        <v>1960</v>
      </c>
      <c r="E29" s="836" t="s">
        <v>1942</v>
      </c>
      <c r="F29" s="502" t="s">
        <v>1961</v>
      </c>
      <c r="G29" s="440" t="s">
        <v>1962</v>
      </c>
      <c r="H29" s="171" t="s">
        <v>59</v>
      </c>
      <c r="I29" s="440" t="s">
        <v>1963</v>
      </c>
      <c r="J29" s="172">
        <v>43213</v>
      </c>
      <c r="K29" s="184">
        <v>43251</v>
      </c>
      <c r="L29" s="184">
        <v>43304</v>
      </c>
      <c r="M29" s="175" t="s">
        <v>359</v>
      </c>
      <c r="N29" s="502" t="s">
        <v>1964</v>
      </c>
      <c r="O29" s="503">
        <v>1</v>
      </c>
      <c r="P29" s="489" t="s">
        <v>2</v>
      </c>
      <c r="Q29" s="502" t="s">
        <v>1965</v>
      </c>
      <c r="R29" s="916" t="s">
        <v>3</v>
      </c>
      <c r="S29" s="237"/>
      <c r="T29" s="237"/>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Y29" s="510"/>
      <c r="DZ29" s="510"/>
      <c r="EA29" s="510"/>
      <c r="EB29" s="510"/>
      <c r="EC29" s="510"/>
      <c r="ED29" s="510"/>
      <c r="EE29" s="510"/>
      <c r="EF29" s="510"/>
      <c r="EG29" s="510"/>
      <c r="EH29" s="510"/>
      <c r="EI29" s="510"/>
      <c r="EJ29" s="510"/>
      <c r="EK29" s="510"/>
      <c r="EL29" s="510"/>
      <c r="EM29" s="510"/>
      <c r="EN29" s="510"/>
      <c r="EO29" s="510"/>
      <c r="EP29" s="510"/>
      <c r="EQ29" s="510"/>
      <c r="ER29" s="510"/>
      <c r="ES29" s="510"/>
      <c r="ET29" s="510"/>
      <c r="EU29" s="510"/>
      <c r="EV29" s="510"/>
      <c r="EW29" s="510"/>
      <c r="EX29" s="510"/>
      <c r="EY29" s="510"/>
      <c r="EZ29" s="510"/>
      <c r="FA29" s="510"/>
      <c r="FB29" s="510"/>
      <c r="FC29" s="510"/>
      <c r="FD29" s="510"/>
      <c r="FE29" s="510"/>
      <c r="FF29" s="510"/>
      <c r="FG29" s="510"/>
      <c r="FH29" s="510"/>
      <c r="FI29" s="510"/>
      <c r="FJ29" s="510"/>
      <c r="FK29" s="510"/>
      <c r="FL29" s="510"/>
      <c r="FM29" s="510"/>
      <c r="FN29" s="510"/>
      <c r="FO29" s="510"/>
      <c r="FP29" s="510"/>
      <c r="FQ29" s="510"/>
      <c r="FR29" s="510"/>
      <c r="FS29" s="510"/>
      <c r="FT29" s="510"/>
      <c r="FU29" s="510"/>
      <c r="FV29" s="510"/>
      <c r="FW29" s="510"/>
      <c r="FX29" s="510"/>
      <c r="FY29" s="510"/>
      <c r="FZ29" s="510"/>
      <c r="GA29" s="510"/>
      <c r="GB29" s="510"/>
      <c r="GC29" s="510"/>
      <c r="GD29" s="510"/>
      <c r="GE29" s="510"/>
      <c r="GF29" s="510"/>
      <c r="GG29" s="510"/>
      <c r="GH29" s="510"/>
      <c r="GI29" s="510"/>
      <c r="GJ29" s="510"/>
    </row>
    <row r="30" spans="1:192" s="504" customFormat="1" ht="78" hidden="1" thickBot="1">
      <c r="A30" s="835"/>
      <c r="B30" s="837"/>
      <c r="C30" s="835"/>
      <c r="D30" s="837"/>
      <c r="E30" s="837"/>
      <c r="F30" s="505" t="s">
        <v>1966</v>
      </c>
      <c r="G30" s="189" t="s">
        <v>1967</v>
      </c>
      <c r="H30" s="161" t="s">
        <v>59</v>
      </c>
      <c r="I30" s="428" t="s">
        <v>1963</v>
      </c>
      <c r="J30" s="157">
        <v>43213</v>
      </c>
      <c r="K30" s="158">
        <v>43251</v>
      </c>
      <c r="L30" s="158">
        <v>43304</v>
      </c>
      <c r="M30" s="194" t="s">
        <v>359</v>
      </c>
      <c r="N30" s="505" t="s">
        <v>1968</v>
      </c>
      <c r="O30" s="506">
        <v>1</v>
      </c>
      <c r="P30" s="495" t="s">
        <v>2</v>
      </c>
      <c r="Q30" s="505" t="s">
        <v>1965</v>
      </c>
      <c r="R30" s="932"/>
      <c r="S30" s="237"/>
      <c r="T30" s="237"/>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0"/>
      <c r="CO30" s="510"/>
      <c r="CP30" s="510"/>
      <c r="CQ30" s="510"/>
      <c r="CR30" s="510"/>
      <c r="CS30" s="510"/>
      <c r="CT30" s="510"/>
      <c r="CU30" s="510"/>
      <c r="CV30" s="510"/>
      <c r="CW30" s="510"/>
      <c r="CX30" s="510"/>
      <c r="CY30" s="510"/>
      <c r="CZ30" s="510"/>
      <c r="DA30" s="510"/>
      <c r="DB30" s="510"/>
      <c r="DC30" s="510"/>
      <c r="DD30" s="510"/>
      <c r="DE30" s="510"/>
      <c r="DF30" s="510"/>
      <c r="DG30" s="510"/>
      <c r="DH30" s="510"/>
      <c r="DI30" s="510"/>
      <c r="DJ30" s="510"/>
      <c r="DK30" s="510"/>
      <c r="DL30" s="510"/>
      <c r="DM30" s="510"/>
      <c r="DN30" s="510"/>
      <c r="DO30" s="510"/>
      <c r="DP30" s="510"/>
      <c r="DQ30" s="510"/>
      <c r="DR30" s="510"/>
      <c r="DS30" s="510"/>
      <c r="DT30" s="510"/>
      <c r="DU30" s="510"/>
      <c r="DV30" s="510"/>
      <c r="DW30" s="510"/>
      <c r="DX30" s="510"/>
      <c r="DY30" s="510"/>
      <c r="DZ30" s="510"/>
      <c r="EA30" s="510"/>
      <c r="EB30" s="510"/>
      <c r="EC30" s="510"/>
      <c r="ED30" s="510"/>
      <c r="EE30" s="510"/>
      <c r="EF30" s="510"/>
      <c r="EG30" s="510"/>
      <c r="EH30" s="510"/>
      <c r="EI30" s="510"/>
      <c r="EJ30" s="510"/>
      <c r="EK30" s="510"/>
      <c r="EL30" s="510"/>
      <c r="EM30" s="510"/>
      <c r="EN30" s="510"/>
      <c r="EO30" s="510"/>
      <c r="EP30" s="510"/>
      <c r="EQ30" s="510"/>
      <c r="ER30" s="510"/>
      <c r="ES30" s="510"/>
      <c r="ET30" s="510"/>
      <c r="EU30" s="510"/>
      <c r="EV30" s="510"/>
      <c r="EW30" s="510"/>
      <c r="EX30" s="510"/>
      <c r="EY30" s="510"/>
      <c r="EZ30" s="510"/>
      <c r="FA30" s="510"/>
      <c r="FB30" s="510"/>
      <c r="FC30" s="510"/>
      <c r="FD30" s="510"/>
      <c r="FE30" s="510"/>
      <c r="FF30" s="510"/>
      <c r="FG30" s="510"/>
      <c r="FH30" s="510"/>
      <c r="FI30" s="510"/>
      <c r="FJ30" s="510"/>
      <c r="FK30" s="510"/>
      <c r="FL30" s="510"/>
      <c r="FM30" s="510"/>
      <c r="FN30" s="510"/>
      <c r="FO30" s="510"/>
      <c r="FP30" s="510"/>
      <c r="FQ30" s="510"/>
      <c r="FR30" s="510"/>
      <c r="FS30" s="510"/>
      <c r="FT30" s="510"/>
      <c r="FU30" s="510"/>
      <c r="FV30" s="510"/>
      <c r="FW30" s="510"/>
      <c r="FX30" s="510"/>
      <c r="FY30" s="510"/>
      <c r="FZ30" s="510"/>
      <c r="GA30" s="510"/>
      <c r="GB30" s="510"/>
      <c r="GC30" s="510"/>
      <c r="GD30" s="510"/>
      <c r="GE30" s="510"/>
      <c r="GF30" s="510"/>
      <c r="GG30" s="510"/>
      <c r="GH30" s="510"/>
      <c r="GI30" s="510"/>
      <c r="GJ30" s="510"/>
    </row>
    <row r="31" spans="1:192" s="504" customFormat="1" ht="93.5" hidden="1" thickBot="1">
      <c r="A31" s="847"/>
      <c r="B31" s="848"/>
      <c r="C31" s="847"/>
      <c r="D31" s="848"/>
      <c r="E31" s="848"/>
      <c r="F31" s="507" t="s">
        <v>1969</v>
      </c>
      <c r="G31" s="434" t="s">
        <v>1970</v>
      </c>
      <c r="H31" s="166" t="s">
        <v>59</v>
      </c>
      <c r="I31" s="434" t="s">
        <v>1971</v>
      </c>
      <c r="J31" s="167">
        <v>43251</v>
      </c>
      <c r="K31" s="180">
        <v>43341</v>
      </c>
      <c r="L31" s="180">
        <v>43304</v>
      </c>
      <c r="M31" s="169" t="s">
        <v>359</v>
      </c>
      <c r="N31" s="507" t="s">
        <v>1972</v>
      </c>
      <c r="O31" s="509">
        <v>1</v>
      </c>
      <c r="P31" s="485" t="s">
        <v>2</v>
      </c>
      <c r="Q31" s="507" t="s">
        <v>1965</v>
      </c>
      <c r="R31" s="915"/>
      <c r="S31" s="237"/>
      <c r="T31" s="237"/>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0"/>
      <c r="CK31" s="510"/>
      <c r="CL31" s="510"/>
      <c r="CM31" s="510"/>
      <c r="CN31" s="510"/>
      <c r="CO31" s="510"/>
      <c r="CP31" s="510"/>
      <c r="CQ31" s="510"/>
      <c r="CR31" s="510"/>
      <c r="CS31" s="510"/>
      <c r="CT31" s="510"/>
      <c r="CU31" s="510"/>
      <c r="CV31" s="510"/>
      <c r="CW31" s="510"/>
      <c r="CX31" s="510"/>
      <c r="CY31" s="510"/>
      <c r="CZ31" s="510"/>
      <c r="DA31" s="510"/>
      <c r="DB31" s="510"/>
      <c r="DC31" s="510"/>
      <c r="DD31" s="510"/>
      <c r="DE31" s="510"/>
      <c r="DF31" s="510"/>
      <c r="DG31" s="510"/>
      <c r="DH31" s="510"/>
      <c r="DI31" s="510"/>
      <c r="DJ31" s="510"/>
      <c r="DK31" s="510"/>
      <c r="DL31" s="510"/>
      <c r="DM31" s="510"/>
      <c r="DN31" s="510"/>
      <c r="DO31" s="510"/>
      <c r="DP31" s="510"/>
      <c r="DQ31" s="510"/>
      <c r="DR31" s="510"/>
      <c r="DS31" s="510"/>
      <c r="DT31" s="510"/>
      <c r="DU31" s="510"/>
      <c r="DV31" s="510"/>
      <c r="DW31" s="510"/>
      <c r="DX31" s="510"/>
      <c r="DY31" s="510"/>
      <c r="DZ31" s="510"/>
      <c r="EA31" s="510"/>
      <c r="EB31" s="510"/>
      <c r="EC31" s="510"/>
      <c r="ED31" s="510"/>
      <c r="EE31" s="510"/>
      <c r="EF31" s="510"/>
      <c r="EG31" s="510"/>
      <c r="EH31" s="510"/>
      <c r="EI31" s="510"/>
      <c r="EJ31" s="510"/>
      <c r="EK31" s="510"/>
      <c r="EL31" s="510"/>
      <c r="EM31" s="510"/>
      <c r="EN31" s="510"/>
      <c r="EO31" s="510"/>
      <c r="EP31" s="510"/>
      <c r="EQ31" s="510"/>
      <c r="ER31" s="510"/>
      <c r="ES31" s="510"/>
      <c r="ET31" s="510"/>
      <c r="EU31" s="510"/>
      <c r="EV31" s="510"/>
      <c r="EW31" s="510"/>
      <c r="EX31" s="510"/>
      <c r="EY31" s="510"/>
      <c r="EZ31" s="510"/>
      <c r="FA31" s="510"/>
      <c r="FB31" s="510"/>
      <c r="FC31" s="510"/>
      <c r="FD31" s="510"/>
      <c r="FE31" s="510"/>
      <c r="FF31" s="510"/>
      <c r="FG31" s="510"/>
      <c r="FH31" s="510"/>
      <c r="FI31" s="510"/>
      <c r="FJ31" s="510"/>
      <c r="FK31" s="510"/>
      <c r="FL31" s="510"/>
      <c r="FM31" s="510"/>
      <c r="FN31" s="510"/>
      <c r="FO31" s="510"/>
      <c r="FP31" s="510"/>
      <c r="FQ31" s="510"/>
      <c r="FR31" s="510"/>
      <c r="FS31" s="510"/>
      <c r="FT31" s="510"/>
      <c r="FU31" s="510"/>
      <c r="FV31" s="510"/>
      <c r="FW31" s="510"/>
      <c r="FX31" s="510"/>
      <c r="FY31" s="510"/>
      <c r="FZ31" s="510"/>
      <c r="GA31" s="510"/>
      <c r="GB31" s="510"/>
      <c r="GC31" s="510"/>
      <c r="GD31" s="510"/>
      <c r="GE31" s="510"/>
      <c r="GF31" s="510"/>
      <c r="GG31" s="510"/>
      <c r="GH31" s="510"/>
      <c r="GI31" s="510"/>
      <c r="GJ31" s="510"/>
    </row>
    <row r="32" spans="1:192" s="504" customFormat="1" ht="16" hidden="1" thickBot="1">
      <c r="A32" s="1126"/>
      <c r="B32" s="1127"/>
      <c r="C32" s="1127"/>
      <c r="D32" s="1127"/>
      <c r="E32" s="1127"/>
      <c r="F32" s="1127"/>
      <c r="G32" s="1127"/>
      <c r="H32" s="1127"/>
      <c r="I32" s="1127"/>
      <c r="J32" s="1127"/>
      <c r="K32" s="1127"/>
      <c r="L32" s="1127"/>
      <c r="M32" s="1127"/>
      <c r="N32" s="1127"/>
      <c r="O32" s="1127"/>
      <c r="P32" s="1127"/>
      <c r="Q32" s="1127"/>
      <c r="R32" s="1128"/>
      <c r="S32" s="237"/>
      <c r="T32" s="237"/>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0"/>
      <c r="CF32" s="510"/>
      <c r="CG32" s="510"/>
      <c r="CH32" s="510"/>
      <c r="CI32" s="510"/>
      <c r="CJ32" s="510"/>
      <c r="CK32" s="510"/>
      <c r="CL32" s="510"/>
      <c r="CM32" s="510"/>
      <c r="CN32" s="510"/>
      <c r="CO32" s="510"/>
      <c r="CP32" s="510"/>
      <c r="CQ32" s="510"/>
      <c r="CR32" s="510"/>
      <c r="CS32" s="510"/>
      <c r="CT32" s="510"/>
      <c r="CU32" s="510"/>
      <c r="CV32" s="510"/>
      <c r="CW32" s="510"/>
      <c r="CX32" s="510"/>
      <c r="CY32" s="510"/>
      <c r="CZ32" s="510"/>
      <c r="DA32" s="510"/>
      <c r="DB32" s="510"/>
      <c r="DC32" s="510"/>
      <c r="DD32" s="510"/>
      <c r="DE32" s="510"/>
      <c r="DF32" s="510"/>
      <c r="DG32" s="510"/>
      <c r="DH32" s="510"/>
      <c r="DI32" s="510"/>
      <c r="DJ32" s="510"/>
      <c r="DK32" s="510"/>
      <c r="DL32" s="510"/>
      <c r="DM32" s="510"/>
      <c r="DN32" s="510"/>
      <c r="DO32" s="510"/>
      <c r="DP32" s="510"/>
      <c r="DQ32" s="510"/>
      <c r="DR32" s="510"/>
      <c r="DS32" s="510"/>
      <c r="DT32" s="510"/>
      <c r="DU32" s="510"/>
      <c r="DV32" s="510"/>
      <c r="DW32" s="510"/>
      <c r="DX32" s="510"/>
      <c r="DY32" s="510"/>
      <c r="DZ32" s="510"/>
      <c r="EA32" s="510"/>
      <c r="EB32" s="510"/>
      <c r="EC32" s="510"/>
      <c r="ED32" s="510"/>
      <c r="EE32" s="510"/>
      <c r="EF32" s="510"/>
      <c r="EG32" s="510"/>
      <c r="EH32" s="510"/>
      <c r="EI32" s="510"/>
      <c r="EJ32" s="510"/>
      <c r="EK32" s="510"/>
      <c r="EL32" s="510"/>
      <c r="EM32" s="510"/>
      <c r="EN32" s="510"/>
      <c r="EO32" s="510"/>
      <c r="EP32" s="510"/>
      <c r="EQ32" s="510"/>
      <c r="ER32" s="510"/>
      <c r="ES32" s="510"/>
      <c r="ET32" s="510"/>
      <c r="EU32" s="510"/>
      <c r="EV32" s="510"/>
      <c r="EW32" s="510"/>
      <c r="EX32" s="510"/>
      <c r="EY32" s="510"/>
      <c r="EZ32" s="510"/>
      <c r="FA32" s="510"/>
      <c r="FB32" s="510"/>
      <c r="FC32" s="510"/>
      <c r="FD32" s="510"/>
      <c r="FE32" s="510"/>
      <c r="FF32" s="510"/>
      <c r="FG32" s="510"/>
      <c r="FH32" s="510"/>
      <c r="FI32" s="510"/>
      <c r="FJ32" s="510"/>
      <c r="FK32" s="510"/>
      <c r="FL32" s="510"/>
      <c r="FM32" s="510"/>
      <c r="FN32" s="510"/>
      <c r="FO32" s="510"/>
      <c r="FP32" s="510"/>
      <c r="FQ32" s="510"/>
      <c r="FR32" s="510"/>
      <c r="FS32" s="510"/>
      <c r="FT32" s="510"/>
      <c r="FU32" s="510"/>
      <c r="FV32" s="510"/>
      <c r="FW32" s="510"/>
      <c r="FX32" s="510"/>
      <c r="FY32" s="510"/>
      <c r="FZ32" s="510"/>
      <c r="GA32" s="510"/>
      <c r="GB32" s="510"/>
      <c r="GC32" s="510"/>
      <c r="GD32" s="510"/>
      <c r="GE32" s="510"/>
      <c r="GF32" s="510"/>
      <c r="GG32" s="510"/>
      <c r="GH32" s="510"/>
      <c r="GI32" s="510"/>
      <c r="GJ32" s="510"/>
    </row>
    <row r="33" spans="1:192" s="504" customFormat="1" ht="49.5" hidden="1" customHeight="1" thickBot="1">
      <c r="A33" s="841" t="s">
        <v>1973</v>
      </c>
      <c r="B33" s="842"/>
      <c r="C33" s="842"/>
      <c r="D33" s="842"/>
      <c r="E33" s="842"/>
      <c r="F33" s="842"/>
      <c r="G33" s="842"/>
      <c r="H33" s="842"/>
      <c r="I33" s="842"/>
      <c r="J33" s="842"/>
      <c r="K33" s="842"/>
      <c r="L33" s="842"/>
      <c r="M33" s="842"/>
      <c r="N33" s="842"/>
      <c r="O33" s="842"/>
      <c r="P33" s="842"/>
      <c r="Q33" s="842"/>
      <c r="R33" s="843"/>
      <c r="S33" s="237"/>
      <c r="T33" s="237"/>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c r="CJ33" s="510"/>
      <c r="CK33" s="510"/>
      <c r="CL33" s="510"/>
      <c r="CM33" s="510"/>
      <c r="CN33" s="510"/>
      <c r="CO33" s="510"/>
      <c r="CP33" s="510"/>
      <c r="CQ33" s="510"/>
      <c r="CR33" s="510"/>
      <c r="CS33" s="510"/>
      <c r="CT33" s="510"/>
      <c r="CU33" s="510"/>
      <c r="CV33" s="510"/>
      <c r="CW33" s="510"/>
      <c r="CX33" s="510"/>
      <c r="CY33" s="510"/>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0"/>
      <c r="DV33" s="510"/>
      <c r="DW33" s="510"/>
      <c r="DX33" s="510"/>
      <c r="DY33" s="510"/>
      <c r="DZ33" s="510"/>
      <c r="EA33" s="510"/>
      <c r="EB33" s="510"/>
      <c r="EC33" s="510"/>
      <c r="ED33" s="510"/>
      <c r="EE33" s="510"/>
      <c r="EF33" s="510"/>
      <c r="EG33" s="510"/>
      <c r="EH33" s="510"/>
      <c r="EI33" s="510"/>
      <c r="EJ33" s="510"/>
      <c r="EK33" s="510"/>
      <c r="EL33" s="510"/>
      <c r="EM33" s="510"/>
      <c r="EN33" s="510"/>
      <c r="EO33" s="510"/>
      <c r="EP33" s="510"/>
      <c r="EQ33" s="510"/>
      <c r="ER33" s="510"/>
      <c r="ES33" s="510"/>
      <c r="ET33" s="510"/>
      <c r="EU33" s="510"/>
      <c r="EV33" s="510"/>
      <c r="EW33" s="510"/>
      <c r="EX33" s="510"/>
      <c r="EY33" s="510"/>
      <c r="EZ33" s="510"/>
      <c r="FA33" s="510"/>
      <c r="FB33" s="510"/>
      <c r="FC33" s="510"/>
      <c r="FD33" s="510"/>
      <c r="FE33" s="510"/>
      <c r="FF33" s="510"/>
      <c r="FG33" s="510"/>
      <c r="FH33" s="510"/>
      <c r="FI33" s="510"/>
      <c r="FJ33" s="510"/>
      <c r="FK33" s="510"/>
      <c r="FL33" s="510"/>
      <c r="FM33" s="510"/>
      <c r="FN33" s="510"/>
      <c r="FO33" s="510"/>
      <c r="FP33" s="510"/>
      <c r="FQ33" s="510"/>
      <c r="FR33" s="510"/>
      <c r="FS33" s="510"/>
      <c r="FT33" s="510"/>
      <c r="FU33" s="510"/>
      <c r="FV33" s="510"/>
      <c r="FW33" s="510"/>
      <c r="FX33" s="510"/>
      <c r="FY33" s="510"/>
      <c r="FZ33" s="510"/>
      <c r="GA33" s="510"/>
      <c r="GB33" s="510"/>
      <c r="GC33" s="510"/>
      <c r="GD33" s="510"/>
      <c r="GE33" s="510"/>
      <c r="GF33" s="510"/>
      <c r="GG33" s="510"/>
      <c r="GH33" s="510"/>
      <c r="GI33" s="510"/>
      <c r="GJ33" s="510"/>
    </row>
    <row r="34" spans="1:192" s="504" customFormat="1" ht="140" hidden="1" thickBot="1">
      <c r="A34" s="834" t="s">
        <v>1863</v>
      </c>
      <c r="B34" s="836" t="s">
        <v>1870</v>
      </c>
      <c r="C34" s="834">
        <v>1</v>
      </c>
      <c r="D34" s="836" t="s">
        <v>1974</v>
      </c>
      <c r="E34" s="502" t="s">
        <v>1975</v>
      </c>
      <c r="F34" s="502" t="s">
        <v>1976</v>
      </c>
      <c r="G34" s="440" t="s">
        <v>1977</v>
      </c>
      <c r="H34" s="171" t="s">
        <v>39</v>
      </c>
      <c r="I34" s="440" t="s">
        <v>1978</v>
      </c>
      <c r="J34" s="172">
        <v>44197</v>
      </c>
      <c r="K34" s="184">
        <v>44285</v>
      </c>
      <c r="L34" s="184">
        <v>44319</v>
      </c>
      <c r="M34" s="175" t="s">
        <v>1979</v>
      </c>
      <c r="N34" s="170" t="s">
        <v>1980</v>
      </c>
      <c r="O34" s="503">
        <v>1</v>
      </c>
      <c r="P34" s="489" t="s">
        <v>2</v>
      </c>
      <c r="Q34" s="170" t="s">
        <v>1981</v>
      </c>
      <c r="R34" s="916" t="s">
        <v>3</v>
      </c>
      <c r="S34" s="237"/>
      <c r="T34" s="237"/>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0"/>
      <c r="DV34" s="510"/>
      <c r="DW34" s="510"/>
      <c r="DX34" s="510"/>
      <c r="DY34" s="510"/>
      <c r="DZ34" s="510"/>
      <c r="EA34" s="510"/>
      <c r="EB34" s="510"/>
      <c r="EC34" s="510"/>
      <c r="ED34" s="510"/>
      <c r="EE34" s="510"/>
      <c r="EF34" s="510"/>
      <c r="EG34" s="510"/>
      <c r="EH34" s="510"/>
      <c r="EI34" s="510"/>
      <c r="EJ34" s="510"/>
      <c r="EK34" s="510"/>
      <c r="EL34" s="510"/>
      <c r="EM34" s="510"/>
      <c r="EN34" s="510"/>
      <c r="EO34" s="510"/>
      <c r="EP34" s="510"/>
      <c r="EQ34" s="510"/>
      <c r="ER34" s="510"/>
      <c r="ES34" s="510"/>
      <c r="ET34" s="510"/>
      <c r="EU34" s="510"/>
      <c r="EV34" s="510"/>
      <c r="EW34" s="510"/>
      <c r="EX34" s="510"/>
      <c r="EY34" s="510"/>
      <c r="EZ34" s="510"/>
      <c r="FA34" s="510"/>
      <c r="FB34" s="510"/>
      <c r="FC34" s="510"/>
      <c r="FD34" s="510"/>
      <c r="FE34" s="510"/>
      <c r="FF34" s="510"/>
      <c r="FG34" s="510"/>
      <c r="FH34" s="510"/>
      <c r="FI34" s="510"/>
      <c r="FJ34" s="510"/>
      <c r="FK34" s="510"/>
      <c r="FL34" s="510"/>
      <c r="FM34" s="510"/>
      <c r="FN34" s="510"/>
      <c r="FO34" s="510"/>
      <c r="FP34" s="510"/>
      <c r="FQ34" s="510"/>
      <c r="FR34" s="510"/>
      <c r="FS34" s="510"/>
      <c r="FT34" s="510"/>
      <c r="FU34" s="510"/>
      <c r="FV34" s="510"/>
      <c r="FW34" s="510"/>
      <c r="FX34" s="510"/>
      <c r="FY34" s="510"/>
      <c r="FZ34" s="510"/>
      <c r="GA34" s="510"/>
      <c r="GB34" s="510"/>
      <c r="GC34" s="510"/>
      <c r="GD34" s="510"/>
      <c r="GE34" s="510"/>
      <c r="GF34" s="510"/>
      <c r="GG34" s="510"/>
      <c r="GH34" s="510"/>
      <c r="GI34" s="510"/>
      <c r="GJ34" s="510"/>
    </row>
    <row r="35" spans="1:192" s="504" customFormat="1" ht="124.5" hidden="1" thickBot="1">
      <c r="A35" s="835"/>
      <c r="B35" s="837"/>
      <c r="C35" s="835"/>
      <c r="D35" s="837"/>
      <c r="E35" s="505" t="s">
        <v>1982</v>
      </c>
      <c r="F35" s="505" t="s">
        <v>1983</v>
      </c>
      <c r="G35" s="428" t="s">
        <v>1984</v>
      </c>
      <c r="H35" s="161" t="s">
        <v>39</v>
      </c>
      <c r="I35" s="428" t="s">
        <v>1978</v>
      </c>
      <c r="J35" s="157">
        <v>44197</v>
      </c>
      <c r="K35" s="158">
        <v>44285</v>
      </c>
      <c r="L35" s="158">
        <v>44319</v>
      </c>
      <c r="M35" s="194" t="s">
        <v>1979</v>
      </c>
      <c r="N35" s="155" t="s">
        <v>1980</v>
      </c>
      <c r="O35" s="506">
        <v>1</v>
      </c>
      <c r="P35" s="495" t="s">
        <v>2</v>
      </c>
      <c r="Q35" s="155" t="s">
        <v>1985</v>
      </c>
      <c r="R35" s="932"/>
      <c r="S35" s="237"/>
      <c r="T35" s="237"/>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c r="BZ35" s="510"/>
      <c r="CA35" s="510"/>
      <c r="CB35" s="510"/>
      <c r="CC35" s="510"/>
      <c r="CD35" s="510"/>
      <c r="CE35" s="510"/>
      <c r="CF35" s="510"/>
      <c r="CG35" s="510"/>
      <c r="CH35" s="510"/>
      <c r="CI35" s="510"/>
      <c r="CJ35" s="510"/>
      <c r="CK35" s="510"/>
      <c r="CL35" s="510"/>
      <c r="CM35" s="510"/>
      <c r="CN35" s="510"/>
      <c r="CO35" s="510"/>
      <c r="CP35" s="510"/>
      <c r="CQ35" s="510"/>
      <c r="CR35" s="510"/>
      <c r="CS35" s="510"/>
      <c r="CT35" s="510"/>
      <c r="CU35" s="510"/>
      <c r="CV35" s="510"/>
      <c r="CW35" s="510"/>
      <c r="CX35" s="510"/>
      <c r="CY35" s="510"/>
      <c r="CZ35" s="510"/>
      <c r="DA35" s="510"/>
      <c r="DB35" s="510"/>
      <c r="DC35" s="510"/>
      <c r="DD35" s="510"/>
      <c r="DE35" s="510"/>
      <c r="DF35" s="510"/>
      <c r="DG35" s="510"/>
      <c r="DH35" s="510"/>
      <c r="DI35" s="510"/>
      <c r="DJ35" s="510"/>
      <c r="DK35" s="510"/>
      <c r="DL35" s="510"/>
      <c r="DM35" s="510"/>
      <c r="DN35" s="510"/>
      <c r="DO35" s="510"/>
      <c r="DP35" s="510"/>
      <c r="DQ35" s="510"/>
      <c r="DR35" s="510"/>
      <c r="DS35" s="510"/>
      <c r="DT35" s="510"/>
      <c r="DU35" s="510"/>
      <c r="DV35" s="510"/>
      <c r="DW35" s="510"/>
      <c r="DX35" s="510"/>
      <c r="DY35" s="510"/>
      <c r="DZ35" s="510"/>
      <c r="EA35" s="510"/>
      <c r="EB35" s="510"/>
      <c r="EC35" s="510"/>
      <c r="ED35" s="510"/>
      <c r="EE35" s="510"/>
      <c r="EF35" s="510"/>
      <c r="EG35" s="510"/>
      <c r="EH35" s="510"/>
      <c r="EI35" s="510"/>
      <c r="EJ35" s="510"/>
      <c r="EK35" s="510"/>
      <c r="EL35" s="510"/>
      <c r="EM35" s="510"/>
      <c r="EN35" s="510"/>
      <c r="EO35" s="510"/>
      <c r="EP35" s="510"/>
      <c r="EQ35" s="510"/>
      <c r="ER35" s="510"/>
      <c r="ES35" s="510"/>
      <c r="ET35" s="510"/>
      <c r="EU35" s="510"/>
      <c r="EV35" s="510"/>
      <c r="EW35" s="510"/>
      <c r="EX35" s="510"/>
      <c r="EY35" s="510"/>
      <c r="EZ35" s="510"/>
      <c r="FA35" s="510"/>
      <c r="FB35" s="510"/>
      <c r="FC35" s="510"/>
      <c r="FD35" s="510"/>
      <c r="FE35" s="510"/>
      <c r="FF35" s="510"/>
      <c r="FG35" s="510"/>
      <c r="FH35" s="510"/>
      <c r="FI35" s="510"/>
      <c r="FJ35" s="510"/>
      <c r="FK35" s="510"/>
      <c r="FL35" s="510"/>
      <c r="FM35" s="510"/>
      <c r="FN35" s="510"/>
      <c r="FO35" s="510"/>
      <c r="FP35" s="510"/>
      <c r="FQ35" s="510"/>
      <c r="FR35" s="510"/>
      <c r="FS35" s="510"/>
      <c r="FT35" s="510"/>
      <c r="FU35" s="510"/>
      <c r="FV35" s="510"/>
      <c r="FW35" s="510"/>
      <c r="FX35" s="510"/>
      <c r="FY35" s="510"/>
      <c r="FZ35" s="510"/>
      <c r="GA35" s="510"/>
      <c r="GB35" s="510"/>
      <c r="GC35" s="510"/>
      <c r="GD35" s="510"/>
      <c r="GE35" s="510"/>
      <c r="GF35" s="510"/>
      <c r="GG35" s="510"/>
      <c r="GH35" s="510"/>
      <c r="GI35" s="510"/>
      <c r="GJ35" s="510"/>
    </row>
    <row r="36" spans="1:192" s="504" customFormat="1" ht="341.5" hidden="1" thickBot="1">
      <c r="A36" s="847"/>
      <c r="B36" s="848"/>
      <c r="C36" s="847"/>
      <c r="D36" s="848"/>
      <c r="E36" s="507" t="s">
        <v>1986</v>
      </c>
      <c r="F36" s="507" t="s">
        <v>1987</v>
      </c>
      <c r="G36" s="434" t="s">
        <v>1988</v>
      </c>
      <c r="H36" s="166" t="s">
        <v>39</v>
      </c>
      <c r="I36" s="434" t="s">
        <v>1989</v>
      </c>
      <c r="J36" s="167">
        <v>44197</v>
      </c>
      <c r="K36" s="180">
        <v>44438</v>
      </c>
      <c r="L36" s="180">
        <v>44319</v>
      </c>
      <c r="M36" s="169" t="s">
        <v>1979</v>
      </c>
      <c r="N36" s="165" t="s">
        <v>1990</v>
      </c>
      <c r="O36" s="509">
        <v>1</v>
      </c>
      <c r="P36" s="485" t="s">
        <v>2</v>
      </c>
      <c r="Q36" s="239" t="s">
        <v>1991</v>
      </c>
      <c r="R36" s="915"/>
      <c r="S36" s="237"/>
      <c r="T36" s="237"/>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0"/>
      <c r="BR36" s="510"/>
      <c r="BS36" s="510"/>
      <c r="BT36" s="510"/>
      <c r="BU36" s="510"/>
      <c r="BV36" s="510"/>
      <c r="BW36" s="510"/>
      <c r="BX36" s="510"/>
      <c r="BY36" s="510"/>
      <c r="BZ36" s="510"/>
      <c r="CA36" s="510"/>
      <c r="CB36" s="510"/>
      <c r="CC36" s="510"/>
      <c r="CD36" s="510"/>
      <c r="CE36" s="510"/>
      <c r="CF36" s="510"/>
      <c r="CG36" s="510"/>
      <c r="CH36" s="510"/>
      <c r="CI36" s="510"/>
      <c r="CJ36" s="510"/>
      <c r="CK36" s="510"/>
      <c r="CL36" s="510"/>
      <c r="CM36" s="510"/>
      <c r="CN36" s="510"/>
      <c r="CO36" s="510"/>
      <c r="CP36" s="510"/>
      <c r="CQ36" s="510"/>
      <c r="CR36" s="510"/>
      <c r="CS36" s="510"/>
      <c r="CT36" s="510"/>
      <c r="CU36" s="510"/>
      <c r="CV36" s="510"/>
      <c r="CW36" s="510"/>
      <c r="CX36" s="510"/>
      <c r="CY36" s="510"/>
      <c r="CZ36" s="510"/>
      <c r="DA36" s="510"/>
      <c r="DB36" s="510"/>
      <c r="DC36" s="510"/>
      <c r="DD36" s="510"/>
      <c r="DE36" s="510"/>
      <c r="DF36" s="510"/>
      <c r="DG36" s="510"/>
      <c r="DH36" s="510"/>
      <c r="DI36" s="510"/>
      <c r="DJ36" s="510"/>
      <c r="DK36" s="510"/>
      <c r="DL36" s="510"/>
      <c r="DM36" s="510"/>
      <c r="DN36" s="510"/>
      <c r="DO36" s="510"/>
      <c r="DP36" s="510"/>
      <c r="DQ36" s="510"/>
      <c r="DR36" s="510"/>
      <c r="DS36" s="510"/>
      <c r="DT36" s="510"/>
      <c r="DU36" s="510"/>
      <c r="DV36" s="510"/>
      <c r="DW36" s="510"/>
      <c r="DX36" s="510"/>
      <c r="DY36" s="510"/>
      <c r="DZ36" s="510"/>
      <c r="EA36" s="510"/>
      <c r="EB36" s="510"/>
      <c r="EC36" s="510"/>
      <c r="ED36" s="510"/>
      <c r="EE36" s="510"/>
      <c r="EF36" s="510"/>
      <c r="EG36" s="510"/>
      <c r="EH36" s="510"/>
      <c r="EI36" s="510"/>
      <c r="EJ36" s="510"/>
      <c r="EK36" s="510"/>
      <c r="EL36" s="510"/>
      <c r="EM36" s="510"/>
      <c r="EN36" s="510"/>
      <c r="EO36" s="510"/>
      <c r="EP36" s="510"/>
      <c r="EQ36" s="510"/>
      <c r="ER36" s="510"/>
      <c r="ES36" s="510"/>
      <c r="ET36" s="510"/>
      <c r="EU36" s="510"/>
      <c r="EV36" s="510"/>
      <c r="EW36" s="510"/>
      <c r="EX36" s="510"/>
      <c r="EY36" s="510"/>
      <c r="EZ36" s="510"/>
      <c r="FA36" s="510"/>
      <c r="FB36" s="510"/>
      <c r="FC36" s="510"/>
      <c r="FD36" s="510"/>
      <c r="FE36" s="510"/>
      <c r="FF36" s="510"/>
      <c r="FG36" s="510"/>
      <c r="FH36" s="510"/>
      <c r="FI36" s="510"/>
      <c r="FJ36" s="510"/>
      <c r="FK36" s="510"/>
      <c r="FL36" s="510"/>
      <c r="FM36" s="510"/>
      <c r="FN36" s="510"/>
      <c r="FO36" s="510"/>
      <c r="FP36" s="510"/>
      <c r="FQ36" s="510"/>
      <c r="FR36" s="510"/>
      <c r="FS36" s="510"/>
      <c r="FT36" s="510"/>
      <c r="FU36" s="510"/>
      <c r="FV36" s="510"/>
      <c r="FW36" s="510"/>
      <c r="FX36" s="510"/>
      <c r="FY36" s="510"/>
      <c r="FZ36" s="510"/>
      <c r="GA36" s="510"/>
      <c r="GB36" s="510"/>
      <c r="GC36" s="510"/>
      <c r="GD36" s="510"/>
      <c r="GE36" s="510"/>
      <c r="GF36" s="510"/>
      <c r="GG36" s="510"/>
      <c r="GH36" s="510"/>
      <c r="GI36" s="510"/>
      <c r="GJ36" s="510"/>
    </row>
    <row r="37" spans="1:192" s="511" customFormat="1" ht="16" hidden="1" thickBot="1">
      <c r="A37" s="1126"/>
      <c r="B37" s="1127"/>
      <c r="C37" s="1127"/>
      <c r="D37" s="1127"/>
      <c r="E37" s="1127"/>
      <c r="F37" s="1127"/>
      <c r="G37" s="1127"/>
      <c r="H37" s="1127"/>
      <c r="I37" s="1127"/>
      <c r="J37" s="1127"/>
      <c r="K37" s="1127"/>
      <c r="L37" s="1127"/>
      <c r="M37" s="1127"/>
      <c r="N37" s="1127"/>
      <c r="O37" s="1127"/>
      <c r="P37" s="1127"/>
      <c r="Q37" s="1127"/>
      <c r="R37" s="1128"/>
      <c r="S37" s="237"/>
      <c r="T37" s="237"/>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c r="BT37" s="510"/>
      <c r="BU37" s="510"/>
      <c r="BV37" s="510"/>
      <c r="BW37" s="510"/>
      <c r="BX37" s="510"/>
      <c r="BY37" s="510"/>
      <c r="BZ37" s="510"/>
      <c r="CA37" s="510"/>
      <c r="CB37" s="510"/>
      <c r="CC37" s="510"/>
      <c r="CD37" s="510"/>
      <c r="CE37" s="510"/>
      <c r="CF37" s="510"/>
      <c r="CG37" s="510"/>
      <c r="CH37" s="510"/>
      <c r="CI37" s="510"/>
      <c r="CJ37" s="510"/>
      <c r="CK37" s="510"/>
      <c r="CL37" s="510"/>
      <c r="CM37" s="510"/>
      <c r="CN37" s="510"/>
      <c r="CO37" s="510"/>
      <c r="CP37" s="510"/>
      <c r="CQ37" s="510"/>
      <c r="CR37" s="510"/>
      <c r="CS37" s="510"/>
      <c r="CT37" s="510"/>
      <c r="CU37" s="510"/>
      <c r="CV37" s="510"/>
      <c r="CW37" s="510"/>
      <c r="CX37" s="510"/>
      <c r="CY37" s="510"/>
      <c r="CZ37" s="510"/>
      <c r="DA37" s="510"/>
      <c r="DB37" s="510"/>
      <c r="DC37" s="510"/>
      <c r="DD37" s="510"/>
      <c r="DE37" s="510"/>
      <c r="DF37" s="510"/>
      <c r="DG37" s="510"/>
      <c r="DH37" s="510"/>
      <c r="DI37" s="510"/>
      <c r="DJ37" s="510"/>
      <c r="DK37" s="510"/>
      <c r="DL37" s="510"/>
      <c r="DM37" s="510"/>
      <c r="DN37" s="510"/>
      <c r="DO37" s="510"/>
      <c r="DP37" s="510"/>
      <c r="DQ37" s="510"/>
      <c r="DR37" s="510"/>
      <c r="DS37" s="510"/>
      <c r="DT37" s="510"/>
      <c r="DU37" s="510"/>
      <c r="DV37" s="510"/>
      <c r="DW37" s="510"/>
      <c r="DX37" s="510"/>
      <c r="DY37" s="510"/>
      <c r="DZ37" s="510"/>
      <c r="EA37" s="510"/>
      <c r="EB37" s="510"/>
      <c r="EC37" s="510"/>
      <c r="ED37" s="510"/>
      <c r="EE37" s="510"/>
      <c r="EF37" s="510"/>
      <c r="EG37" s="510"/>
      <c r="EH37" s="510"/>
      <c r="EI37" s="510"/>
      <c r="EJ37" s="510"/>
      <c r="EK37" s="510"/>
      <c r="EL37" s="510"/>
      <c r="EM37" s="510"/>
      <c r="EN37" s="510"/>
      <c r="EO37" s="510"/>
      <c r="EP37" s="510"/>
      <c r="EQ37" s="510"/>
      <c r="ER37" s="510"/>
      <c r="ES37" s="510"/>
      <c r="ET37" s="510"/>
      <c r="EU37" s="510"/>
      <c r="EV37" s="510"/>
      <c r="EW37" s="510"/>
      <c r="EX37" s="510"/>
      <c r="EY37" s="510"/>
      <c r="EZ37" s="510"/>
      <c r="FA37" s="510"/>
      <c r="FB37" s="510"/>
      <c r="FC37" s="510"/>
      <c r="FD37" s="510"/>
      <c r="FE37" s="510"/>
      <c r="FF37" s="510"/>
      <c r="FG37" s="510"/>
      <c r="FH37" s="510"/>
      <c r="FI37" s="510"/>
      <c r="FJ37" s="510"/>
      <c r="FK37" s="510"/>
      <c r="FL37" s="510"/>
      <c r="FM37" s="510"/>
      <c r="FN37" s="510"/>
      <c r="FO37" s="510"/>
      <c r="FP37" s="510"/>
      <c r="FQ37" s="510"/>
      <c r="FR37" s="510"/>
      <c r="FS37" s="510"/>
      <c r="FT37" s="510"/>
      <c r="FU37" s="510"/>
      <c r="FV37" s="510"/>
      <c r="FW37" s="510"/>
      <c r="FX37" s="510"/>
      <c r="FY37" s="510"/>
      <c r="FZ37" s="510"/>
      <c r="GA37" s="510"/>
      <c r="GB37" s="510"/>
      <c r="GC37" s="510"/>
      <c r="GD37" s="510"/>
      <c r="GE37" s="510"/>
      <c r="GF37" s="510"/>
      <c r="GG37" s="510"/>
      <c r="GH37" s="510"/>
      <c r="GI37" s="510"/>
      <c r="GJ37" s="510"/>
    </row>
    <row r="38" spans="1:192" s="504" customFormat="1" ht="332.5" hidden="1" customHeight="1">
      <c r="A38" s="958" t="s">
        <v>1863</v>
      </c>
      <c r="B38" s="865" t="s">
        <v>1870</v>
      </c>
      <c r="C38" s="958">
        <v>2</v>
      </c>
      <c r="D38" s="865" t="s">
        <v>1992</v>
      </c>
      <c r="E38" s="1323" t="s">
        <v>1993</v>
      </c>
      <c r="F38" s="1323" t="s">
        <v>1994</v>
      </c>
      <c r="G38" s="1324" t="s">
        <v>1995</v>
      </c>
      <c r="H38" s="958" t="s">
        <v>59</v>
      </c>
      <c r="I38" s="1324" t="s">
        <v>1996</v>
      </c>
      <c r="J38" s="1331">
        <v>44186</v>
      </c>
      <c r="K38" s="1332">
        <v>44286</v>
      </c>
      <c r="L38" s="1335" t="s">
        <v>1997</v>
      </c>
      <c r="M38" s="860" t="s">
        <v>1927</v>
      </c>
      <c r="N38" s="164" t="s">
        <v>1998</v>
      </c>
      <c r="O38" s="1333">
        <v>1</v>
      </c>
      <c r="P38" s="1334" t="s">
        <v>2</v>
      </c>
      <c r="Q38" s="865" t="s">
        <v>1999</v>
      </c>
      <c r="R38" s="900" t="s">
        <v>3</v>
      </c>
      <c r="S38" s="237"/>
      <c r="T38" s="237"/>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c r="BW38" s="510"/>
      <c r="BX38" s="510"/>
      <c r="BY38" s="510"/>
      <c r="BZ38" s="510"/>
      <c r="CA38" s="510"/>
      <c r="CB38" s="510"/>
      <c r="CC38" s="510"/>
      <c r="CD38" s="510"/>
      <c r="CE38" s="510"/>
      <c r="CF38" s="510"/>
      <c r="CG38" s="510"/>
      <c r="CH38" s="510"/>
      <c r="CI38" s="510"/>
      <c r="CJ38" s="510"/>
      <c r="CK38" s="510"/>
      <c r="CL38" s="510"/>
      <c r="CM38" s="510"/>
      <c r="CN38" s="510"/>
      <c r="CO38" s="510"/>
      <c r="CP38" s="510"/>
      <c r="CQ38" s="510"/>
      <c r="CR38" s="510"/>
      <c r="CS38" s="510"/>
      <c r="CT38" s="510"/>
      <c r="CU38" s="510"/>
      <c r="CV38" s="510"/>
      <c r="CW38" s="510"/>
      <c r="CX38" s="510"/>
      <c r="CY38" s="510"/>
      <c r="CZ38" s="510"/>
      <c r="DA38" s="510"/>
      <c r="DB38" s="510"/>
      <c r="DC38" s="510"/>
      <c r="DD38" s="510"/>
      <c r="DE38" s="510"/>
      <c r="DF38" s="510"/>
      <c r="DG38" s="510"/>
      <c r="DH38" s="510"/>
      <c r="DI38" s="510"/>
      <c r="DJ38" s="510"/>
      <c r="DK38" s="510"/>
      <c r="DL38" s="510"/>
      <c r="DM38" s="510"/>
      <c r="DN38" s="510"/>
      <c r="DO38" s="510"/>
      <c r="DP38" s="510"/>
      <c r="DQ38" s="510"/>
      <c r="DR38" s="510"/>
      <c r="DS38" s="510"/>
      <c r="DT38" s="510"/>
      <c r="DU38" s="510"/>
      <c r="DV38" s="510"/>
      <c r="DW38" s="510"/>
      <c r="DX38" s="510"/>
      <c r="DY38" s="510"/>
      <c r="DZ38" s="510"/>
      <c r="EA38" s="510"/>
      <c r="EB38" s="510"/>
      <c r="EC38" s="510"/>
      <c r="ED38" s="510"/>
      <c r="EE38" s="510"/>
      <c r="EF38" s="510"/>
      <c r="EG38" s="510"/>
      <c r="EH38" s="510"/>
      <c r="EI38" s="510"/>
      <c r="EJ38" s="510"/>
      <c r="EK38" s="510"/>
      <c r="EL38" s="510"/>
      <c r="EM38" s="510"/>
      <c r="EN38" s="510"/>
      <c r="EO38" s="510"/>
      <c r="EP38" s="510"/>
      <c r="EQ38" s="510"/>
      <c r="ER38" s="510"/>
      <c r="ES38" s="510"/>
      <c r="ET38" s="510"/>
      <c r="EU38" s="510"/>
      <c r="EV38" s="510"/>
      <c r="EW38" s="510"/>
      <c r="EX38" s="510"/>
      <c r="EY38" s="510"/>
      <c r="EZ38" s="510"/>
      <c r="FA38" s="510"/>
      <c r="FB38" s="510"/>
      <c r="FC38" s="510"/>
      <c r="FD38" s="510"/>
      <c r="FE38" s="510"/>
      <c r="FF38" s="510"/>
      <c r="FG38" s="510"/>
      <c r="FH38" s="510"/>
      <c r="FI38" s="510"/>
      <c r="FJ38" s="510"/>
      <c r="FK38" s="510"/>
      <c r="FL38" s="510"/>
      <c r="FM38" s="510"/>
      <c r="FN38" s="510"/>
      <c r="FO38" s="510"/>
      <c r="FP38" s="510"/>
      <c r="FQ38" s="510"/>
      <c r="FR38" s="510"/>
      <c r="FS38" s="510"/>
      <c r="FT38" s="510"/>
      <c r="FU38" s="510"/>
      <c r="FV38" s="510"/>
      <c r="FW38" s="510"/>
      <c r="FX38" s="510"/>
      <c r="FY38" s="510"/>
      <c r="FZ38" s="510"/>
      <c r="GA38" s="510"/>
      <c r="GB38" s="510"/>
      <c r="GC38" s="510"/>
      <c r="GD38" s="510"/>
      <c r="GE38" s="510"/>
      <c r="GF38" s="510"/>
      <c r="GG38" s="510"/>
      <c r="GH38" s="510"/>
      <c r="GI38" s="510"/>
      <c r="GJ38" s="510"/>
    </row>
    <row r="39" spans="1:192" s="504" customFormat="1" ht="233" hidden="1" thickBot="1">
      <c r="A39" s="958"/>
      <c r="B39" s="865"/>
      <c r="C39" s="958"/>
      <c r="D39" s="865"/>
      <c r="E39" s="1319"/>
      <c r="F39" s="1319"/>
      <c r="G39" s="857"/>
      <c r="H39" s="834"/>
      <c r="I39" s="857"/>
      <c r="J39" s="920"/>
      <c r="K39" s="1326"/>
      <c r="L39" s="1336"/>
      <c r="M39" s="832"/>
      <c r="N39" s="170" t="s">
        <v>2000</v>
      </c>
      <c r="O39" s="1330"/>
      <c r="P39" s="908"/>
      <c r="Q39" s="836"/>
      <c r="R39" s="900"/>
      <c r="S39" s="237"/>
      <c r="T39" s="237"/>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0"/>
      <c r="BS39" s="510"/>
      <c r="BT39" s="510"/>
      <c r="BU39" s="510"/>
      <c r="BV39" s="510"/>
      <c r="BW39" s="510"/>
      <c r="BX39" s="510"/>
      <c r="BY39" s="510"/>
      <c r="BZ39" s="510"/>
      <c r="CA39" s="510"/>
      <c r="CB39" s="510"/>
      <c r="CC39" s="510"/>
      <c r="CD39" s="510"/>
      <c r="CE39" s="510"/>
      <c r="CF39" s="510"/>
      <c r="CG39" s="510"/>
      <c r="CH39" s="510"/>
      <c r="CI39" s="510"/>
      <c r="CJ39" s="510"/>
      <c r="CK39" s="510"/>
      <c r="CL39" s="510"/>
      <c r="CM39" s="510"/>
      <c r="CN39" s="510"/>
      <c r="CO39" s="510"/>
      <c r="CP39" s="510"/>
      <c r="CQ39" s="510"/>
      <c r="CR39" s="510"/>
      <c r="CS39" s="510"/>
      <c r="CT39" s="510"/>
      <c r="CU39" s="510"/>
      <c r="CV39" s="510"/>
      <c r="CW39" s="510"/>
      <c r="CX39" s="510"/>
      <c r="CY39" s="510"/>
      <c r="CZ39" s="510"/>
      <c r="DA39" s="510"/>
      <c r="DB39" s="510"/>
      <c r="DC39" s="510"/>
      <c r="DD39" s="510"/>
      <c r="DE39" s="510"/>
      <c r="DF39" s="510"/>
      <c r="DG39" s="510"/>
      <c r="DH39" s="510"/>
      <c r="DI39" s="510"/>
      <c r="DJ39" s="510"/>
      <c r="DK39" s="510"/>
      <c r="DL39" s="510"/>
      <c r="DM39" s="510"/>
      <c r="DN39" s="510"/>
      <c r="DO39" s="510"/>
      <c r="DP39" s="510"/>
      <c r="DQ39" s="510"/>
      <c r="DR39" s="510"/>
      <c r="DS39" s="510"/>
      <c r="DT39" s="510"/>
      <c r="DU39" s="510"/>
      <c r="DV39" s="510"/>
      <c r="DW39" s="510"/>
      <c r="DX39" s="510"/>
      <c r="DY39" s="510"/>
      <c r="DZ39" s="510"/>
      <c r="EA39" s="510"/>
      <c r="EB39" s="510"/>
      <c r="EC39" s="510"/>
      <c r="ED39" s="510"/>
      <c r="EE39" s="510"/>
      <c r="EF39" s="510"/>
      <c r="EG39" s="510"/>
      <c r="EH39" s="510"/>
      <c r="EI39" s="510"/>
      <c r="EJ39" s="510"/>
      <c r="EK39" s="510"/>
      <c r="EL39" s="510"/>
      <c r="EM39" s="510"/>
      <c r="EN39" s="510"/>
      <c r="EO39" s="510"/>
      <c r="EP39" s="510"/>
      <c r="EQ39" s="510"/>
      <c r="ER39" s="510"/>
      <c r="ES39" s="510"/>
      <c r="ET39" s="510"/>
      <c r="EU39" s="510"/>
      <c r="EV39" s="510"/>
      <c r="EW39" s="510"/>
      <c r="EX39" s="510"/>
      <c r="EY39" s="510"/>
      <c r="EZ39" s="510"/>
      <c r="FA39" s="510"/>
      <c r="FB39" s="510"/>
      <c r="FC39" s="510"/>
      <c r="FD39" s="510"/>
      <c r="FE39" s="510"/>
      <c r="FF39" s="510"/>
      <c r="FG39" s="510"/>
      <c r="FH39" s="510"/>
      <c r="FI39" s="510"/>
      <c r="FJ39" s="510"/>
      <c r="FK39" s="510"/>
      <c r="FL39" s="510"/>
      <c r="FM39" s="510"/>
      <c r="FN39" s="510"/>
      <c r="FO39" s="510"/>
      <c r="FP39" s="510"/>
      <c r="FQ39" s="510"/>
      <c r="FR39" s="510"/>
      <c r="FS39" s="510"/>
      <c r="FT39" s="510"/>
      <c r="FU39" s="510"/>
      <c r="FV39" s="510"/>
      <c r="FW39" s="510"/>
      <c r="FX39" s="510"/>
      <c r="FY39" s="510"/>
      <c r="FZ39" s="510"/>
      <c r="GA39" s="510"/>
      <c r="GB39" s="510"/>
      <c r="GC39" s="510"/>
      <c r="GD39" s="510"/>
      <c r="GE39" s="510"/>
      <c r="GF39" s="510"/>
      <c r="GG39" s="510"/>
      <c r="GH39" s="510"/>
      <c r="GI39" s="510"/>
      <c r="GJ39" s="510"/>
    </row>
    <row r="40" spans="1:192" s="504" customFormat="1" ht="409.6" hidden="1" customHeight="1" thickBot="1">
      <c r="A40" s="958"/>
      <c r="B40" s="865"/>
      <c r="C40" s="958"/>
      <c r="D40" s="865"/>
      <c r="E40" s="507" t="s">
        <v>2001</v>
      </c>
      <c r="F40" s="507" t="s">
        <v>2002</v>
      </c>
      <c r="G40" s="434" t="s">
        <v>2003</v>
      </c>
      <c r="H40" s="166" t="s">
        <v>59</v>
      </c>
      <c r="I40" s="434" t="s">
        <v>2004</v>
      </c>
      <c r="J40" s="167">
        <v>44256</v>
      </c>
      <c r="K40" s="180">
        <v>44561</v>
      </c>
      <c r="L40" s="524" t="s">
        <v>1997</v>
      </c>
      <c r="M40" s="169" t="s">
        <v>1927</v>
      </c>
      <c r="N40" s="165" t="s">
        <v>2005</v>
      </c>
      <c r="O40" s="509">
        <v>1</v>
      </c>
      <c r="P40" s="485" t="s">
        <v>2</v>
      </c>
      <c r="Q40" s="165" t="s">
        <v>2006</v>
      </c>
      <c r="R40" s="900"/>
      <c r="S40" s="237"/>
      <c r="T40" s="237"/>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0"/>
      <c r="CF40" s="510"/>
      <c r="CG40" s="510"/>
      <c r="CH40" s="510"/>
      <c r="CI40" s="510"/>
      <c r="CJ40" s="510"/>
      <c r="CK40" s="510"/>
      <c r="CL40" s="510"/>
      <c r="CM40" s="510"/>
      <c r="CN40" s="510"/>
      <c r="CO40" s="510"/>
      <c r="CP40" s="510"/>
      <c r="CQ40" s="510"/>
      <c r="CR40" s="510"/>
      <c r="CS40" s="510"/>
      <c r="CT40" s="510"/>
      <c r="CU40" s="510"/>
      <c r="CV40" s="510"/>
      <c r="CW40" s="510"/>
      <c r="CX40" s="510"/>
      <c r="CY40" s="510"/>
      <c r="CZ40" s="510"/>
      <c r="DA40" s="510"/>
      <c r="DB40" s="510"/>
      <c r="DC40" s="510"/>
      <c r="DD40" s="510"/>
      <c r="DE40" s="510"/>
      <c r="DF40" s="510"/>
      <c r="DG40" s="510"/>
      <c r="DH40" s="510"/>
      <c r="DI40" s="510"/>
      <c r="DJ40" s="510"/>
      <c r="DK40" s="510"/>
      <c r="DL40" s="510"/>
      <c r="DM40" s="510"/>
      <c r="DN40" s="510"/>
      <c r="DO40" s="510"/>
      <c r="DP40" s="510"/>
      <c r="DQ40" s="510"/>
      <c r="DR40" s="510"/>
      <c r="DS40" s="510"/>
      <c r="DT40" s="510"/>
      <c r="DU40" s="510"/>
      <c r="DV40" s="510"/>
      <c r="DW40" s="510"/>
      <c r="DX40" s="510"/>
      <c r="DY40" s="510"/>
      <c r="DZ40" s="510"/>
      <c r="EA40" s="510"/>
      <c r="EB40" s="510"/>
      <c r="EC40" s="510"/>
      <c r="ED40" s="510"/>
      <c r="EE40" s="510"/>
      <c r="EF40" s="510"/>
      <c r="EG40" s="510"/>
      <c r="EH40" s="510"/>
      <c r="EI40" s="510"/>
      <c r="EJ40" s="510"/>
      <c r="EK40" s="510"/>
      <c r="EL40" s="510"/>
      <c r="EM40" s="510"/>
      <c r="EN40" s="510"/>
      <c r="EO40" s="510"/>
      <c r="EP40" s="510"/>
      <c r="EQ40" s="510"/>
      <c r="ER40" s="510"/>
      <c r="ES40" s="510"/>
      <c r="ET40" s="510"/>
      <c r="EU40" s="510"/>
      <c r="EV40" s="510"/>
      <c r="EW40" s="510"/>
      <c r="EX40" s="510"/>
      <c r="EY40" s="510"/>
      <c r="EZ40" s="510"/>
      <c r="FA40" s="510"/>
      <c r="FB40" s="510"/>
      <c r="FC40" s="510"/>
      <c r="FD40" s="510"/>
      <c r="FE40" s="510"/>
      <c r="FF40" s="510"/>
      <c r="FG40" s="510"/>
      <c r="FH40" s="510"/>
      <c r="FI40" s="510"/>
      <c r="FJ40" s="510"/>
      <c r="FK40" s="510"/>
      <c r="FL40" s="510"/>
      <c r="FM40" s="510"/>
      <c r="FN40" s="510"/>
      <c r="FO40" s="510"/>
      <c r="FP40" s="510"/>
      <c r="FQ40" s="510"/>
      <c r="FR40" s="510"/>
      <c r="FS40" s="510"/>
      <c r="FT40" s="510"/>
      <c r="FU40" s="510"/>
      <c r="FV40" s="510"/>
      <c r="FW40" s="510"/>
      <c r="FX40" s="510"/>
      <c r="FY40" s="510"/>
      <c r="FZ40" s="510"/>
      <c r="GA40" s="510"/>
      <c r="GB40" s="510"/>
      <c r="GC40" s="510"/>
      <c r="GD40" s="510"/>
      <c r="GE40" s="510"/>
      <c r="GF40" s="510"/>
      <c r="GG40" s="510"/>
      <c r="GH40" s="510"/>
      <c r="GI40" s="510"/>
      <c r="GJ40" s="510"/>
    </row>
    <row r="41" spans="1:192" s="511" customFormat="1" ht="16" hidden="1" thickBot="1">
      <c r="A41" s="1126"/>
      <c r="B41" s="1127"/>
      <c r="C41" s="1127"/>
      <c r="D41" s="1127"/>
      <c r="E41" s="1127"/>
      <c r="F41" s="1127"/>
      <c r="G41" s="1127"/>
      <c r="H41" s="1127"/>
      <c r="I41" s="1127"/>
      <c r="J41" s="1127"/>
      <c r="K41" s="1127"/>
      <c r="L41" s="1127"/>
      <c r="M41" s="1127"/>
      <c r="N41" s="1127"/>
      <c r="O41" s="1127"/>
      <c r="P41" s="1127"/>
      <c r="Q41" s="1127"/>
      <c r="R41" s="1128"/>
      <c r="S41" s="237"/>
      <c r="T41" s="237"/>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A41" s="510"/>
      <c r="EB41" s="510"/>
      <c r="EC41" s="510"/>
      <c r="ED41" s="510"/>
      <c r="EE41" s="510"/>
      <c r="EF41" s="510"/>
      <c r="EG41" s="510"/>
      <c r="EH41" s="510"/>
      <c r="EI41" s="510"/>
      <c r="EJ41" s="510"/>
      <c r="EK41" s="510"/>
      <c r="EL41" s="510"/>
      <c r="EM41" s="510"/>
      <c r="EN41" s="510"/>
      <c r="EO41" s="510"/>
      <c r="EP41" s="510"/>
      <c r="EQ41" s="510"/>
      <c r="ER41" s="510"/>
      <c r="ES41" s="510"/>
      <c r="ET41" s="510"/>
      <c r="EU41" s="510"/>
      <c r="EV41" s="510"/>
      <c r="EW41" s="510"/>
      <c r="EX41" s="510"/>
      <c r="EY41" s="510"/>
      <c r="EZ41" s="510"/>
      <c r="FA41" s="510"/>
      <c r="FB41" s="510"/>
      <c r="FC41" s="510"/>
      <c r="FD41" s="510"/>
      <c r="FE41" s="510"/>
      <c r="FF41" s="510"/>
      <c r="FG41" s="510"/>
      <c r="FH41" s="510"/>
      <c r="FI41" s="510"/>
      <c r="FJ41" s="510"/>
      <c r="FK41" s="510"/>
      <c r="FL41" s="510"/>
      <c r="FM41" s="510"/>
      <c r="FN41" s="510"/>
      <c r="FO41" s="510"/>
      <c r="FP41" s="510"/>
      <c r="FQ41" s="510"/>
      <c r="FR41" s="510"/>
      <c r="FS41" s="510"/>
      <c r="FT41" s="510"/>
      <c r="FU41" s="510"/>
      <c r="FV41" s="510"/>
      <c r="FW41" s="510"/>
      <c r="FX41" s="510"/>
      <c r="FY41" s="510"/>
      <c r="FZ41" s="510"/>
      <c r="GA41" s="510"/>
      <c r="GB41" s="510"/>
      <c r="GC41" s="510"/>
      <c r="GD41" s="510"/>
      <c r="GE41" s="510"/>
      <c r="GF41" s="510"/>
      <c r="GG41" s="510"/>
      <c r="GH41" s="510"/>
      <c r="GI41" s="510"/>
      <c r="GJ41" s="510"/>
    </row>
    <row r="42" spans="1:192" s="504" customFormat="1" ht="328" hidden="1" customHeight="1">
      <c r="A42" s="832" t="s">
        <v>1863</v>
      </c>
      <c r="B42" s="836" t="s">
        <v>1870</v>
      </c>
      <c r="C42" s="834">
        <v>3</v>
      </c>
      <c r="D42" s="836" t="s">
        <v>2007</v>
      </c>
      <c r="E42" s="836" t="s">
        <v>2008</v>
      </c>
      <c r="F42" s="502" t="s">
        <v>2009</v>
      </c>
      <c r="G42" s="440" t="s">
        <v>2010</v>
      </c>
      <c r="H42" s="171" t="s">
        <v>39</v>
      </c>
      <c r="I42" s="440" t="s">
        <v>2011</v>
      </c>
      <c r="J42" s="172">
        <v>44186</v>
      </c>
      <c r="K42" s="184">
        <v>44255</v>
      </c>
      <c r="L42" s="220">
        <v>45082</v>
      </c>
      <c r="M42" s="175" t="s">
        <v>1730</v>
      </c>
      <c r="N42" s="170" t="s">
        <v>2012</v>
      </c>
      <c r="O42" s="503">
        <v>1</v>
      </c>
      <c r="P42" s="489" t="s">
        <v>2</v>
      </c>
      <c r="Q42" s="928" t="s">
        <v>2013</v>
      </c>
      <c r="R42" s="900" t="s">
        <v>3</v>
      </c>
      <c r="S42" s="237"/>
      <c r="T42" s="237"/>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Y42" s="510"/>
      <c r="DZ42" s="510"/>
      <c r="EA42" s="510"/>
      <c r="EB42" s="510"/>
      <c r="EC42" s="510"/>
      <c r="ED42" s="510"/>
      <c r="EE42" s="510"/>
      <c r="EF42" s="510"/>
      <c r="EG42" s="510"/>
      <c r="EH42" s="510"/>
      <c r="EI42" s="510"/>
      <c r="EJ42" s="510"/>
      <c r="EK42" s="510"/>
      <c r="EL42" s="510"/>
      <c r="EM42" s="510"/>
      <c r="EN42" s="510"/>
      <c r="EO42" s="510"/>
      <c r="EP42" s="510"/>
      <c r="EQ42" s="510"/>
      <c r="ER42" s="510"/>
      <c r="ES42" s="510"/>
      <c r="ET42" s="510"/>
      <c r="EU42" s="510"/>
      <c r="EV42" s="510"/>
      <c r="EW42" s="510"/>
      <c r="EX42" s="510"/>
      <c r="EY42" s="510"/>
      <c r="EZ42" s="510"/>
      <c r="FA42" s="510"/>
      <c r="FB42" s="510"/>
      <c r="FC42" s="510"/>
      <c r="FD42" s="510"/>
      <c r="FE42" s="510"/>
      <c r="FF42" s="510"/>
      <c r="FG42" s="510"/>
      <c r="FH42" s="510"/>
      <c r="FI42" s="510"/>
      <c r="FJ42" s="510"/>
      <c r="FK42" s="510"/>
      <c r="FL42" s="510"/>
      <c r="FM42" s="510"/>
      <c r="FN42" s="510"/>
      <c r="FO42" s="510"/>
      <c r="FP42" s="510"/>
      <c r="FQ42" s="510"/>
      <c r="FR42" s="510"/>
      <c r="FS42" s="510"/>
      <c r="FT42" s="510"/>
      <c r="FU42" s="510"/>
      <c r="FV42" s="510"/>
      <c r="FW42" s="510"/>
      <c r="FX42" s="510"/>
      <c r="FY42" s="510"/>
      <c r="FZ42" s="510"/>
      <c r="GA42" s="510"/>
      <c r="GB42" s="510"/>
      <c r="GC42" s="510"/>
      <c r="GD42" s="510"/>
      <c r="GE42" s="510"/>
      <c r="GF42" s="510"/>
      <c r="GG42" s="510"/>
      <c r="GH42" s="510"/>
      <c r="GI42" s="510"/>
      <c r="GJ42" s="510"/>
    </row>
    <row r="43" spans="1:192" s="504" customFormat="1" ht="244" hidden="1" customHeight="1">
      <c r="A43" s="833"/>
      <c r="B43" s="837"/>
      <c r="C43" s="835"/>
      <c r="D43" s="837"/>
      <c r="E43" s="837"/>
      <c r="F43" s="1337" t="s">
        <v>2014</v>
      </c>
      <c r="G43" s="852" t="s">
        <v>2015</v>
      </c>
      <c r="H43" s="852" t="s">
        <v>39</v>
      </c>
      <c r="I43" s="852" t="s">
        <v>2016</v>
      </c>
      <c r="J43" s="1325">
        <v>44197</v>
      </c>
      <c r="K43" s="1325">
        <v>44438</v>
      </c>
      <c r="L43" s="525" t="s">
        <v>1997</v>
      </c>
      <c r="M43" s="525" t="s">
        <v>2017</v>
      </c>
      <c r="N43" s="155" t="s">
        <v>2018</v>
      </c>
      <c r="O43" s="1329">
        <v>1</v>
      </c>
      <c r="P43" s="1320" t="s">
        <v>2</v>
      </c>
      <c r="Q43" s="928"/>
      <c r="R43" s="900"/>
      <c r="S43" s="237"/>
      <c r="T43" s="237"/>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0"/>
      <c r="DV43" s="510"/>
      <c r="DW43" s="510"/>
      <c r="DX43" s="510"/>
      <c r="DY43" s="510"/>
      <c r="DZ43" s="510"/>
      <c r="EA43" s="510"/>
      <c r="EB43" s="510"/>
      <c r="EC43" s="510"/>
      <c r="ED43" s="510"/>
      <c r="EE43" s="510"/>
      <c r="EF43" s="510"/>
      <c r="EG43" s="510"/>
      <c r="EH43" s="510"/>
      <c r="EI43" s="510"/>
      <c r="EJ43" s="510"/>
      <c r="EK43" s="510"/>
      <c r="EL43" s="510"/>
      <c r="EM43" s="510"/>
      <c r="EN43" s="510"/>
      <c r="EO43" s="510"/>
      <c r="EP43" s="510"/>
      <c r="EQ43" s="510"/>
      <c r="ER43" s="510"/>
      <c r="ES43" s="510"/>
      <c r="ET43" s="510"/>
      <c r="EU43" s="510"/>
      <c r="EV43" s="510"/>
      <c r="EW43" s="510"/>
      <c r="EX43" s="510"/>
      <c r="EY43" s="510"/>
      <c r="EZ43" s="510"/>
      <c r="FA43" s="510"/>
      <c r="FB43" s="510"/>
      <c r="FC43" s="510"/>
      <c r="FD43" s="510"/>
      <c r="FE43" s="510"/>
      <c r="FF43" s="510"/>
      <c r="FG43" s="510"/>
      <c r="FH43" s="510"/>
      <c r="FI43" s="510"/>
      <c r="FJ43" s="510"/>
      <c r="FK43" s="510"/>
      <c r="FL43" s="510"/>
      <c r="FM43" s="510"/>
      <c r="FN43" s="510"/>
      <c r="FO43" s="510"/>
      <c r="FP43" s="510"/>
      <c r="FQ43" s="510"/>
      <c r="FR43" s="510"/>
      <c r="FS43" s="510"/>
      <c r="FT43" s="510"/>
      <c r="FU43" s="510"/>
      <c r="FV43" s="510"/>
      <c r="FW43" s="510"/>
      <c r="FX43" s="510"/>
      <c r="FY43" s="510"/>
      <c r="FZ43" s="510"/>
      <c r="GA43" s="510"/>
      <c r="GB43" s="510"/>
      <c r="GC43" s="510"/>
      <c r="GD43" s="510"/>
      <c r="GE43" s="510"/>
      <c r="GF43" s="510"/>
      <c r="GG43" s="510"/>
      <c r="GH43" s="510"/>
      <c r="GI43" s="510"/>
      <c r="GJ43" s="510"/>
    </row>
    <row r="44" spans="1:192" s="504" customFormat="1" ht="265" hidden="1" customHeight="1" thickBot="1">
      <c r="A44" s="846"/>
      <c r="B44" s="848"/>
      <c r="C44" s="847"/>
      <c r="D44" s="848"/>
      <c r="E44" s="848"/>
      <c r="F44" s="1318"/>
      <c r="G44" s="856"/>
      <c r="H44" s="856"/>
      <c r="I44" s="856"/>
      <c r="J44" s="1332"/>
      <c r="K44" s="1332"/>
      <c r="L44" s="526">
        <v>45082</v>
      </c>
      <c r="M44" s="447" t="s">
        <v>1730</v>
      </c>
      <c r="N44" s="437" t="s">
        <v>2019</v>
      </c>
      <c r="O44" s="1333"/>
      <c r="P44" s="1334"/>
      <c r="Q44" s="928"/>
      <c r="R44" s="900"/>
      <c r="S44" s="237"/>
      <c r="T44" s="237"/>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0"/>
      <c r="DV44" s="510"/>
      <c r="DW44" s="510"/>
      <c r="DX44" s="510"/>
      <c r="DY44" s="510"/>
      <c r="DZ44" s="510"/>
      <c r="EA44" s="510"/>
      <c r="EB44" s="510"/>
      <c r="EC44" s="510"/>
      <c r="ED44" s="510"/>
      <c r="EE44" s="510"/>
      <c r="EF44" s="510"/>
      <c r="EG44" s="510"/>
      <c r="EH44" s="510"/>
      <c r="EI44" s="510"/>
      <c r="EJ44" s="510"/>
      <c r="EK44" s="510"/>
      <c r="EL44" s="510"/>
      <c r="EM44" s="510"/>
      <c r="EN44" s="510"/>
      <c r="EO44" s="510"/>
      <c r="EP44" s="510"/>
      <c r="EQ44" s="510"/>
      <c r="ER44" s="510"/>
      <c r="ES44" s="510"/>
      <c r="ET44" s="510"/>
      <c r="EU44" s="510"/>
      <c r="EV44" s="510"/>
      <c r="EW44" s="510"/>
      <c r="EX44" s="510"/>
      <c r="EY44" s="510"/>
      <c r="EZ44" s="510"/>
      <c r="FA44" s="510"/>
      <c r="FB44" s="510"/>
      <c r="FC44" s="510"/>
      <c r="FD44" s="510"/>
      <c r="FE44" s="510"/>
      <c r="FF44" s="510"/>
      <c r="FG44" s="510"/>
      <c r="FH44" s="510"/>
      <c r="FI44" s="510"/>
      <c r="FJ44" s="510"/>
      <c r="FK44" s="510"/>
      <c r="FL44" s="510"/>
      <c r="FM44" s="510"/>
      <c r="FN44" s="510"/>
      <c r="FO44" s="510"/>
      <c r="FP44" s="510"/>
      <c r="FQ44" s="510"/>
      <c r="FR44" s="510"/>
      <c r="FS44" s="510"/>
      <c r="FT44" s="510"/>
      <c r="FU44" s="510"/>
      <c r="FV44" s="510"/>
      <c r="FW44" s="510"/>
      <c r="FX44" s="510"/>
      <c r="FY44" s="510"/>
      <c r="FZ44" s="510"/>
      <c r="GA44" s="510"/>
      <c r="GB44" s="510"/>
      <c r="GC44" s="510"/>
      <c r="GD44" s="510"/>
      <c r="GE44" s="510"/>
      <c r="GF44" s="510"/>
      <c r="GG44" s="510"/>
      <c r="GH44" s="510"/>
      <c r="GI44" s="510"/>
      <c r="GJ44" s="510"/>
    </row>
    <row r="45" spans="1:192" s="511" customFormat="1" ht="16" hidden="1" thickBot="1">
      <c r="A45" s="1126"/>
      <c r="B45" s="1127"/>
      <c r="C45" s="1127"/>
      <c r="D45" s="1127"/>
      <c r="E45" s="1127"/>
      <c r="F45" s="1127"/>
      <c r="G45" s="1127"/>
      <c r="H45" s="1127"/>
      <c r="I45" s="1127"/>
      <c r="J45" s="1127"/>
      <c r="K45" s="1127"/>
      <c r="L45" s="1127"/>
      <c r="M45" s="1127"/>
      <c r="N45" s="1004"/>
      <c r="O45" s="1127"/>
      <c r="P45" s="1127"/>
      <c r="Q45" s="1127"/>
      <c r="R45" s="1128"/>
      <c r="S45" s="237"/>
      <c r="T45" s="237"/>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0"/>
      <c r="DV45" s="510"/>
      <c r="DW45" s="510"/>
      <c r="DX45" s="510"/>
      <c r="DY45" s="510"/>
      <c r="DZ45" s="510"/>
      <c r="EA45" s="510"/>
      <c r="EB45" s="510"/>
      <c r="EC45" s="510"/>
      <c r="ED45" s="510"/>
      <c r="EE45" s="510"/>
      <c r="EF45" s="510"/>
      <c r="EG45" s="510"/>
      <c r="EH45" s="510"/>
      <c r="EI45" s="510"/>
      <c r="EJ45" s="510"/>
      <c r="EK45" s="510"/>
      <c r="EL45" s="510"/>
      <c r="EM45" s="510"/>
      <c r="EN45" s="510"/>
      <c r="EO45" s="510"/>
      <c r="EP45" s="510"/>
      <c r="EQ45" s="510"/>
      <c r="ER45" s="510"/>
      <c r="ES45" s="510"/>
      <c r="ET45" s="510"/>
      <c r="EU45" s="510"/>
      <c r="EV45" s="510"/>
      <c r="EW45" s="510"/>
      <c r="EX45" s="510"/>
      <c r="EY45" s="510"/>
      <c r="EZ45" s="510"/>
      <c r="FA45" s="510"/>
      <c r="FB45" s="510"/>
      <c r="FC45" s="510"/>
      <c r="FD45" s="510"/>
      <c r="FE45" s="510"/>
      <c r="FF45" s="510"/>
      <c r="FG45" s="510"/>
      <c r="FH45" s="510"/>
      <c r="FI45" s="510"/>
      <c r="FJ45" s="510"/>
      <c r="FK45" s="510"/>
      <c r="FL45" s="510"/>
      <c r="FM45" s="510"/>
      <c r="FN45" s="510"/>
      <c r="FO45" s="510"/>
      <c r="FP45" s="510"/>
      <c r="FQ45" s="510"/>
      <c r="FR45" s="510"/>
      <c r="FS45" s="510"/>
      <c r="FT45" s="510"/>
      <c r="FU45" s="510"/>
      <c r="FV45" s="510"/>
      <c r="FW45" s="510"/>
      <c r="FX45" s="510"/>
      <c r="FY45" s="510"/>
      <c r="FZ45" s="510"/>
      <c r="GA45" s="510"/>
      <c r="GB45" s="510"/>
      <c r="GC45" s="510"/>
      <c r="GD45" s="510"/>
      <c r="GE45" s="510"/>
      <c r="GF45" s="510"/>
      <c r="GG45" s="510"/>
      <c r="GH45" s="510"/>
      <c r="GI45" s="510"/>
      <c r="GJ45" s="510"/>
    </row>
    <row r="46" spans="1:192" s="504" customFormat="1" ht="270.75" hidden="1" customHeight="1">
      <c r="A46" s="958" t="s">
        <v>1863</v>
      </c>
      <c r="B46" s="865" t="s">
        <v>1870</v>
      </c>
      <c r="C46" s="958">
        <v>4</v>
      </c>
      <c r="D46" s="865" t="s">
        <v>2020</v>
      </c>
      <c r="E46" s="1323" t="s">
        <v>2021</v>
      </c>
      <c r="F46" s="1323" t="s">
        <v>2022</v>
      </c>
      <c r="G46" s="1324" t="s">
        <v>2023</v>
      </c>
      <c r="H46" s="958" t="s">
        <v>59</v>
      </c>
      <c r="I46" s="1324" t="s">
        <v>2024</v>
      </c>
      <c r="J46" s="1331">
        <v>44211</v>
      </c>
      <c r="K46" s="1332">
        <v>44286</v>
      </c>
      <c r="L46" s="1338" t="s">
        <v>1997</v>
      </c>
      <c r="M46" s="860" t="s">
        <v>2017</v>
      </c>
      <c r="N46" s="187" t="s">
        <v>2025</v>
      </c>
      <c r="O46" s="1333">
        <v>1</v>
      </c>
      <c r="P46" s="1334" t="s">
        <v>2</v>
      </c>
      <c r="Q46" s="1181" t="s">
        <v>2026</v>
      </c>
      <c r="R46" s="900" t="s">
        <v>3</v>
      </c>
      <c r="S46" s="237"/>
      <c r="T46" s="237"/>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c r="CL46" s="510"/>
      <c r="CM46" s="510"/>
      <c r="CN46" s="510"/>
      <c r="CO46" s="510"/>
      <c r="CP46" s="510"/>
      <c r="CQ46" s="510"/>
      <c r="CR46" s="510"/>
      <c r="CS46" s="510"/>
      <c r="CT46" s="510"/>
      <c r="CU46" s="510"/>
      <c r="CV46" s="510"/>
      <c r="CW46" s="510"/>
      <c r="CX46" s="510"/>
      <c r="CY46" s="510"/>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0"/>
      <c r="DV46" s="510"/>
      <c r="DW46" s="510"/>
      <c r="DX46" s="510"/>
      <c r="DY46" s="510"/>
      <c r="DZ46" s="510"/>
      <c r="EA46" s="510"/>
      <c r="EB46" s="510"/>
      <c r="EC46" s="510"/>
      <c r="ED46" s="510"/>
      <c r="EE46" s="510"/>
      <c r="EF46" s="510"/>
      <c r="EG46" s="510"/>
      <c r="EH46" s="510"/>
      <c r="EI46" s="510"/>
      <c r="EJ46" s="510"/>
      <c r="EK46" s="510"/>
      <c r="EL46" s="510"/>
      <c r="EM46" s="510"/>
      <c r="EN46" s="510"/>
      <c r="EO46" s="510"/>
      <c r="EP46" s="510"/>
      <c r="EQ46" s="510"/>
      <c r="ER46" s="510"/>
      <c r="ES46" s="510"/>
      <c r="ET46" s="510"/>
      <c r="EU46" s="510"/>
      <c r="EV46" s="510"/>
      <c r="EW46" s="510"/>
      <c r="EX46" s="510"/>
      <c r="EY46" s="510"/>
      <c r="EZ46" s="510"/>
      <c r="FA46" s="510"/>
      <c r="FB46" s="510"/>
      <c r="FC46" s="510"/>
      <c r="FD46" s="510"/>
      <c r="FE46" s="510"/>
      <c r="FF46" s="510"/>
      <c r="FG46" s="510"/>
      <c r="FH46" s="510"/>
      <c r="FI46" s="510"/>
      <c r="FJ46" s="510"/>
      <c r="FK46" s="510"/>
      <c r="FL46" s="510"/>
      <c r="FM46" s="510"/>
      <c r="FN46" s="510"/>
      <c r="FO46" s="510"/>
      <c r="FP46" s="510"/>
      <c r="FQ46" s="510"/>
      <c r="FR46" s="510"/>
      <c r="FS46" s="510"/>
      <c r="FT46" s="510"/>
      <c r="FU46" s="510"/>
      <c r="FV46" s="510"/>
      <c r="FW46" s="510"/>
      <c r="FX46" s="510"/>
      <c r="FY46" s="510"/>
      <c r="FZ46" s="510"/>
      <c r="GA46" s="510"/>
      <c r="GB46" s="510"/>
      <c r="GC46" s="510"/>
      <c r="GD46" s="510"/>
      <c r="GE46" s="510"/>
      <c r="GF46" s="510"/>
      <c r="GG46" s="510"/>
      <c r="GH46" s="510"/>
      <c r="GI46" s="510"/>
      <c r="GJ46" s="510"/>
    </row>
    <row r="47" spans="1:192" s="504" customFormat="1" ht="174.75" hidden="1" customHeight="1">
      <c r="A47" s="958"/>
      <c r="B47" s="865"/>
      <c r="C47" s="958"/>
      <c r="D47" s="865"/>
      <c r="E47" s="1319"/>
      <c r="F47" s="1319"/>
      <c r="G47" s="857"/>
      <c r="H47" s="834"/>
      <c r="I47" s="857"/>
      <c r="J47" s="920"/>
      <c r="K47" s="1326"/>
      <c r="L47" s="1328"/>
      <c r="M47" s="832"/>
      <c r="N47" s="187" t="s">
        <v>2027</v>
      </c>
      <c r="O47" s="1330"/>
      <c r="P47" s="908"/>
      <c r="Q47" s="1155"/>
      <c r="R47" s="900"/>
      <c r="S47" s="237"/>
      <c r="T47" s="237"/>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C47" s="510"/>
      <c r="CD47" s="510"/>
      <c r="CE47" s="510"/>
      <c r="CF47" s="510"/>
      <c r="CG47" s="510"/>
      <c r="CH47" s="510"/>
      <c r="CI47" s="510"/>
      <c r="CJ47" s="510"/>
      <c r="CK47" s="510"/>
      <c r="CL47" s="510"/>
      <c r="CM47" s="510"/>
      <c r="CN47" s="510"/>
      <c r="CO47" s="510"/>
      <c r="CP47" s="510"/>
      <c r="CQ47" s="510"/>
      <c r="CR47" s="510"/>
      <c r="CS47" s="510"/>
      <c r="CT47" s="510"/>
      <c r="CU47" s="510"/>
      <c r="CV47" s="510"/>
      <c r="CW47" s="510"/>
      <c r="CX47" s="510"/>
      <c r="CY47" s="510"/>
      <c r="CZ47" s="510"/>
      <c r="DA47" s="510"/>
      <c r="DB47" s="510"/>
      <c r="DC47" s="510"/>
      <c r="DD47" s="510"/>
      <c r="DE47" s="510"/>
      <c r="DF47" s="510"/>
      <c r="DG47" s="510"/>
      <c r="DH47" s="510"/>
      <c r="DI47" s="510"/>
      <c r="DJ47" s="510"/>
      <c r="DK47" s="510"/>
      <c r="DL47" s="510"/>
      <c r="DM47" s="510"/>
      <c r="DN47" s="510"/>
      <c r="DO47" s="510"/>
      <c r="DP47" s="510"/>
      <c r="DQ47" s="510"/>
      <c r="DR47" s="510"/>
      <c r="DS47" s="510"/>
      <c r="DT47" s="510"/>
      <c r="DU47" s="510"/>
      <c r="DV47" s="510"/>
      <c r="DW47" s="510"/>
      <c r="DX47" s="510"/>
      <c r="DY47" s="510"/>
      <c r="DZ47" s="510"/>
      <c r="EA47" s="510"/>
      <c r="EB47" s="510"/>
      <c r="EC47" s="510"/>
      <c r="ED47" s="510"/>
      <c r="EE47" s="510"/>
      <c r="EF47" s="510"/>
      <c r="EG47" s="510"/>
      <c r="EH47" s="510"/>
      <c r="EI47" s="510"/>
      <c r="EJ47" s="510"/>
      <c r="EK47" s="510"/>
      <c r="EL47" s="510"/>
      <c r="EM47" s="510"/>
      <c r="EN47" s="510"/>
      <c r="EO47" s="510"/>
      <c r="EP47" s="510"/>
      <c r="EQ47" s="510"/>
      <c r="ER47" s="510"/>
      <c r="ES47" s="510"/>
      <c r="ET47" s="510"/>
      <c r="EU47" s="510"/>
      <c r="EV47" s="510"/>
      <c r="EW47" s="510"/>
      <c r="EX47" s="510"/>
      <c r="EY47" s="510"/>
      <c r="EZ47" s="510"/>
      <c r="FA47" s="510"/>
      <c r="FB47" s="510"/>
      <c r="FC47" s="510"/>
      <c r="FD47" s="510"/>
      <c r="FE47" s="510"/>
      <c r="FF47" s="510"/>
      <c r="FG47" s="510"/>
      <c r="FH47" s="510"/>
      <c r="FI47" s="510"/>
      <c r="FJ47" s="510"/>
      <c r="FK47" s="510"/>
      <c r="FL47" s="510"/>
      <c r="FM47" s="510"/>
      <c r="FN47" s="510"/>
      <c r="FO47" s="510"/>
      <c r="FP47" s="510"/>
      <c r="FQ47" s="510"/>
      <c r="FR47" s="510"/>
      <c r="FS47" s="510"/>
      <c r="FT47" s="510"/>
      <c r="FU47" s="510"/>
      <c r="FV47" s="510"/>
      <c r="FW47" s="510"/>
      <c r="FX47" s="510"/>
      <c r="FY47" s="510"/>
      <c r="FZ47" s="510"/>
      <c r="GA47" s="510"/>
      <c r="GB47" s="510"/>
      <c r="GC47" s="510"/>
      <c r="GD47" s="510"/>
      <c r="GE47" s="510"/>
      <c r="GF47" s="510"/>
      <c r="GG47" s="510"/>
      <c r="GH47" s="510"/>
      <c r="GI47" s="510"/>
      <c r="GJ47" s="510"/>
    </row>
    <row r="48" spans="1:192" s="504" customFormat="1" ht="121.5" hidden="1" customHeight="1">
      <c r="A48" s="958"/>
      <c r="B48" s="865"/>
      <c r="C48" s="958"/>
      <c r="D48" s="865"/>
      <c r="E48" s="1318" t="s">
        <v>2028</v>
      </c>
      <c r="F48" s="1318" t="s">
        <v>2029</v>
      </c>
      <c r="G48" s="856" t="s">
        <v>2030</v>
      </c>
      <c r="H48" s="847" t="s">
        <v>39</v>
      </c>
      <c r="I48" s="856" t="s">
        <v>2031</v>
      </c>
      <c r="J48" s="1102">
        <v>44211</v>
      </c>
      <c r="K48" s="1325">
        <v>44286</v>
      </c>
      <c r="L48" s="1327" t="s">
        <v>1997</v>
      </c>
      <c r="M48" s="846" t="s">
        <v>2017</v>
      </c>
      <c r="N48" s="239" t="s">
        <v>2032</v>
      </c>
      <c r="O48" s="1329">
        <v>1</v>
      </c>
      <c r="P48" s="1320" t="s">
        <v>2</v>
      </c>
      <c r="Q48" s="848" t="s">
        <v>2033</v>
      </c>
      <c r="R48" s="900"/>
      <c r="S48" s="237"/>
      <c r="T48" s="237"/>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c r="CC48" s="510"/>
      <c r="CD48" s="510"/>
      <c r="CE48" s="510"/>
      <c r="CF48" s="510"/>
      <c r="CG48" s="510"/>
      <c r="CH48" s="510"/>
      <c r="CI48" s="510"/>
      <c r="CJ48" s="510"/>
      <c r="CK48" s="510"/>
      <c r="CL48" s="510"/>
      <c r="CM48" s="510"/>
      <c r="CN48" s="510"/>
      <c r="CO48" s="510"/>
      <c r="CP48" s="510"/>
      <c r="CQ48" s="510"/>
      <c r="CR48" s="510"/>
      <c r="CS48" s="510"/>
      <c r="CT48" s="510"/>
      <c r="CU48" s="510"/>
      <c r="CV48" s="510"/>
      <c r="CW48" s="510"/>
      <c r="CX48" s="510"/>
      <c r="CY48" s="510"/>
      <c r="CZ48" s="510"/>
      <c r="DA48" s="510"/>
      <c r="DB48" s="510"/>
      <c r="DC48" s="510"/>
      <c r="DD48" s="510"/>
      <c r="DE48" s="510"/>
      <c r="DF48" s="510"/>
      <c r="DG48" s="510"/>
      <c r="DH48" s="510"/>
      <c r="DI48" s="510"/>
      <c r="DJ48" s="510"/>
      <c r="DK48" s="510"/>
      <c r="DL48" s="510"/>
      <c r="DM48" s="510"/>
      <c r="DN48" s="510"/>
      <c r="DO48" s="510"/>
      <c r="DP48" s="510"/>
      <c r="DQ48" s="510"/>
      <c r="DR48" s="510"/>
      <c r="DS48" s="510"/>
      <c r="DT48" s="510"/>
      <c r="DU48" s="510"/>
      <c r="DV48" s="510"/>
      <c r="DW48" s="510"/>
      <c r="DX48" s="510"/>
      <c r="DY48" s="510"/>
      <c r="DZ48" s="510"/>
      <c r="EA48" s="510"/>
      <c r="EB48" s="510"/>
      <c r="EC48" s="510"/>
      <c r="ED48" s="510"/>
      <c r="EE48" s="510"/>
      <c r="EF48" s="510"/>
      <c r="EG48" s="510"/>
      <c r="EH48" s="510"/>
      <c r="EI48" s="510"/>
      <c r="EJ48" s="510"/>
      <c r="EK48" s="510"/>
      <c r="EL48" s="510"/>
      <c r="EM48" s="510"/>
      <c r="EN48" s="510"/>
      <c r="EO48" s="510"/>
      <c r="EP48" s="510"/>
      <c r="EQ48" s="510"/>
      <c r="ER48" s="510"/>
      <c r="ES48" s="510"/>
      <c r="ET48" s="510"/>
      <c r="EU48" s="510"/>
      <c r="EV48" s="510"/>
      <c r="EW48" s="510"/>
      <c r="EX48" s="510"/>
      <c r="EY48" s="510"/>
      <c r="EZ48" s="510"/>
      <c r="FA48" s="510"/>
      <c r="FB48" s="510"/>
      <c r="FC48" s="510"/>
      <c r="FD48" s="510"/>
      <c r="FE48" s="510"/>
      <c r="FF48" s="510"/>
      <c r="FG48" s="510"/>
      <c r="FH48" s="510"/>
      <c r="FI48" s="510"/>
      <c r="FJ48" s="510"/>
      <c r="FK48" s="510"/>
      <c r="FL48" s="510"/>
      <c r="FM48" s="510"/>
      <c r="FN48" s="510"/>
      <c r="FO48" s="510"/>
      <c r="FP48" s="510"/>
      <c r="FQ48" s="510"/>
      <c r="FR48" s="510"/>
      <c r="FS48" s="510"/>
      <c r="FT48" s="510"/>
      <c r="FU48" s="510"/>
      <c r="FV48" s="510"/>
      <c r="FW48" s="510"/>
      <c r="FX48" s="510"/>
      <c r="FY48" s="510"/>
      <c r="FZ48" s="510"/>
      <c r="GA48" s="510"/>
      <c r="GB48" s="510"/>
      <c r="GC48" s="510"/>
      <c r="GD48" s="510"/>
      <c r="GE48" s="510"/>
      <c r="GF48" s="510"/>
      <c r="GG48" s="510"/>
      <c r="GH48" s="510"/>
      <c r="GI48" s="510"/>
      <c r="GJ48" s="510"/>
    </row>
    <row r="49" spans="1:192" s="504" customFormat="1" ht="261" hidden="1" customHeight="1" thickBot="1">
      <c r="A49" s="958"/>
      <c r="B49" s="865"/>
      <c r="C49" s="958"/>
      <c r="D49" s="865"/>
      <c r="E49" s="1323"/>
      <c r="F49" s="1323"/>
      <c r="G49" s="1324"/>
      <c r="H49" s="958"/>
      <c r="I49" s="1324"/>
      <c r="J49" s="1331"/>
      <c r="K49" s="1332"/>
      <c r="L49" s="1338"/>
      <c r="M49" s="860"/>
      <c r="N49" s="245" t="s">
        <v>2034</v>
      </c>
      <c r="O49" s="1333"/>
      <c r="P49" s="1334"/>
      <c r="Q49" s="865"/>
      <c r="R49" s="900"/>
      <c r="S49" s="237"/>
      <c r="T49" s="237"/>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10"/>
      <c r="CB49" s="510"/>
      <c r="CC49" s="510"/>
      <c r="CD49" s="510"/>
      <c r="CE49" s="510"/>
      <c r="CF49" s="510"/>
      <c r="CG49" s="510"/>
      <c r="CH49" s="510"/>
      <c r="CI49" s="510"/>
      <c r="CJ49" s="510"/>
      <c r="CK49" s="510"/>
      <c r="CL49" s="510"/>
      <c r="CM49" s="510"/>
      <c r="CN49" s="510"/>
      <c r="CO49" s="510"/>
      <c r="CP49" s="510"/>
      <c r="CQ49" s="510"/>
      <c r="CR49" s="510"/>
      <c r="CS49" s="510"/>
      <c r="CT49" s="510"/>
      <c r="CU49" s="510"/>
      <c r="CV49" s="510"/>
      <c r="CW49" s="510"/>
      <c r="CX49" s="510"/>
      <c r="CY49" s="510"/>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0"/>
      <c r="DV49" s="510"/>
      <c r="DW49" s="510"/>
      <c r="DX49" s="510"/>
      <c r="DY49" s="510"/>
      <c r="DZ49" s="510"/>
      <c r="EA49" s="510"/>
      <c r="EB49" s="510"/>
      <c r="EC49" s="510"/>
      <c r="ED49" s="510"/>
      <c r="EE49" s="510"/>
      <c r="EF49" s="510"/>
      <c r="EG49" s="510"/>
      <c r="EH49" s="510"/>
      <c r="EI49" s="510"/>
      <c r="EJ49" s="510"/>
      <c r="EK49" s="510"/>
      <c r="EL49" s="510"/>
      <c r="EM49" s="510"/>
      <c r="EN49" s="510"/>
      <c r="EO49" s="510"/>
      <c r="EP49" s="510"/>
      <c r="EQ49" s="510"/>
      <c r="ER49" s="510"/>
      <c r="ES49" s="510"/>
      <c r="ET49" s="510"/>
      <c r="EU49" s="510"/>
      <c r="EV49" s="510"/>
      <c r="EW49" s="510"/>
      <c r="EX49" s="510"/>
      <c r="EY49" s="510"/>
      <c r="EZ49" s="510"/>
      <c r="FA49" s="510"/>
      <c r="FB49" s="510"/>
      <c r="FC49" s="510"/>
      <c r="FD49" s="510"/>
      <c r="FE49" s="510"/>
      <c r="FF49" s="510"/>
      <c r="FG49" s="510"/>
      <c r="FH49" s="510"/>
      <c r="FI49" s="510"/>
      <c r="FJ49" s="510"/>
      <c r="FK49" s="510"/>
      <c r="FL49" s="510"/>
      <c r="FM49" s="510"/>
      <c r="FN49" s="510"/>
      <c r="FO49" s="510"/>
      <c r="FP49" s="510"/>
      <c r="FQ49" s="510"/>
      <c r="FR49" s="510"/>
      <c r="FS49" s="510"/>
      <c r="FT49" s="510"/>
      <c r="FU49" s="510"/>
      <c r="FV49" s="510"/>
      <c r="FW49" s="510"/>
      <c r="FX49" s="510"/>
      <c r="FY49" s="510"/>
      <c r="FZ49" s="510"/>
      <c r="GA49" s="510"/>
      <c r="GB49" s="510"/>
      <c r="GC49" s="510"/>
      <c r="GD49" s="510"/>
      <c r="GE49" s="510"/>
      <c r="GF49" s="510"/>
      <c r="GG49" s="510"/>
      <c r="GH49" s="510"/>
      <c r="GI49" s="510"/>
      <c r="GJ49" s="510"/>
    </row>
    <row r="50" spans="1:192" s="511" customFormat="1" ht="16" hidden="1" thickBot="1">
      <c r="A50" s="1126"/>
      <c r="B50" s="1127"/>
      <c r="C50" s="1127"/>
      <c r="D50" s="1127"/>
      <c r="E50" s="1127"/>
      <c r="F50" s="1127"/>
      <c r="G50" s="1127"/>
      <c r="H50" s="1127"/>
      <c r="I50" s="1127"/>
      <c r="J50" s="1127"/>
      <c r="K50" s="1127"/>
      <c r="L50" s="1127"/>
      <c r="M50" s="1127"/>
      <c r="N50" s="1127"/>
      <c r="O50" s="1127"/>
      <c r="P50" s="1127"/>
      <c r="Q50" s="1127"/>
      <c r="R50" s="1128"/>
      <c r="S50" s="237"/>
      <c r="T50" s="237"/>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510"/>
      <c r="CA50" s="510"/>
      <c r="CB50" s="510"/>
      <c r="CC50" s="510"/>
      <c r="CD50" s="510"/>
      <c r="CE50" s="510"/>
      <c r="CF50" s="510"/>
      <c r="CG50" s="510"/>
      <c r="CH50" s="510"/>
      <c r="CI50" s="510"/>
      <c r="CJ50" s="510"/>
      <c r="CK50" s="510"/>
      <c r="CL50" s="510"/>
      <c r="CM50" s="510"/>
      <c r="CN50" s="510"/>
      <c r="CO50" s="510"/>
      <c r="CP50" s="510"/>
      <c r="CQ50" s="510"/>
      <c r="CR50" s="510"/>
      <c r="CS50" s="510"/>
      <c r="CT50" s="510"/>
      <c r="CU50" s="510"/>
      <c r="CV50" s="510"/>
      <c r="CW50" s="510"/>
      <c r="CX50" s="510"/>
      <c r="CY50" s="510"/>
      <c r="CZ50" s="510"/>
      <c r="DA50" s="510"/>
      <c r="DB50" s="510"/>
      <c r="DC50" s="510"/>
      <c r="DD50" s="510"/>
      <c r="DE50" s="510"/>
      <c r="DF50" s="510"/>
      <c r="DG50" s="510"/>
      <c r="DH50" s="510"/>
      <c r="DI50" s="510"/>
      <c r="DJ50" s="510"/>
      <c r="DK50" s="510"/>
      <c r="DL50" s="510"/>
      <c r="DM50" s="510"/>
      <c r="DN50" s="510"/>
      <c r="DO50" s="510"/>
      <c r="DP50" s="510"/>
      <c r="DQ50" s="510"/>
      <c r="DR50" s="510"/>
      <c r="DS50" s="510"/>
      <c r="DT50" s="510"/>
      <c r="DU50" s="510"/>
      <c r="DV50" s="510"/>
      <c r="DW50" s="510"/>
      <c r="DX50" s="510"/>
      <c r="DY50" s="510"/>
      <c r="DZ50" s="510"/>
      <c r="EA50" s="510"/>
      <c r="EB50" s="510"/>
      <c r="EC50" s="510"/>
      <c r="ED50" s="510"/>
      <c r="EE50" s="510"/>
      <c r="EF50" s="510"/>
      <c r="EG50" s="510"/>
      <c r="EH50" s="510"/>
      <c r="EI50" s="510"/>
      <c r="EJ50" s="510"/>
      <c r="EK50" s="510"/>
      <c r="EL50" s="510"/>
      <c r="EM50" s="510"/>
      <c r="EN50" s="510"/>
      <c r="EO50" s="510"/>
      <c r="EP50" s="510"/>
      <c r="EQ50" s="510"/>
      <c r="ER50" s="510"/>
      <c r="ES50" s="510"/>
      <c r="ET50" s="510"/>
      <c r="EU50" s="510"/>
      <c r="EV50" s="510"/>
      <c r="EW50" s="510"/>
      <c r="EX50" s="510"/>
      <c r="EY50" s="510"/>
      <c r="EZ50" s="510"/>
      <c r="FA50" s="510"/>
      <c r="FB50" s="510"/>
      <c r="FC50" s="510"/>
      <c r="FD50" s="510"/>
      <c r="FE50" s="510"/>
      <c r="FF50" s="510"/>
      <c r="FG50" s="510"/>
      <c r="FH50" s="510"/>
      <c r="FI50" s="510"/>
      <c r="FJ50" s="510"/>
      <c r="FK50" s="510"/>
      <c r="FL50" s="510"/>
      <c r="FM50" s="510"/>
      <c r="FN50" s="510"/>
      <c r="FO50" s="510"/>
      <c r="FP50" s="510"/>
      <c r="FQ50" s="510"/>
      <c r="FR50" s="510"/>
      <c r="FS50" s="510"/>
      <c r="FT50" s="510"/>
      <c r="FU50" s="510"/>
      <c r="FV50" s="510"/>
      <c r="FW50" s="510"/>
      <c r="FX50" s="510"/>
      <c r="FY50" s="510"/>
      <c r="FZ50" s="510"/>
      <c r="GA50" s="510"/>
      <c r="GB50" s="510"/>
      <c r="GC50" s="510"/>
      <c r="GD50" s="510"/>
      <c r="GE50" s="510"/>
      <c r="GF50" s="510"/>
      <c r="GG50" s="510"/>
      <c r="GH50" s="510"/>
      <c r="GI50" s="510"/>
      <c r="GJ50" s="510"/>
    </row>
    <row r="51" spans="1:192" s="504" customFormat="1" ht="155.5" hidden="1" thickBot="1">
      <c r="A51" s="958" t="s">
        <v>1863</v>
      </c>
      <c r="B51" s="865" t="s">
        <v>1870</v>
      </c>
      <c r="C51" s="958">
        <v>5</v>
      </c>
      <c r="D51" s="865" t="s">
        <v>2035</v>
      </c>
      <c r="E51" s="1323" t="s">
        <v>2036</v>
      </c>
      <c r="F51" s="502" t="s">
        <v>2037</v>
      </c>
      <c r="G51" s="440" t="s">
        <v>2038</v>
      </c>
      <c r="H51" s="171" t="s">
        <v>59</v>
      </c>
      <c r="I51" s="440" t="s">
        <v>2039</v>
      </c>
      <c r="J51" s="172">
        <v>44185</v>
      </c>
      <c r="K51" s="184">
        <v>44561</v>
      </c>
      <c r="L51" s="523" t="s">
        <v>1997</v>
      </c>
      <c r="M51" s="175" t="s">
        <v>1927</v>
      </c>
      <c r="N51" s="170" t="s">
        <v>2040</v>
      </c>
      <c r="O51" s="503">
        <v>1</v>
      </c>
      <c r="P51" s="489" t="s">
        <v>2</v>
      </c>
      <c r="Q51" s="170" t="s">
        <v>2041</v>
      </c>
      <c r="R51" s="900" t="s">
        <v>3</v>
      </c>
      <c r="S51" s="237"/>
      <c r="T51" s="237"/>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510"/>
      <c r="CA51" s="510"/>
      <c r="CB51" s="510"/>
      <c r="CC51" s="510"/>
      <c r="CD51" s="510"/>
      <c r="CE51" s="510"/>
      <c r="CF51" s="510"/>
      <c r="CG51" s="510"/>
      <c r="CH51" s="510"/>
      <c r="CI51" s="510"/>
      <c r="CJ51" s="510"/>
      <c r="CK51" s="510"/>
      <c r="CL51" s="510"/>
      <c r="CM51" s="510"/>
      <c r="CN51" s="510"/>
      <c r="CO51" s="510"/>
      <c r="CP51" s="510"/>
      <c r="CQ51" s="510"/>
      <c r="CR51" s="510"/>
      <c r="CS51" s="510"/>
      <c r="CT51" s="510"/>
      <c r="CU51" s="510"/>
      <c r="CV51" s="510"/>
      <c r="CW51" s="510"/>
      <c r="CX51" s="510"/>
      <c r="CY51" s="510"/>
      <c r="CZ51" s="510"/>
      <c r="DA51" s="510"/>
      <c r="DB51" s="510"/>
      <c r="DC51" s="510"/>
      <c r="DD51" s="510"/>
      <c r="DE51" s="510"/>
      <c r="DF51" s="510"/>
      <c r="DG51" s="510"/>
      <c r="DH51" s="510"/>
      <c r="DI51" s="510"/>
      <c r="DJ51" s="510"/>
      <c r="DK51" s="510"/>
      <c r="DL51" s="510"/>
      <c r="DM51" s="510"/>
      <c r="DN51" s="510"/>
      <c r="DO51" s="510"/>
      <c r="DP51" s="510"/>
      <c r="DQ51" s="510"/>
      <c r="DR51" s="510"/>
      <c r="DS51" s="510"/>
      <c r="DT51" s="510"/>
      <c r="DU51" s="510"/>
      <c r="DV51" s="510"/>
      <c r="DW51" s="510"/>
      <c r="DX51" s="510"/>
      <c r="DY51" s="510"/>
      <c r="DZ51" s="510"/>
      <c r="EA51" s="510"/>
      <c r="EB51" s="510"/>
      <c r="EC51" s="510"/>
      <c r="ED51" s="510"/>
      <c r="EE51" s="510"/>
      <c r="EF51" s="510"/>
      <c r="EG51" s="510"/>
      <c r="EH51" s="510"/>
      <c r="EI51" s="510"/>
      <c r="EJ51" s="510"/>
      <c r="EK51" s="510"/>
      <c r="EL51" s="510"/>
      <c r="EM51" s="510"/>
      <c r="EN51" s="510"/>
      <c r="EO51" s="510"/>
      <c r="EP51" s="510"/>
      <c r="EQ51" s="510"/>
      <c r="ER51" s="510"/>
      <c r="ES51" s="510"/>
      <c r="ET51" s="510"/>
      <c r="EU51" s="510"/>
      <c r="EV51" s="510"/>
      <c r="EW51" s="510"/>
      <c r="EX51" s="510"/>
      <c r="EY51" s="510"/>
      <c r="EZ51" s="510"/>
      <c r="FA51" s="510"/>
      <c r="FB51" s="510"/>
      <c r="FC51" s="510"/>
      <c r="FD51" s="510"/>
      <c r="FE51" s="510"/>
      <c r="FF51" s="510"/>
      <c r="FG51" s="510"/>
      <c r="FH51" s="510"/>
      <c r="FI51" s="510"/>
      <c r="FJ51" s="510"/>
      <c r="FK51" s="510"/>
      <c r="FL51" s="510"/>
      <c r="FM51" s="510"/>
      <c r="FN51" s="510"/>
      <c r="FO51" s="510"/>
      <c r="FP51" s="510"/>
      <c r="FQ51" s="510"/>
      <c r="FR51" s="510"/>
      <c r="FS51" s="510"/>
      <c r="FT51" s="510"/>
      <c r="FU51" s="510"/>
      <c r="FV51" s="510"/>
      <c r="FW51" s="510"/>
      <c r="FX51" s="510"/>
      <c r="FY51" s="510"/>
      <c r="FZ51" s="510"/>
      <c r="GA51" s="510"/>
      <c r="GB51" s="510"/>
      <c r="GC51" s="510"/>
      <c r="GD51" s="510"/>
      <c r="GE51" s="510"/>
      <c r="GF51" s="510"/>
      <c r="GG51" s="510"/>
      <c r="GH51" s="510"/>
      <c r="GI51" s="510"/>
      <c r="GJ51" s="510"/>
    </row>
    <row r="52" spans="1:192" s="504" customFormat="1" ht="140" hidden="1" thickBot="1">
      <c r="A52" s="958"/>
      <c r="B52" s="865"/>
      <c r="C52" s="958"/>
      <c r="D52" s="865"/>
      <c r="E52" s="1323"/>
      <c r="F52" s="507" t="s">
        <v>2042</v>
      </c>
      <c r="G52" s="434" t="s">
        <v>2043</v>
      </c>
      <c r="H52" s="166" t="s">
        <v>39</v>
      </c>
      <c r="I52" s="434" t="s">
        <v>2039</v>
      </c>
      <c r="J52" s="167">
        <v>44197</v>
      </c>
      <c r="K52" s="180">
        <v>44377</v>
      </c>
      <c r="L52" s="524" t="s">
        <v>1997</v>
      </c>
      <c r="M52" s="169" t="s">
        <v>1927</v>
      </c>
      <c r="N52" s="165" t="s">
        <v>2044</v>
      </c>
      <c r="O52" s="509">
        <v>1</v>
      </c>
      <c r="P52" s="485" t="s">
        <v>2</v>
      </c>
      <c r="Q52" s="165" t="s">
        <v>2045</v>
      </c>
      <c r="R52" s="900"/>
      <c r="S52" s="237"/>
      <c r="T52" s="237"/>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510"/>
      <c r="CA52" s="510"/>
      <c r="CB52" s="510"/>
      <c r="CC52" s="510"/>
      <c r="CD52" s="510"/>
      <c r="CE52" s="510"/>
      <c r="CF52" s="510"/>
      <c r="CG52" s="510"/>
      <c r="CH52" s="510"/>
      <c r="CI52" s="510"/>
      <c r="CJ52" s="510"/>
      <c r="CK52" s="510"/>
      <c r="CL52" s="510"/>
      <c r="CM52" s="510"/>
      <c r="CN52" s="510"/>
      <c r="CO52" s="510"/>
      <c r="CP52" s="510"/>
      <c r="CQ52" s="510"/>
      <c r="CR52" s="510"/>
      <c r="CS52" s="510"/>
      <c r="CT52" s="510"/>
      <c r="CU52" s="510"/>
      <c r="CV52" s="510"/>
      <c r="CW52" s="510"/>
      <c r="CX52" s="510"/>
      <c r="CY52" s="510"/>
      <c r="CZ52" s="510"/>
      <c r="DA52" s="510"/>
      <c r="DB52" s="510"/>
      <c r="DC52" s="510"/>
      <c r="DD52" s="510"/>
      <c r="DE52" s="510"/>
      <c r="DF52" s="510"/>
      <c r="DG52" s="510"/>
      <c r="DH52" s="510"/>
      <c r="DI52" s="510"/>
      <c r="DJ52" s="510"/>
      <c r="DK52" s="510"/>
      <c r="DL52" s="510"/>
      <c r="DM52" s="510"/>
      <c r="DN52" s="510"/>
      <c r="DO52" s="510"/>
      <c r="DP52" s="510"/>
      <c r="DQ52" s="510"/>
      <c r="DR52" s="510"/>
      <c r="DS52" s="510"/>
      <c r="DT52" s="510"/>
      <c r="DU52" s="510"/>
      <c r="DV52" s="510"/>
      <c r="DW52" s="510"/>
      <c r="DX52" s="510"/>
      <c r="DY52" s="510"/>
      <c r="DZ52" s="510"/>
      <c r="EA52" s="510"/>
      <c r="EB52" s="510"/>
      <c r="EC52" s="510"/>
      <c r="ED52" s="510"/>
      <c r="EE52" s="510"/>
      <c r="EF52" s="510"/>
      <c r="EG52" s="510"/>
      <c r="EH52" s="510"/>
      <c r="EI52" s="510"/>
      <c r="EJ52" s="510"/>
      <c r="EK52" s="510"/>
      <c r="EL52" s="510"/>
      <c r="EM52" s="510"/>
      <c r="EN52" s="510"/>
      <c r="EO52" s="510"/>
      <c r="EP52" s="510"/>
      <c r="EQ52" s="510"/>
      <c r="ER52" s="510"/>
      <c r="ES52" s="510"/>
      <c r="ET52" s="510"/>
      <c r="EU52" s="510"/>
      <c r="EV52" s="510"/>
      <c r="EW52" s="510"/>
      <c r="EX52" s="510"/>
      <c r="EY52" s="510"/>
      <c r="EZ52" s="510"/>
      <c r="FA52" s="510"/>
      <c r="FB52" s="510"/>
      <c r="FC52" s="510"/>
      <c r="FD52" s="510"/>
      <c r="FE52" s="510"/>
      <c r="FF52" s="510"/>
      <c r="FG52" s="510"/>
      <c r="FH52" s="510"/>
      <c r="FI52" s="510"/>
      <c r="FJ52" s="510"/>
      <c r="FK52" s="510"/>
      <c r="FL52" s="510"/>
      <c r="FM52" s="510"/>
      <c r="FN52" s="510"/>
      <c r="FO52" s="510"/>
      <c r="FP52" s="510"/>
      <c r="FQ52" s="510"/>
      <c r="FR52" s="510"/>
      <c r="FS52" s="510"/>
      <c r="FT52" s="510"/>
      <c r="FU52" s="510"/>
      <c r="FV52" s="510"/>
      <c r="FW52" s="510"/>
      <c r="FX52" s="510"/>
      <c r="FY52" s="510"/>
      <c r="FZ52" s="510"/>
      <c r="GA52" s="510"/>
      <c r="GB52" s="510"/>
      <c r="GC52" s="510"/>
      <c r="GD52" s="510"/>
      <c r="GE52" s="510"/>
      <c r="GF52" s="510"/>
      <c r="GG52" s="510"/>
      <c r="GH52" s="510"/>
      <c r="GI52" s="510"/>
      <c r="GJ52" s="510"/>
    </row>
    <row r="53" spans="1:192" s="511" customFormat="1" ht="16" thickBot="1">
      <c r="A53" s="1126"/>
      <c r="B53" s="1127"/>
      <c r="C53" s="1127"/>
      <c r="D53" s="1127"/>
      <c r="E53" s="1127"/>
      <c r="F53" s="1127"/>
      <c r="G53" s="1127"/>
      <c r="H53" s="1127"/>
      <c r="I53" s="1127"/>
      <c r="J53" s="1127"/>
      <c r="K53" s="1127"/>
      <c r="L53" s="1127"/>
      <c r="M53" s="1127"/>
      <c r="N53" s="1127"/>
      <c r="O53" s="1127"/>
      <c r="P53" s="1127"/>
      <c r="Q53" s="1127"/>
      <c r="R53" s="1128"/>
      <c r="S53" s="237"/>
      <c r="T53" s="237"/>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510"/>
      <c r="CB53" s="510"/>
      <c r="CC53" s="510"/>
      <c r="CD53" s="510"/>
      <c r="CE53" s="510"/>
      <c r="CF53" s="510"/>
      <c r="CG53" s="510"/>
      <c r="CH53" s="510"/>
      <c r="CI53" s="510"/>
      <c r="CJ53" s="510"/>
      <c r="CK53" s="510"/>
      <c r="CL53" s="510"/>
      <c r="CM53" s="510"/>
      <c r="CN53" s="510"/>
      <c r="CO53" s="510"/>
      <c r="CP53" s="510"/>
      <c r="CQ53" s="510"/>
      <c r="CR53" s="510"/>
      <c r="CS53" s="510"/>
      <c r="CT53" s="510"/>
      <c r="CU53" s="510"/>
      <c r="CV53" s="510"/>
      <c r="CW53" s="510"/>
      <c r="CX53" s="510"/>
      <c r="CY53" s="510"/>
      <c r="CZ53" s="510"/>
      <c r="DA53" s="510"/>
      <c r="DB53" s="510"/>
      <c r="DC53" s="510"/>
      <c r="DD53" s="510"/>
      <c r="DE53" s="510"/>
      <c r="DF53" s="510"/>
      <c r="DG53" s="510"/>
      <c r="DH53" s="510"/>
      <c r="DI53" s="510"/>
      <c r="DJ53" s="510"/>
      <c r="DK53" s="510"/>
      <c r="DL53" s="510"/>
      <c r="DM53" s="510"/>
      <c r="DN53" s="510"/>
      <c r="DO53" s="510"/>
      <c r="DP53" s="510"/>
      <c r="DQ53" s="510"/>
      <c r="DR53" s="510"/>
      <c r="DS53" s="510"/>
      <c r="DT53" s="510"/>
      <c r="DU53" s="510"/>
      <c r="DV53" s="510"/>
      <c r="DW53" s="510"/>
      <c r="DX53" s="510"/>
      <c r="DY53" s="510"/>
      <c r="DZ53" s="510"/>
      <c r="EA53" s="510"/>
      <c r="EB53" s="510"/>
      <c r="EC53" s="510"/>
      <c r="ED53" s="510"/>
      <c r="EE53" s="510"/>
      <c r="EF53" s="510"/>
      <c r="EG53" s="510"/>
      <c r="EH53" s="510"/>
      <c r="EI53" s="510"/>
      <c r="EJ53" s="510"/>
      <c r="EK53" s="510"/>
      <c r="EL53" s="510"/>
      <c r="EM53" s="510"/>
      <c r="EN53" s="510"/>
      <c r="EO53" s="510"/>
      <c r="EP53" s="510"/>
      <c r="EQ53" s="510"/>
      <c r="ER53" s="510"/>
      <c r="ES53" s="510"/>
      <c r="ET53" s="510"/>
      <c r="EU53" s="510"/>
      <c r="EV53" s="510"/>
      <c r="EW53" s="510"/>
      <c r="EX53" s="510"/>
      <c r="EY53" s="510"/>
      <c r="EZ53" s="510"/>
      <c r="FA53" s="510"/>
      <c r="FB53" s="510"/>
      <c r="FC53" s="510"/>
      <c r="FD53" s="510"/>
      <c r="FE53" s="510"/>
      <c r="FF53" s="510"/>
      <c r="FG53" s="510"/>
      <c r="FH53" s="510"/>
      <c r="FI53" s="510"/>
      <c r="FJ53" s="510"/>
      <c r="FK53" s="510"/>
      <c r="FL53" s="510"/>
      <c r="FM53" s="510"/>
      <c r="FN53" s="510"/>
      <c r="FO53" s="510"/>
      <c r="FP53" s="510"/>
      <c r="FQ53" s="510"/>
      <c r="FR53" s="510"/>
      <c r="FS53" s="510"/>
      <c r="FT53" s="510"/>
      <c r="FU53" s="510"/>
      <c r="FV53" s="510"/>
      <c r="FW53" s="510"/>
      <c r="FX53" s="510"/>
      <c r="FY53" s="510"/>
      <c r="FZ53" s="510"/>
      <c r="GA53" s="510"/>
      <c r="GB53" s="510"/>
      <c r="GC53" s="510"/>
      <c r="GD53" s="510"/>
      <c r="GE53" s="510"/>
      <c r="GF53" s="510"/>
      <c r="GG53" s="510"/>
      <c r="GH53" s="510"/>
      <c r="GI53" s="510"/>
      <c r="GJ53" s="510"/>
    </row>
    <row r="54" spans="1:192" s="504" customFormat="1" ht="196.5" customHeight="1">
      <c r="A54" s="958" t="s">
        <v>1863</v>
      </c>
      <c r="B54" s="865" t="s">
        <v>1870</v>
      </c>
      <c r="C54" s="958">
        <v>6</v>
      </c>
      <c r="D54" s="865" t="s">
        <v>2046</v>
      </c>
      <c r="E54" s="1323" t="s">
        <v>2047</v>
      </c>
      <c r="F54" s="1323" t="s">
        <v>2048</v>
      </c>
      <c r="G54" s="861" t="s">
        <v>2049</v>
      </c>
      <c r="H54" s="958" t="s">
        <v>59</v>
      </c>
      <c r="I54" s="861" t="s">
        <v>2050</v>
      </c>
      <c r="J54" s="1331">
        <v>44256</v>
      </c>
      <c r="K54" s="1332">
        <v>44347</v>
      </c>
      <c r="L54" s="523" t="s">
        <v>1997</v>
      </c>
      <c r="M54" s="175" t="s">
        <v>1927</v>
      </c>
      <c r="N54" s="170" t="s">
        <v>2051</v>
      </c>
      <c r="O54" s="1333">
        <v>1</v>
      </c>
      <c r="P54" s="1334" t="s">
        <v>5</v>
      </c>
      <c r="Q54" s="865" t="s">
        <v>2052</v>
      </c>
      <c r="R54" s="900" t="s">
        <v>1</v>
      </c>
      <c r="S54" s="237"/>
      <c r="T54" s="237"/>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10"/>
      <c r="CD54" s="510"/>
      <c r="CE54" s="510"/>
      <c r="CF54" s="510"/>
      <c r="CG54" s="510"/>
      <c r="CH54" s="510"/>
      <c r="CI54" s="510"/>
      <c r="CJ54" s="510"/>
      <c r="CK54" s="510"/>
      <c r="CL54" s="510"/>
      <c r="CM54" s="510"/>
      <c r="CN54" s="510"/>
      <c r="CO54" s="510"/>
      <c r="CP54" s="510"/>
      <c r="CQ54" s="510"/>
      <c r="CR54" s="510"/>
      <c r="CS54" s="510"/>
      <c r="CT54" s="510"/>
      <c r="CU54" s="510"/>
      <c r="CV54" s="510"/>
      <c r="CW54" s="510"/>
      <c r="CX54" s="510"/>
      <c r="CY54" s="510"/>
      <c r="CZ54" s="510"/>
      <c r="DA54" s="510"/>
      <c r="DB54" s="510"/>
      <c r="DC54" s="510"/>
      <c r="DD54" s="510"/>
      <c r="DE54" s="510"/>
      <c r="DF54" s="510"/>
      <c r="DG54" s="510"/>
      <c r="DH54" s="510"/>
      <c r="DI54" s="510"/>
      <c r="DJ54" s="510"/>
      <c r="DK54" s="510"/>
      <c r="DL54" s="510"/>
      <c r="DM54" s="510"/>
      <c r="DN54" s="510"/>
      <c r="DO54" s="510"/>
      <c r="DP54" s="510"/>
      <c r="DQ54" s="510"/>
      <c r="DR54" s="510"/>
      <c r="DS54" s="510"/>
      <c r="DT54" s="510"/>
      <c r="DU54" s="510"/>
      <c r="DV54" s="510"/>
      <c r="DW54" s="510"/>
      <c r="DX54" s="510"/>
      <c r="DY54" s="510"/>
      <c r="DZ54" s="510"/>
      <c r="EA54" s="510"/>
      <c r="EB54" s="510"/>
      <c r="EC54" s="510"/>
      <c r="ED54" s="510"/>
      <c r="EE54" s="510"/>
      <c r="EF54" s="510"/>
      <c r="EG54" s="510"/>
      <c r="EH54" s="510"/>
      <c r="EI54" s="510"/>
      <c r="EJ54" s="510"/>
      <c r="EK54" s="510"/>
      <c r="EL54" s="510"/>
      <c r="EM54" s="510"/>
      <c r="EN54" s="510"/>
      <c r="EO54" s="510"/>
      <c r="EP54" s="510"/>
      <c r="EQ54" s="510"/>
      <c r="ER54" s="510"/>
      <c r="ES54" s="510"/>
      <c r="ET54" s="510"/>
      <c r="EU54" s="510"/>
      <c r="EV54" s="510"/>
      <c r="EW54" s="510"/>
      <c r="EX54" s="510"/>
      <c r="EY54" s="510"/>
      <c r="EZ54" s="510"/>
      <c r="FA54" s="510"/>
      <c r="FB54" s="510"/>
      <c r="FC54" s="510"/>
      <c r="FD54" s="510"/>
      <c r="FE54" s="510"/>
      <c r="FF54" s="510"/>
      <c r="FG54" s="510"/>
      <c r="FH54" s="510"/>
      <c r="FI54" s="510"/>
      <c r="FJ54" s="510"/>
      <c r="FK54" s="510"/>
      <c r="FL54" s="510"/>
      <c r="FM54" s="510"/>
      <c r="FN54" s="510"/>
      <c r="FO54" s="510"/>
      <c r="FP54" s="510"/>
      <c r="FQ54" s="510"/>
      <c r="FR54" s="510"/>
      <c r="FS54" s="510"/>
      <c r="FT54" s="510"/>
      <c r="FU54" s="510"/>
      <c r="FV54" s="510"/>
      <c r="FW54" s="510"/>
      <c r="FX54" s="510"/>
      <c r="FY54" s="510"/>
      <c r="FZ54" s="510"/>
      <c r="GA54" s="510"/>
      <c r="GB54" s="510"/>
      <c r="GC54" s="510"/>
      <c r="GD54" s="510"/>
      <c r="GE54" s="510"/>
      <c r="GF54" s="510"/>
      <c r="GG54" s="510"/>
      <c r="GH54" s="510"/>
      <c r="GI54" s="510"/>
    </row>
    <row r="55" spans="1:192" s="504" customFormat="1" ht="409.6" customHeight="1">
      <c r="A55" s="958"/>
      <c r="B55" s="865"/>
      <c r="C55" s="958"/>
      <c r="D55" s="865"/>
      <c r="E55" s="1323"/>
      <c r="F55" s="1323"/>
      <c r="G55" s="861"/>
      <c r="H55" s="958"/>
      <c r="I55" s="861"/>
      <c r="J55" s="1331"/>
      <c r="K55" s="1332"/>
      <c r="L55" s="1339">
        <v>45082</v>
      </c>
      <c r="M55" s="846" t="s">
        <v>1730</v>
      </c>
      <c r="N55" s="848" t="s">
        <v>2053</v>
      </c>
      <c r="O55" s="1333"/>
      <c r="P55" s="1334"/>
      <c r="Q55" s="865"/>
      <c r="R55" s="900"/>
      <c r="S55" s="237"/>
      <c r="T55" s="237"/>
      <c r="U55" s="510"/>
      <c r="V55" s="510"/>
      <c r="W55" s="510"/>
      <c r="X55" s="510"/>
      <c r="Y55" s="510"/>
      <c r="Z55" s="510"/>
      <c r="AA55" s="510"/>
      <c r="AB55" s="510"/>
      <c r="AC55" s="510"/>
      <c r="AD55" s="510"/>
      <c r="AE55" s="510"/>
      <c r="AF55" s="510"/>
      <c r="AG55" s="510"/>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0"/>
      <c r="BW55" s="510"/>
      <c r="BX55" s="510"/>
      <c r="BY55" s="510"/>
      <c r="BZ55" s="510"/>
      <c r="CA55" s="510"/>
      <c r="CB55" s="510"/>
      <c r="CC55" s="510"/>
      <c r="CD55" s="510"/>
      <c r="CE55" s="510"/>
      <c r="CF55" s="510"/>
      <c r="CG55" s="510"/>
      <c r="CH55" s="510"/>
      <c r="CI55" s="510"/>
      <c r="CJ55" s="510"/>
      <c r="CK55" s="510"/>
      <c r="CL55" s="510"/>
      <c r="CM55" s="510"/>
      <c r="CN55" s="510"/>
      <c r="CO55" s="510"/>
      <c r="CP55" s="510"/>
      <c r="CQ55" s="510"/>
      <c r="CR55" s="510"/>
      <c r="CS55" s="510"/>
      <c r="CT55" s="510"/>
      <c r="CU55" s="510"/>
      <c r="CV55" s="510"/>
      <c r="CW55" s="510"/>
      <c r="CX55" s="510"/>
      <c r="CY55" s="510"/>
      <c r="CZ55" s="510"/>
      <c r="DA55" s="510"/>
      <c r="DB55" s="510"/>
      <c r="DC55" s="510"/>
      <c r="DD55" s="510"/>
      <c r="DE55" s="510"/>
      <c r="DF55" s="510"/>
      <c r="DG55" s="510"/>
      <c r="DH55" s="510"/>
      <c r="DI55" s="510"/>
      <c r="DJ55" s="510"/>
      <c r="DK55" s="510"/>
      <c r="DL55" s="510"/>
      <c r="DM55" s="510"/>
      <c r="DN55" s="510"/>
      <c r="DO55" s="510"/>
      <c r="DP55" s="510"/>
      <c r="DQ55" s="510"/>
      <c r="DR55" s="510"/>
      <c r="DS55" s="510"/>
      <c r="DT55" s="510"/>
      <c r="DU55" s="510"/>
      <c r="DV55" s="510"/>
      <c r="DW55" s="510"/>
      <c r="DX55" s="510"/>
      <c r="DY55" s="510"/>
      <c r="DZ55" s="510"/>
      <c r="EA55" s="510"/>
      <c r="EB55" s="510"/>
      <c r="EC55" s="510"/>
      <c r="ED55" s="510"/>
      <c r="EE55" s="510"/>
      <c r="EF55" s="510"/>
      <c r="EG55" s="510"/>
      <c r="EH55" s="510"/>
      <c r="EI55" s="510"/>
      <c r="EJ55" s="510"/>
      <c r="EK55" s="510"/>
      <c r="EL55" s="510"/>
      <c r="EM55" s="510"/>
      <c r="EN55" s="510"/>
      <c r="EO55" s="510"/>
      <c r="EP55" s="510"/>
      <c r="EQ55" s="510"/>
      <c r="ER55" s="510"/>
      <c r="ES55" s="510"/>
      <c r="ET55" s="510"/>
      <c r="EU55" s="510"/>
      <c r="EV55" s="510"/>
      <c r="EW55" s="510"/>
      <c r="EX55" s="510"/>
      <c r="EY55" s="510"/>
      <c r="EZ55" s="510"/>
      <c r="FA55" s="510"/>
      <c r="FB55" s="510"/>
      <c r="FC55" s="510"/>
      <c r="FD55" s="510"/>
      <c r="FE55" s="510"/>
      <c r="FF55" s="510"/>
      <c r="FG55" s="510"/>
      <c r="FH55" s="510"/>
      <c r="FI55" s="510"/>
      <c r="FJ55" s="510"/>
      <c r="FK55" s="510"/>
      <c r="FL55" s="510"/>
      <c r="FM55" s="510"/>
      <c r="FN55" s="510"/>
      <c r="FO55" s="510"/>
      <c r="FP55" s="510"/>
      <c r="FQ55" s="510"/>
      <c r="FR55" s="510"/>
      <c r="FS55" s="510"/>
      <c r="FT55" s="510"/>
      <c r="FU55" s="510"/>
      <c r="FV55" s="510"/>
      <c r="FW55" s="510"/>
      <c r="FX55" s="510"/>
      <c r="FY55" s="510"/>
      <c r="FZ55" s="510"/>
      <c r="GA55" s="510"/>
      <c r="GB55" s="510"/>
      <c r="GC55" s="510"/>
      <c r="GD55" s="510"/>
      <c r="GE55" s="510"/>
      <c r="GF55" s="510"/>
      <c r="GG55" s="510"/>
      <c r="GH55" s="510"/>
      <c r="GI55" s="510"/>
    </row>
    <row r="56" spans="1:192" s="504" customFormat="1" ht="124.5" customHeight="1" thickBot="1">
      <c r="A56" s="958"/>
      <c r="B56" s="865"/>
      <c r="C56" s="958"/>
      <c r="D56" s="865"/>
      <c r="E56" s="1323"/>
      <c r="F56" s="1319"/>
      <c r="G56" s="859"/>
      <c r="H56" s="834"/>
      <c r="I56" s="859"/>
      <c r="J56" s="920"/>
      <c r="K56" s="1326"/>
      <c r="L56" s="1336"/>
      <c r="M56" s="832"/>
      <c r="N56" s="836"/>
      <c r="O56" s="1330"/>
      <c r="P56" s="908"/>
      <c r="Q56" s="865"/>
      <c r="R56" s="900"/>
      <c r="S56" s="237"/>
      <c r="T56" s="237"/>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0"/>
      <c r="AY56" s="510"/>
      <c r="AZ56" s="510"/>
      <c r="BA56" s="510"/>
      <c r="BB56" s="510"/>
      <c r="BC56" s="510"/>
      <c r="BD56" s="510"/>
      <c r="BE56" s="510"/>
      <c r="BF56" s="510"/>
      <c r="BG56" s="510"/>
      <c r="BH56" s="510"/>
      <c r="BI56" s="510"/>
      <c r="BJ56" s="510"/>
      <c r="BK56" s="510"/>
      <c r="BL56" s="510"/>
      <c r="BM56" s="510"/>
      <c r="BN56" s="510"/>
      <c r="BO56" s="510"/>
      <c r="BP56" s="510"/>
      <c r="BQ56" s="510"/>
      <c r="BR56" s="510"/>
      <c r="BS56" s="510"/>
      <c r="BT56" s="510"/>
      <c r="BU56" s="510"/>
      <c r="BV56" s="510"/>
      <c r="BW56" s="510"/>
      <c r="BX56" s="510"/>
      <c r="BY56" s="510"/>
      <c r="BZ56" s="510"/>
      <c r="CA56" s="510"/>
      <c r="CB56" s="510"/>
      <c r="CC56" s="510"/>
      <c r="CD56" s="510"/>
      <c r="CE56" s="510"/>
      <c r="CF56" s="510"/>
      <c r="CG56" s="510"/>
      <c r="CH56" s="510"/>
      <c r="CI56" s="510"/>
      <c r="CJ56" s="510"/>
      <c r="CK56" s="510"/>
      <c r="CL56" s="510"/>
      <c r="CM56" s="510"/>
      <c r="CN56" s="510"/>
      <c r="CO56" s="510"/>
      <c r="CP56" s="510"/>
      <c r="CQ56" s="510"/>
      <c r="CR56" s="510"/>
      <c r="CS56" s="510"/>
      <c r="CT56" s="510"/>
      <c r="CU56" s="510"/>
      <c r="CV56" s="510"/>
      <c r="CW56" s="510"/>
      <c r="CX56" s="510"/>
      <c r="CY56" s="510"/>
      <c r="CZ56" s="510"/>
      <c r="DA56" s="510"/>
      <c r="DB56" s="510"/>
      <c r="DC56" s="510"/>
      <c r="DD56" s="510"/>
      <c r="DE56" s="510"/>
      <c r="DF56" s="510"/>
      <c r="DG56" s="510"/>
      <c r="DH56" s="510"/>
      <c r="DI56" s="510"/>
      <c r="DJ56" s="510"/>
      <c r="DK56" s="510"/>
      <c r="DL56" s="510"/>
      <c r="DM56" s="510"/>
      <c r="DN56" s="510"/>
      <c r="DO56" s="510"/>
      <c r="DP56" s="510"/>
      <c r="DQ56" s="510"/>
      <c r="DR56" s="510"/>
      <c r="DS56" s="510"/>
      <c r="DT56" s="510"/>
      <c r="DU56" s="510"/>
      <c r="DV56" s="510"/>
      <c r="DW56" s="510"/>
      <c r="DX56" s="510"/>
      <c r="DY56" s="510"/>
      <c r="DZ56" s="510"/>
      <c r="EA56" s="510"/>
      <c r="EB56" s="510"/>
      <c r="EC56" s="510"/>
      <c r="ED56" s="510"/>
      <c r="EE56" s="510"/>
      <c r="EF56" s="510"/>
      <c r="EG56" s="510"/>
      <c r="EH56" s="510"/>
      <c r="EI56" s="510"/>
      <c r="EJ56" s="510"/>
      <c r="EK56" s="510"/>
      <c r="EL56" s="510"/>
      <c r="EM56" s="510"/>
      <c r="EN56" s="510"/>
      <c r="EO56" s="510"/>
      <c r="EP56" s="510"/>
      <c r="EQ56" s="510"/>
      <c r="ER56" s="510"/>
      <c r="ES56" s="510"/>
      <c r="ET56" s="510"/>
      <c r="EU56" s="510"/>
      <c r="EV56" s="510"/>
      <c r="EW56" s="510"/>
      <c r="EX56" s="510"/>
      <c r="EY56" s="510"/>
      <c r="EZ56" s="510"/>
      <c r="FA56" s="510"/>
      <c r="FB56" s="510"/>
      <c r="FC56" s="510"/>
      <c r="FD56" s="510"/>
      <c r="FE56" s="510"/>
      <c r="FF56" s="510"/>
      <c r="FG56" s="510"/>
      <c r="FH56" s="510"/>
      <c r="FI56" s="510"/>
      <c r="FJ56" s="510"/>
      <c r="FK56" s="510"/>
      <c r="FL56" s="510"/>
      <c r="FM56" s="510"/>
      <c r="FN56" s="510"/>
      <c r="FO56" s="510"/>
      <c r="FP56" s="510"/>
      <c r="FQ56" s="510"/>
      <c r="FR56" s="510"/>
      <c r="FS56" s="510"/>
      <c r="FT56" s="510"/>
      <c r="FU56" s="510"/>
      <c r="FV56" s="510"/>
      <c r="FW56" s="510"/>
      <c r="FX56" s="510"/>
      <c r="FY56" s="510"/>
      <c r="FZ56" s="510"/>
      <c r="GA56" s="510"/>
      <c r="GB56" s="510"/>
      <c r="GC56" s="510"/>
      <c r="GD56" s="510"/>
      <c r="GE56" s="510"/>
      <c r="GF56" s="510"/>
      <c r="GG56" s="510"/>
      <c r="GH56" s="510"/>
      <c r="GI56" s="510"/>
    </row>
    <row r="57" spans="1:192" s="511" customFormat="1" ht="16" thickBot="1">
      <c r="A57" s="1126"/>
      <c r="B57" s="1127"/>
      <c r="C57" s="1127"/>
      <c r="D57" s="1127"/>
      <c r="E57" s="1127"/>
      <c r="F57" s="1127"/>
      <c r="G57" s="1127"/>
      <c r="H57" s="1127"/>
      <c r="I57" s="1127"/>
      <c r="J57" s="1127"/>
      <c r="K57" s="1127"/>
      <c r="L57" s="1127"/>
      <c r="M57" s="1127"/>
      <c r="N57" s="1127"/>
      <c r="O57" s="1127"/>
      <c r="P57" s="1127"/>
      <c r="Q57" s="1127"/>
      <c r="R57" s="1128"/>
      <c r="S57" s="237"/>
      <c r="T57" s="237"/>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0"/>
      <c r="BW57" s="510"/>
      <c r="BX57" s="510"/>
      <c r="BY57" s="510"/>
      <c r="BZ57" s="510"/>
      <c r="CA57" s="510"/>
      <c r="CB57" s="510"/>
      <c r="CC57" s="510"/>
      <c r="CD57" s="510"/>
      <c r="CE57" s="510"/>
      <c r="CF57" s="510"/>
      <c r="CG57" s="510"/>
      <c r="CH57" s="510"/>
      <c r="CI57" s="510"/>
      <c r="CJ57" s="510"/>
      <c r="CK57" s="510"/>
      <c r="CL57" s="510"/>
      <c r="CM57" s="510"/>
      <c r="CN57" s="510"/>
      <c r="CO57" s="510"/>
      <c r="CP57" s="510"/>
      <c r="CQ57" s="510"/>
      <c r="CR57" s="510"/>
      <c r="CS57" s="510"/>
      <c r="CT57" s="510"/>
      <c r="CU57" s="510"/>
      <c r="CV57" s="510"/>
      <c r="CW57" s="510"/>
      <c r="CX57" s="510"/>
      <c r="CY57" s="510"/>
      <c r="CZ57" s="510"/>
      <c r="DA57" s="510"/>
      <c r="DB57" s="510"/>
      <c r="DC57" s="510"/>
      <c r="DD57" s="510"/>
      <c r="DE57" s="510"/>
      <c r="DF57" s="510"/>
      <c r="DG57" s="510"/>
      <c r="DH57" s="510"/>
      <c r="DI57" s="510"/>
      <c r="DJ57" s="510"/>
      <c r="DK57" s="510"/>
      <c r="DL57" s="510"/>
      <c r="DM57" s="510"/>
      <c r="DN57" s="510"/>
      <c r="DO57" s="510"/>
      <c r="DP57" s="510"/>
      <c r="DQ57" s="510"/>
      <c r="DR57" s="510"/>
      <c r="DS57" s="510"/>
      <c r="DT57" s="510"/>
      <c r="DU57" s="510"/>
      <c r="DV57" s="510"/>
      <c r="DW57" s="510"/>
      <c r="DX57" s="510"/>
      <c r="DY57" s="510"/>
      <c r="DZ57" s="510"/>
      <c r="EA57" s="510"/>
      <c r="EB57" s="510"/>
      <c r="EC57" s="510"/>
      <c r="ED57" s="510"/>
      <c r="EE57" s="510"/>
      <c r="EF57" s="510"/>
      <c r="EG57" s="510"/>
      <c r="EH57" s="510"/>
      <c r="EI57" s="510"/>
      <c r="EJ57" s="510"/>
      <c r="EK57" s="510"/>
      <c r="EL57" s="510"/>
      <c r="EM57" s="510"/>
      <c r="EN57" s="510"/>
      <c r="EO57" s="510"/>
      <c r="EP57" s="510"/>
      <c r="EQ57" s="510"/>
      <c r="ER57" s="510"/>
      <c r="ES57" s="510"/>
      <c r="ET57" s="510"/>
      <c r="EU57" s="510"/>
      <c r="EV57" s="510"/>
      <c r="EW57" s="510"/>
      <c r="EX57" s="510"/>
      <c r="EY57" s="510"/>
      <c r="EZ57" s="510"/>
      <c r="FA57" s="510"/>
      <c r="FB57" s="510"/>
      <c r="FC57" s="510"/>
      <c r="FD57" s="510"/>
      <c r="FE57" s="510"/>
      <c r="FF57" s="510"/>
      <c r="FG57" s="510"/>
      <c r="FH57" s="510"/>
      <c r="FI57" s="510"/>
      <c r="FJ57" s="510"/>
      <c r="FK57" s="510"/>
      <c r="FL57" s="510"/>
      <c r="FM57" s="510"/>
      <c r="FN57" s="510"/>
      <c r="FO57" s="510"/>
      <c r="FP57" s="510"/>
      <c r="FQ57" s="510"/>
      <c r="FR57" s="510"/>
      <c r="FS57" s="510"/>
      <c r="FT57" s="510"/>
      <c r="FU57" s="510"/>
      <c r="FV57" s="510"/>
      <c r="FW57" s="510"/>
      <c r="FX57" s="510"/>
      <c r="FY57" s="510"/>
      <c r="FZ57" s="510"/>
      <c r="GA57" s="510"/>
      <c r="GB57" s="510"/>
      <c r="GC57" s="510"/>
      <c r="GD57" s="510"/>
      <c r="GE57" s="510"/>
      <c r="GF57" s="510"/>
      <c r="GG57" s="510"/>
      <c r="GH57" s="510"/>
      <c r="GI57" s="510"/>
      <c r="GJ57" s="510"/>
    </row>
    <row r="58" spans="1:192" s="504" customFormat="1" ht="170.5" hidden="1">
      <c r="A58" s="182" t="s">
        <v>1863</v>
      </c>
      <c r="B58" s="170" t="s">
        <v>1870</v>
      </c>
      <c r="C58" s="171">
        <v>7</v>
      </c>
      <c r="D58" s="494" t="s">
        <v>2054</v>
      </c>
      <c r="E58" s="170" t="s">
        <v>2055</v>
      </c>
      <c r="F58" s="502" t="s">
        <v>2056</v>
      </c>
      <c r="G58" s="440" t="s">
        <v>2057</v>
      </c>
      <c r="H58" s="171" t="s">
        <v>59</v>
      </c>
      <c r="I58" s="440" t="s">
        <v>2058</v>
      </c>
      <c r="J58" s="172">
        <v>44228</v>
      </c>
      <c r="K58" s="184">
        <v>44286</v>
      </c>
      <c r="L58" s="220">
        <v>44319</v>
      </c>
      <c r="M58" s="175" t="s">
        <v>1979</v>
      </c>
      <c r="N58" s="170" t="s">
        <v>2059</v>
      </c>
      <c r="O58" s="503">
        <v>1</v>
      </c>
      <c r="P58" s="489" t="s">
        <v>2</v>
      </c>
      <c r="Q58" s="170" t="s">
        <v>2060</v>
      </c>
      <c r="R58" s="487" t="s">
        <v>3</v>
      </c>
      <c r="S58" s="237"/>
      <c r="T58" s="237"/>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0"/>
      <c r="BW58" s="510"/>
      <c r="BX58" s="510"/>
      <c r="BY58" s="510"/>
      <c r="BZ58" s="510"/>
      <c r="CA58" s="510"/>
      <c r="CB58" s="510"/>
      <c r="CC58" s="510"/>
      <c r="CD58" s="510"/>
      <c r="CE58" s="510"/>
      <c r="CF58" s="510"/>
      <c r="CG58" s="510"/>
      <c r="CH58" s="510"/>
      <c r="CI58" s="510"/>
      <c r="CJ58" s="510"/>
      <c r="CK58" s="510"/>
      <c r="CL58" s="510"/>
      <c r="CM58" s="510"/>
      <c r="CN58" s="510"/>
      <c r="CO58" s="510"/>
      <c r="CP58" s="510"/>
      <c r="CQ58" s="510"/>
      <c r="CR58" s="510"/>
      <c r="CS58" s="510"/>
      <c r="CT58" s="510"/>
      <c r="CU58" s="510"/>
      <c r="CV58" s="510"/>
      <c r="CW58" s="510"/>
      <c r="CX58" s="510"/>
      <c r="CY58" s="510"/>
      <c r="CZ58" s="510"/>
      <c r="DA58" s="510"/>
      <c r="DB58" s="510"/>
      <c r="DC58" s="510"/>
      <c r="DD58" s="510"/>
      <c r="DE58" s="510"/>
      <c r="DF58" s="510"/>
      <c r="DG58" s="510"/>
      <c r="DH58" s="510"/>
      <c r="DI58" s="510"/>
      <c r="DJ58" s="510"/>
      <c r="DK58" s="510"/>
      <c r="DL58" s="510"/>
      <c r="DM58" s="510"/>
      <c r="DN58" s="510"/>
      <c r="DO58" s="510"/>
      <c r="DP58" s="510"/>
      <c r="DQ58" s="510"/>
      <c r="DR58" s="510"/>
      <c r="DS58" s="510"/>
      <c r="DT58" s="510"/>
      <c r="DU58" s="510"/>
      <c r="DV58" s="510"/>
      <c r="DW58" s="510"/>
      <c r="DX58" s="510"/>
      <c r="DY58" s="510"/>
      <c r="DZ58" s="510"/>
      <c r="EA58" s="510"/>
      <c r="EB58" s="510"/>
      <c r="EC58" s="510"/>
      <c r="ED58" s="510"/>
      <c r="EE58" s="510"/>
      <c r="EF58" s="510"/>
      <c r="EG58" s="510"/>
      <c r="EH58" s="510"/>
      <c r="EI58" s="510"/>
      <c r="EJ58" s="510"/>
      <c r="EK58" s="510"/>
      <c r="EL58" s="510"/>
      <c r="EM58" s="510"/>
      <c r="EN58" s="510"/>
      <c r="EO58" s="510"/>
      <c r="EP58" s="510"/>
      <c r="EQ58" s="510"/>
      <c r="ER58" s="510"/>
      <c r="ES58" s="510"/>
      <c r="ET58" s="510"/>
      <c r="EU58" s="510"/>
      <c r="EV58" s="510"/>
      <c r="EW58" s="510"/>
      <c r="EX58" s="510"/>
      <c r="EY58" s="510"/>
      <c r="EZ58" s="510"/>
      <c r="FA58" s="510"/>
      <c r="FB58" s="510"/>
      <c r="FC58" s="510"/>
      <c r="FD58" s="510"/>
      <c r="FE58" s="510"/>
      <c r="FF58" s="510"/>
      <c r="FG58" s="510"/>
      <c r="FH58" s="510"/>
      <c r="FI58" s="510"/>
      <c r="FJ58" s="510"/>
      <c r="FK58" s="510"/>
      <c r="FL58" s="510"/>
      <c r="FM58" s="510"/>
      <c r="FN58" s="510"/>
      <c r="FO58" s="510"/>
      <c r="FP58" s="510"/>
      <c r="FQ58" s="510"/>
      <c r="FR58" s="510"/>
      <c r="FS58" s="510"/>
      <c r="FT58" s="510"/>
      <c r="FU58" s="510"/>
      <c r="FV58" s="510"/>
      <c r="FW58" s="510"/>
      <c r="FX58" s="510"/>
      <c r="FY58" s="510"/>
      <c r="FZ58" s="510"/>
      <c r="GA58" s="510"/>
      <c r="GB58" s="510"/>
      <c r="GC58" s="510"/>
      <c r="GD58" s="510"/>
      <c r="GE58" s="510"/>
      <c r="GF58" s="510"/>
      <c r="GG58" s="510"/>
      <c r="GH58" s="510"/>
      <c r="GI58" s="510"/>
      <c r="GJ58" s="510"/>
    </row>
    <row r="59" spans="1:192" s="504" customFormat="1" ht="35.25" customHeight="1">
      <c r="A59" s="1340"/>
      <c r="B59" s="1340"/>
      <c r="C59" s="1340"/>
      <c r="D59" s="1340"/>
      <c r="E59" s="1340"/>
      <c r="F59" s="1340"/>
      <c r="G59" s="1340"/>
      <c r="H59" s="1340"/>
      <c r="I59" s="1340"/>
      <c r="J59" s="1340"/>
      <c r="K59" s="1340"/>
      <c r="L59" s="1340"/>
      <c r="M59" s="1340"/>
      <c r="N59" s="1340"/>
      <c r="O59" s="1340"/>
      <c r="P59" s="1340"/>
      <c r="Q59" s="1340"/>
      <c r="R59" s="1340"/>
      <c r="S59" s="237"/>
      <c r="T59" s="237"/>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0"/>
      <c r="BW59" s="510"/>
      <c r="BX59" s="510"/>
      <c r="BY59" s="510"/>
      <c r="BZ59" s="510"/>
      <c r="CA59" s="510"/>
      <c r="CB59" s="510"/>
      <c r="CC59" s="510"/>
      <c r="CD59" s="510"/>
      <c r="CE59" s="510"/>
      <c r="CF59" s="510"/>
      <c r="CG59" s="510"/>
      <c r="CH59" s="510"/>
      <c r="CI59" s="510"/>
      <c r="CJ59" s="510"/>
      <c r="CK59" s="510"/>
      <c r="CL59" s="510"/>
      <c r="CM59" s="510"/>
      <c r="CN59" s="510"/>
      <c r="CO59" s="510"/>
      <c r="CP59" s="510"/>
      <c r="CQ59" s="510"/>
      <c r="CR59" s="510"/>
      <c r="CS59" s="510"/>
      <c r="CT59" s="510"/>
      <c r="CU59" s="510"/>
      <c r="CV59" s="510"/>
      <c r="CW59" s="510"/>
      <c r="CX59" s="510"/>
      <c r="CY59" s="510"/>
      <c r="CZ59" s="510"/>
      <c r="DA59" s="510"/>
      <c r="DB59" s="510"/>
      <c r="DC59" s="510"/>
      <c r="DD59" s="510"/>
      <c r="DE59" s="510"/>
      <c r="DF59" s="510"/>
      <c r="DG59" s="510"/>
      <c r="DH59" s="510"/>
      <c r="DI59" s="510"/>
      <c r="DJ59" s="510"/>
      <c r="DK59" s="510"/>
      <c r="DL59" s="510"/>
      <c r="DM59" s="510"/>
      <c r="DN59" s="510"/>
      <c r="DO59" s="510"/>
      <c r="DP59" s="510"/>
      <c r="DQ59" s="510"/>
      <c r="DR59" s="510"/>
      <c r="DS59" s="510"/>
      <c r="DT59" s="510"/>
      <c r="DU59" s="510"/>
      <c r="DV59" s="510"/>
      <c r="DW59" s="510"/>
      <c r="DX59" s="510"/>
      <c r="DY59" s="510"/>
      <c r="DZ59" s="510"/>
      <c r="EA59" s="510"/>
      <c r="EB59" s="510"/>
      <c r="EC59" s="510"/>
      <c r="ED59" s="510"/>
      <c r="EE59" s="510"/>
      <c r="EF59" s="510"/>
      <c r="EG59" s="510"/>
      <c r="EH59" s="510"/>
      <c r="EI59" s="510"/>
      <c r="EJ59" s="510"/>
      <c r="EK59" s="510"/>
      <c r="EL59" s="510"/>
      <c r="EM59" s="510"/>
      <c r="EN59" s="510"/>
      <c r="EO59" s="510"/>
      <c r="EP59" s="510"/>
      <c r="EQ59" s="510"/>
      <c r="ER59" s="510"/>
      <c r="ES59" s="510"/>
      <c r="ET59" s="510"/>
      <c r="EU59" s="510"/>
      <c r="EV59" s="510"/>
      <c r="EW59" s="510"/>
      <c r="EX59" s="510"/>
      <c r="EY59" s="510"/>
      <c r="EZ59" s="510"/>
      <c r="FA59" s="510"/>
      <c r="FB59" s="510"/>
      <c r="FC59" s="510"/>
      <c r="FD59" s="510"/>
      <c r="FE59" s="510"/>
      <c r="FF59" s="510"/>
      <c r="FG59" s="510"/>
      <c r="FH59" s="510"/>
      <c r="FI59" s="510"/>
      <c r="FJ59" s="510"/>
      <c r="FK59" s="510"/>
      <c r="FL59" s="510"/>
      <c r="FM59" s="510"/>
      <c r="FN59" s="510"/>
      <c r="FO59" s="510"/>
      <c r="FP59" s="510"/>
      <c r="FQ59" s="510"/>
      <c r="FR59" s="510"/>
      <c r="FS59" s="510"/>
      <c r="FT59" s="510"/>
      <c r="FU59" s="510"/>
      <c r="FV59" s="510"/>
      <c r="FW59" s="510"/>
      <c r="FX59" s="510"/>
      <c r="FY59" s="510"/>
      <c r="FZ59" s="510"/>
      <c r="GA59" s="510"/>
      <c r="GB59" s="510"/>
      <c r="GC59" s="510"/>
      <c r="GD59" s="510"/>
      <c r="GE59" s="510"/>
      <c r="GF59" s="510"/>
      <c r="GG59" s="510"/>
      <c r="GH59" s="510"/>
      <c r="GI59" s="510"/>
      <c r="GJ59" s="510"/>
    </row>
    <row r="60" spans="1:192" s="486" customFormat="1" ht="63.65" hidden="1" customHeight="1" thickBot="1">
      <c r="A60" s="841" t="s">
        <v>2061</v>
      </c>
      <c r="B60" s="842"/>
      <c r="C60" s="842"/>
      <c r="D60" s="842"/>
      <c r="E60" s="842"/>
      <c r="F60" s="842"/>
      <c r="G60" s="842"/>
      <c r="H60" s="842"/>
      <c r="I60" s="842"/>
      <c r="J60" s="842"/>
      <c r="K60" s="842"/>
      <c r="L60" s="842"/>
      <c r="M60" s="842"/>
      <c r="N60" s="842"/>
      <c r="O60" s="842"/>
      <c r="P60" s="842"/>
      <c r="Q60" s="842"/>
      <c r="R60" s="843"/>
      <c r="S60" s="237"/>
      <c r="T60" s="23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c r="DO60" s="527"/>
      <c r="DP60" s="527"/>
      <c r="DQ60" s="527"/>
      <c r="DR60" s="527"/>
      <c r="DS60" s="527"/>
      <c r="DT60" s="527"/>
      <c r="DU60" s="527"/>
      <c r="DV60" s="527"/>
      <c r="DW60" s="527"/>
      <c r="DX60" s="527"/>
      <c r="DY60" s="527"/>
      <c r="DZ60" s="527"/>
      <c r="EA60" s="527"/>
      <c r="EB60" s="527"/>
      <c r="EC60" s="527"/>
      <c r="ED60" s="527"/>
      <c r="EE60" s="527"/>
      <c r="EF60" s="527"/>
      <c r="EG60" s="527"/>
      <c r="EH60" s="527"/>
      <c r="EI60" s="527"/>
      <c r="EJ60" s="527"/>
      <c r="EK60" s="527"/>
      <c r="EL60" s="527"/>
      <c r="EM60" s="527"/>
      <c r="EN60" s="527"/>
      <c r="EO60" s="527"/>
      <c r="EP60" s="527"/>
      <c r="EQ60" s="527"/>
      <c r="ER60" s="527"/>
      <c r="ES60" s="527"/>
      <c r="ET60" s="527"/>
      <c r="EU60" s="527"/>
      <c r="EV60" s="527"/>
      <c r="EW60" s="527"/>
      <c r="EX60" s="527"/>
      <c r="EY60" s="527"/>
      <c r="EZ60" s="527"/>
      <c r="FA60" s="527"/>
      <c r="FB60" s="527"/>
      <c r="FC60" s="527"/>
      <c r="FD60" s="527"/>
      <c r="FE60" s="527"/>
      <c r="FF60" s="527"/>
      <c r="FG60" s="527"/>
      <c r="FH60" s="527"/>
      <c r="FI60" s="527"/>
      <c r="FJ60" s="527"/>
      <c r="FK60" s="527"/>
      <c r="FL60" s="527"/>
      <c r="FM60" s="527"/>
      <c r="FN60" s="527"/>
      <c r="FO60" s="527"/>
      <c r="FP60" s="527"/>
      <c r="FQ60" s="527"/>
      <c r="FR60" s="527"/>
      <c r="FS60" s="527"/>
      <c r="FT60" s="527"/>
      <c r="FU60" s="527"/>
      <c r="FV60" s="527"/>
      <c r="FW60" s="527"/>
      <c r="FX60" s="527"/>
      <c r="FY60" s="527"/>
      <c r="FZ60" s="527"/>
      <c r="GA60" s="527"/>
      <c r="GB60" s="527"/>
      <c r="GC60" s="527"/>
      <c r="GD60" s="527"/>
      <c r="GE60" s="527"/>
      <c r="GF60" s="527"/>
      <c r="GG60" s="527"/>
      <c r="GH60" s="527"/>
      <c r="GI60" s="527"/>
      <c r="GJ60" s="527"/>
    </row>
    <row r="61" spans="1:192" s="504" customFormat="1" ht="283.5" hidden="1" customHeight="1" thickBot="1">
      <c r="A61" s="162" t="s">
        <v>1864</v>
      </c>
      <c r="B61" s="164" t="s">
        <v>1870</v>
      </c>
      <c r="C61" s="162">
        <v>1</v>
      </c>
      <c r="D61" s="493" t="s">
        <v>2062</v>
      </c>
      <c r="E61" s="164" t="s">
        <v>2063</v>
      </c>
      <c r="F61" s="514" t="s">
        <v>2064</v>
      </c>
      <c r="G61" s="496" t="s">
        <v>2065</v>
      </c>
      <c r="H61" s="162" t="s">
        <v>59</v>
      </c>
      <c r="I61" s="496" t="s">
        <v>2066</v>
      </c>
      <c r="J61" s="515">
        <v>44228</v>
      </c>
      <c r="K61" s="516">
        <v>44531</v>
      </c>
      <c r="L61" s="215">
        <v>44830</v>
      </c>
      <c r="M61" s="163" t="s">
        <v>2067</v>
      </c>
      <c r="N61" s="164" t="s">
        <v>2068</v>
      </c>
      <c r="O61" s="521">
        <v>1</v>
      </c>
      <c r="P61" s="522" t="s">
        <v>2</v>
      </c>
      <c r="Q61" s="164" t="s">
        <v>2069</v>
      </c>
      <c r="R61" s="487" t="s">
        <v>3</v>
      </c>
      <c r="S61" s="237"/>
      <c r="T61" s="237"/>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0"/>
      <c r="BW61" s="510"/>
      <c r="BX61" s="510"/>
      <c r="BY61" s="510"/>
      <c r="BZ61" s="510"/>
      <c r="CA61" s="510"/>
      <c r="CB61" s="510"/>
      <c r="CC61" s="510"/>
      <c r="CD61" s="510"/>
      <c r="CE61" s="510"/>
      <c r="CF61" s="510"/>
      <c r="CG61" s="510"/>
      <c r="CH61" s="510"/>
      <c r="CI61" s="510"/>
      <c r="CJ61" s="510"/>
      <c r="CK61" s="510"/>
      <c r="CL61" s="510"/>
      <c r="CM61" s="510"/>
      <c r="CN61" s="510"/>
      <c r="CO61" s="510"/>
      <c r="CP61" s="510"/>
      <c r="CQ61" s="510"/>
      <c r="CR61" s="510"/>
      <c r="CS61" s="510"/>
      <c r="CT61" s="510"/>
      <c r="CU61" s="510"/>
      <c r="CV61" s="510"/>
      <c r="CW61" s="510"/>
      <c r="CX61" s="510"/>
      <c r="CY61" s="510"/>
      <c r="CZ61" s="510"/>
      <c r="DA61" s="510"/>
      <c r="DB61" s="510"/>
      <c r="DC61" s="510"/>
      <c r="DD61" s="510"/>
      <c r="DE61" s="510"/>
      <c r="DF61" s="510"/>
      <c r="DG61" s="510"/>
      <c r="DH61" s="510"/>
      <c r="DI61" s="510"/>
      <c r="DJ61" s="510"/>
      <c r="DK61" s="510"/>
      <c r="DL61" s="510"/>
      <c r="DM61" s="510"/>
      <c r="DN61" s="510"/>
      <c r="DO61" s="510"/>
      <c r="DP61" s="510"/>
      <c r="DQ61" s="510"/>
      <c r="DR61" s="510"/>
      <c r="DS61" s="510"/>
      <c r="DT61" s="510"/>
      <c r="DU61" s="510"/>
      <c r="DV61" s="510"/>
      <c r="DW61" s="510"/>
      <c r="DX61" s="510"/>
      <c r="DY61" s="510"/>
      <c r="DZ61" s="510"/>
      <c r="EA61" s="510"/>
      <c r="EB61" s="510"/>
      <c r="EC61" s="510"/>
      <c r="ED61" s="510"/>
      <c r="EE61" s="510"/>
      <c r="EF61" s="510"/>
      <c r="EG61" s="510"/>
      <c r="EH61" s="510"/>
      <c r="EI61" s="510"/>
      <c r="EJ61" s="510"/>
      <c r="EK61" s="510"/>
      <c r="EL61" s="510"/>
      <c r="EM61" s="510"/>
      <c r="EN61" s="510"/>
      <c r="EO61" s="510"/>
      <c r="EP61" s="510"/>
      <c r="EQ61" s="510"/>
      <c r="ER61" s="510"/>
      <c r="ES61" s="510"/>
      <c r="ET61" s="510"/>
      <c r="EU61" s="510"/>
      <c r="EV61" s="510"/>
      <c r="EW61" s="510"/>
      <c r="EX61" s="510"/>
      <c r="EY61" s="510"/>
      <c r="EZ61" s="510"/>
      <c r="FA61" s="510"/>
      <c r="FB61" s="510"/>
      <c r="FC61" s="510"/>
      <c r="FD61" s="510"/>
      <c r="FE61" s="510"/>
      <c r="FF61" s="510"/>
      <c r="FG61" s="510"/>
      <c r="FH61" s="510"/>
      <c r="FI61" s="510"/>
      <c r="FJ61" s="510"/>
      <c r="FK61" s="510"/>
      <c r="FL61" s="510"/>
      <c r="FM61" s="510"/>
      <c r="FN61" s="510"/>
      <c r="FO61" s="510"/>
      <c r="FP61" s="510"/>
      <c r="FQ61" s="510"/>
      <c r="FR61" s="510"/>
      <c r="FS61" s="510"/>
      <c r="FT61" s="510"/>
      <c r="FU61" s="510"/>
      <c r="FV61" s="510"/>
      <c r="FW61" s="510"/>
      <c r="FX61" s="510"/>
      <c r="FY61" s="510"/>
      <c r="FZ61" s="510"/>
      <c r="GA61" s="510"/>
      <c r="GB61" s="510"/>
      <c r="GC61" s="510"/>
      <c r="GD61" s="510"/>
      <c r="GE61" s="510"/>
      <c r="GF61" s="510"/>
      <c r="GG61" s="510"/>
      <c r="GH61" s="510"/>
      <c r="GI61" s="510"/>
      <c r="GJ61" s="510"/>
    </row>
    <row r="62" spans="1:192" s="504" customFormat="1" ht="16" hidden="1" thickBot="1">
      <c r="A62" s="1126"/>
      <c r="B62" s="1127"/>
      <c r="C62" s="1127"/>
      <c r="D62" s="1127"/>
      <c r="E62" s="1127"/>
      <c r="F62" s="1127"/>
      <c r="G62" s="1127"/>
      <c r="H62" s="1127"/>
      <c r="I62" s="1127"/>
      <c r="J62" s="1127"/>
      <c r="K62" s="1127"/>
      <c r="L62" s="1127"/>
      <c r="M62" s="1127"/>
      <c r="N62" s="1127"/>
      <c r="O62" s="1127"/>
      <c r="P62" s="1127"/>
      <c r="Q62" s="1127"/>
      <c r="R62" s="1128"/>
      <c r="S62" s="237"/>
      <c r="T62" s="237"/>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c r="CA62" s="510"/>
      <c r="CB62" s="510"/>
      <c r="CC62" s="510"/>
      <c r="CD62" s="510"/>
      <c r="CE62" s="510"/>
      <c r="CF62" s="510"/>
      <c r="CG62" s="510"/>
      <c r="CH62" s="510"/>
      <c r="CI62" s="510"/>
      <c r="CJ62" s="510"/>
      <c r="CK62" s="510"/>
      <c r="CL62" s="510"/>
      <c r="CM62" s="510"/>
      <c r="CN62" s="510"/>
      <c r="CO62" s="510"/>
      <c r="CP62" s="510"/>
      <c r="CQ62" s="510"/>
      <c r="CR62" s="510"/>
      <c r="CS62" s="510"/>
      <c r="CT62" s="510"/>
      <c r="CU62" s="510"/>
      <c r="CV62" s="510"/>
      <c r="CW62" s="510"/>
      <c r="CX62" s="510"/>
      <c r="CY62" s="510"/>
      <c r="CZ62" s="510"/>
      <c r="DA62" s="510"/>
      <c r="DB62" s="510"/>
      <c r="DC62" s="510"/>
      <c r="DD62" s="510"/>
      <c r="DE62" s="510"/>
      <c r="DF62" s="510"/>
      <c r="DG62" s="510"/>
      <c r="DH62" s="510"/>
      <c r="DI62" s="510"/>
      <c r="DJ62" s="510"/>
      <c r="DK62" s="510"/>
      <c r="DL62" s="510"/>
      <c r="DM62" s="510"/>
      <c r="DN62" s="510"/>
      <c r="DO62" s="510"/>
      <c r="DP62" s="510"/>
      <c r="DQ62" s="510"/>
      <c r="DR62" s="510"/>
      <c r="DS62" s="510"/>
      <c r="DT62" s="510"/>
      <c r="DU62" s="510"/>
      <c r="DV62" s="510"/>
      <c r="DW62" s="510"/>
      <c r="DX62" s="510"/>
      <c r="DY62" s="510"/>
      <c r="DZ62" s="510"/>
      <c r="EA62" s="510"/>
      <c r="EB62" s="510"/>
      <c r="EC62" s="510"/>
      <c r="ED62" s="510"/>
      <c r="EE62" s="510"/>
      <c r="EF62" s="510"/>
      <c r="EG62" s="510"/>
      <c r="EH62" s="510"/>
      <c r="EI62" s="510"/>
      <c r="EJ62" s="510"/>
      <c r="EK62" s="510"/>
      <c r="EL62" s="510"/>
      <c r="EM62" s="510"/>
      <c r="EN62" s="510"/>
      <c r="EO62" s="510"/>
      <c r="EP62" s="510"/>
      <c r="EQ62" s="510"/>
      <c r="ER62" s="510"/>
      <c r="ES62" s="510"/>
      <c r="ET62" s="510"/>
      <c r="EU62" s="510"/>
      <c r="EV62" s="510"/>
      <c r="EW62" s="510"/>
      <c r="EX62" s="510"/>
      <c r="EY62" s="510"/>
      <c r="EZ62" s="510"/>
      <c r="FA62" s="510"/>
      <c r="FB62" s="510"/>
      <c r="FC62" s="510"/>
      <c r="FD62" s="510"/>
      <c r="FE62" s="510"/>
      <c r="FF62" s="510"/>
      <c r="FG62" s="510"/>
      <c r="FH62" s="510"/>
      <c r="FI62" s="510"/>
      <c r="FJ62" s="510"/>
      <c r="FK62" s="510"/>
      <c r="FL62" s="510"/>
      <c r="FM62" s="510"/>
      <c r="FN62" s="510"/>
      <c r="FO62" s="510"/>
      <c r="FP62" s="510"/>
      <c r="FQ62" s="510"/>
      <c r="FR62" s="510"/>
      <c r="FS62" s="510"/>
      <c r="FT62" s="510"/>
      <c r="FU62" s="510"/>
      <c r="FV62" s="510"/>
      <c r="FW62" s="510"/>
      <c r="FX62" s="510"/>
      <c r="FY62" s="510"/>
      <c r="FZ62" s="510"/>
      <c r="GA62" s="510"/>
      <c r="GB62" s="510"/>
      <c r="GC62" s="510"/>
      <c r="GD62" s="510"/>
      <c r="GE62" s="510"/>
      <c r="GF62" s="510"/>
      <c r="GG62" s="510"/>
      <c r="GH62" s="510"/>
      <c r="GI62" s="510"/>
      <c r="GJ62" s="510"/>
    </row>
    <row r="63" spans="1:192" s="504" customFormat="1" ht="248.5" hidden="1" customHeight="1" thickBot="1">
      <c r="A63" s="162" t="s">
        <v>1864</v>
      </c>
      <c r="B63" s="164" t="s">
        <v>1870</v>
      </c>
      <c r="C63" s="162">
        <v>2</v>
      </c>
      <c r="D63" s="493" t="s">
        <v>2070</v>
      </c>
      <c r="E63" s="164" t="s">
        <v>2071</v>
      </c>
      <c r="F63" s="514" t="s">
        <v>2072</v>
      </c>
      <c r="G63" s="496" t="s">
        <v>2073</v>
      </c>
      <c r="H63" s="162" t="s">
        <v>59</v>
      </c>
      <c r="I63" s="496" t="s">
        <v>2074</v>
      </c>
      <c r="J63" s="515">
        <v>44562</v>
      </c>
      <c r="K63" s="516">
        <v>44649</v>
      </c>
      <c r="L63" s="215">
        <v>44830</v>
      </c>
      <c r="M63" s="163" t="s">
        <v>2067</v>
      </c>
      <c r="N63" s="164" t="s">
        <v>2075</v>
      </c>
      <c r="O63" s="521">
        <v>1</v>
      </c>
      <c r="P63" s="522" t="s">
        <v>2</v>
      </c>
      <c r="Q63" s="164" t="s">
        <v>2076</v>
      </c>
      <c r="R63" s="487" t="s">
        <v>3</v>
      </c>
      <c r="S63" s="237"/>
      <c r="T63" s="237"/>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0"/>
      <c r="CF63" s="510"/>
      <c r="CG63" s="510"/>
      <c r="CH63" s="510"/>
      <c r="CI63" s="510"/>
      <c r="CJ63" s="510"/>
      <c r="CK63" s="510"/>
      <c r="CL63" s="510"/>
      <c r="CM63" s="510"/>
      <c r="CN63" s="510"/>
      <c r="CO63" s="510"/>
      <c r="CP63" s="510"/>
      <c r="CQ63" s="510"/>
      <c r="CR63" s="510"/>
      <c r="CS63" s="510"/>
      <c r="CT63" s="510"/>
      <c r="CU63" s="510"/>
      <c r="CV63" s="510"/>
      <c r="CW63" s="510"/>
      <c r="CX63" s="510"/>
      <c r="CY63" s="510"/>
      <c r="CZ63" s="510"/>
      <c r="DA63" s="510"/>
      <c r="DB63" s="510"/>
      <c r="DC63" s="510"/>
      <c r="DD63" s="510"/>
      <c r="DE63" s="510"/>
      <c r="DF63" s="510"/>
      <c r="DG63" s="510"/>
      <c r="DH63" s="510"/>
      <c r="DI63" s="510"/>
      <c r="DJ63" s="510"/>
      <c r="DK63" s="510"/>
      <c r="DL63" s="510"/>
      <c r="DM63" s="510"/>
      <c r="DN63" s="510"/>
      <c r="DO63" s="510"/>
      <c r="DP63" s="510"/>
      <c r="DQ63" s="510"/>
      <c r="DR63" s="510"/>
      <c r="DS63" s="510"/>
      <c r="DT63" s="510"/>
      <c r="DU63" s="510"/>
      <c r="DV63" s="510"/>
      <c r="DW63" s="510"/>
      <c r="DX63" s="510"/>
      <c r="DY63" s="510"/>
      <c r="DZ63" s="510"/>
      <c r="EA63" s="510"/>
      <c r="EB63" s="510"/>
      <c r="EC63" s="510"/>
      <c r="ED63" s="510"/>
      <c r="EE63" s="510"/>
      <c r="EF63" s="510"/>
      <c r="EG63" s="510"/>
      <c r="EH63" s="510"/>
      <c r="EI63" s="510"/>
      <c r="EJ63" s="510"/>
      <c r="EK63" s="510"/>
      <c r="EL63" s="510"/>
      <c r="EM63" s="510"/>
      <c r="EN63" s="510"/>
      <c r="EO63" s="510"/>
      <c r="EP63" s="510"/>
      <c r="EQ63" s="510"/>
      <c r="ER63" s="510"/>
      <c r="ES63" s="510"/>
      <c r="ET63" s="510"/>
      <c r="EU63" s="510"/>
      <c r="EV63" s="510"/>
      <c r="EW63" s="510"/>
      <c r="EX63" s="510"/>
      <c r="EY63" s="510"/>
      <c r="EZ63" s="510"/>
      <c r="FA63" s="510"/>
      <c r="FB63" s="510"/>
      <c r="FC63" s="510"/>
      <c r="FD63" s="510"/>
      <c r="FE63" s="510"/>
      <c r="FF63" s="510"/>
      <c r="FG63" s="510"/>
      <c r="FH63" s="510"/>
      <c r="FI63" s="510"/>
      <c r="FJ63" s="510"/>
      <c r="FK63" s="510"/>
      <c r="FL63" s="510"/>
      <c r="FM63" s="510"/>
      <c r="FN63" s="510"/>
      <c r="FO63" s="510"/>
      <c r="FP63" s="510"/>
      <c r="FQ63" s="510"/>
      <c r="FR63" s="510"/>
      <c r="FS63" s="510"/>
      <c r="FT63" s="510"/>
      <c r="FU63" s="510"/>
      <c r="FV63" s="510"/>
      <c r="FW63" s="510"/>
      <c r="FX63" s="510"/>
      <c r="FY63" s="510"/>
      <c r="FZ63" s="510"/>
      <c r="GA63" s="510"/>
      <c r="GB63" s="510"/>
      <c r="GC63" s="510"/>
      <c r="GD63" s="510"/>
      <c r="GE63" s="510"/>
      <c r="GF63" s="510"/>
      <c r="GG63" s="510"/>
      <c r="GH63" s="510"/>
      <c r="GI63" s="510"/>
      <c r="GJ63" s="510"/>
    </row>
    <row r="64" spans="1:192" s="511" customFormat="1" ht="16" hidden="1" thickBot="1">
      <c r="A64" s="1126"/>
      <c r="B64" s="1127"/>
      <c r="C64" s="1127"/>
      <c r="D64" s="1127"/>
      <c r="E64" s="1127"/>
      <c r="F64" s="1127"/>
      <c r="G64" s="1127"/>
      <c r="H64" s="1127"/>
      <c r="I64" s="1127"/>
      <c r="J64" s="1127"/>
      <c r="K64" s="1127"/>
      <c r="L64" s="1127"/>
      <c r="M64" s="1127"/>
      <c r="N64" s="1127"/>
      <c r="O64" s="1127"/>
      <c r="P64" s="1127"/>
      <c r="Q64" s="1127"/>
      <c r="R64" s="1128"/>
      <c r="S64" s="237"/>
      <c r="T64" s="237"/>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c r="CA64" s="510"/>
      <c r="CB64" s="510"/>
      <c r="CC64" s="510"/>
      <c r="CD64" s="510"/>
      <c r="CE64" s="510"/>
      <c r="CF64" s="510"/>
      <c r="CG64" s="510"/>
      <c r="CH64" s="510"/>
      <c r="CI64" s="510"/>
      <c r="CJ64" s="510"/>
      <c r="CK64" s="510"/>
      <c r="CL64" s="510"/>
      <c r="CM64" s="510"/>
      <c r="CN64" s="510"/>
      <c r="CO64" s="510"/>
      <c r="CP64" s="510"/>
      <c r="CQ64" s="510"/>
      <c r="CR64" s="510"/>
      <c r="CS64" s="510"/>
      <c r="CT64" s="510"/>
      <c r="CU64" s="510"/>
      <c r="CV64" s="510"/>
      <c r="CW64" s="510"/>
      <c r="CX64" s="510"/>
      <c r="CY64" s="510"/>
      <c r="CZ64" s="510"/>
      <c r="DA64" s="510"/>
      <c r="DB64" s="510"/>
      <c r="DC64" s="510"/>
      <c r="DD64" s="510"/>
      <c r="DE64" s="510"/>
      <c r="DF64" s="510"/>
      <c r="DG64" s="510"/>
      <c r="DH64" s="510"/>
      <c r="DI64" s="510"/>
      <c r="DJ64" s="510"/>
      <c r="DK64" s="510"/>
      <c r="DL64" s="510"/>
      <c r="DM64" s="510"/>
      <c r="DN64" s="510"/>
      <c r="DO64" s="510"/>
      <c r="DP64" s="510"/>
      <c r="DQ64" s="510"/>
      <c r="DR64" s="510"/>
      <c r="DS64" s="510"/>
      <c r="DT64" s="510"/>
      <c r="DU64" s="510"/>
      <c r="DV64" s="510"/>
      <c r="DW64" s="510"/>
      <c r="DX64" s="510"/>
      <c r="DY64" s="510"/>
      <c r="DZ64" s="510"/>
      <c r="EA64" s="510"/>
      <c r="EB64" s="510"/>
      <c r="EC64" s="510"/>
      <c r="ED64" s="510"/>
      <c r="EE64" s="510"/>
      <c r="EF64" s="510"/>
      <c r="EG64" s="510"/>
      <c r="EH64" s="510"/>
      <c r="EI64" s="510"/>
      <c r="EJ64" s="510"/>
      <c r="EK64" s="510"/>
      <c r="EL64" s="510"/>
      <c r="EM64" s="510"/>
      <c r="EN64" s="510"/>
      <c r="EO64" s="510"/>
      <c r="EP64" s="510"/>
      <c r="EQ64" s="510"/>
      <c r="ER64" s="510"/>
      <c r="ES64" s="510"/>
      <c r="ET64" s="510"/>
      <c r="EU64" s="510"/>
      <c r="EV64" s="510"/>
      <c r="EW64" s="510"/>
      <c r="EX64" s="510"/>
      <c r="EY64" s="510"/>
      <c r="EZ64" s="510"/>
      <c r="FA64" s="510"/>
      <c r="FB64" s="510"/>
      <c r="FC64" s="510"/>
      <c r="FD64" s="510"/>
      <c r="FE64" s="510"/>
      <c r="FF64" s="510"/>
      <c r="FG64" s="510"/>
      <c r="FH64" s="510"/>
      <c r="FI64" s="510"/>
      <c r="FJ64" s="510"/>
      <c r="FK64" s="510"/>
      <c r="FL64" s="510"/>
      <c r="FM64" s="510"/>
      <c r="FN64" s="510"/>
      <c r="FO64" s="510"/>
      <c r="FP64" s="510"/>
      <c r="FQ64" s="510"/>
      <c r="FR64" s="510"/>
      <c r="FS64" s="510"/>
      <c r="FT64" s="510"/>
      <c r="FU64" s="510"/>
      <c r="FV64" s="510"/>
      <c r="FW64" s="510"/>
      <c r="FX64" s="510"/>
      <c r="FY64" s="510"/>
      <c r="FZ64" s="510"/>
      <c r="GA64" s="510"/>
      <c r="GB64" s="510"/>
      <c r="GC64" s="510"/>
      <c r="GD64" s="510"/>
      <c r="GE64" s="510"/>
      <c r="GF64" s="510"/>
      <c r="GG64" s="510"/>
      <c r="GH64" s="510"/>
      <c r="GI64" s="510"/>
      <c r="GJ64" s="510"/>
    </row>
    <row r="65" spans="1:192" s="504" customFormat="1" ht="120" hidden="1" customHeight="1">
      <c r="A65" s="958" t="s">
        <v>1864</v>
      </c>
      <c r="B65" s="865" t="s">
        <v>1870</v>
      </c>
      <c r="C65" s="860">
        <v>3</v>
      </c>
      <c r="D65" s="861" t="s">
        <v>2077</v>
      </c>
      <c r="E65" s="865" t="s">
        <v>2078</v>
      </c>
      <c r="F65" s="1323" t="s">
        <v>2079</v>
      </c>
      <c r="G65" s="1324" t="s">
        <v>2080</v>
      </c>
      <c r="H65" s="958" t="s">
        <v>59</v>
      </c>
      <c r="I65" s="1324" t="s">
        <v>2081</v>
      </c>
      <c r="J65" s="1331">
        <v>44805</v>
      </c>
      <c r="K65" s="1332">
        <v>44926</v>
      </c>
      <c r="L65" s="220">
        <v>44830</v>
      </c>
      <c r="M65" s="175" t="s">
        <v>2067</v>
      </c>
      <c r="N65" s="170" t="s">
        <v>2082</v>
      </c>
      <c r="O65" s="1333">
        <v>1</v>
      </c>
      <c r="P65" s="1334" t="s">
        <v>2</v>
      </c>
      <c r="Q65" s="836" t="s">
        <v>2083</v>
      </c>
      <c r="R65" s="900" t="s">
        <v>3</v>
      </c>
      <c r="S65" s="237"/>
      <c r="T65" s="237"/>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c r="CA65" s="510"/>
      <c r="CB65" s="510"/>
      <c r="CC65" s="510"/>
      <c r="CD65" s="510"/>
      <c r="CE65" s="510"/>
      <c r="CF65" s="510"/>
      <c r="CG65" s="510"/>
      <c r="CH65" s="510"/>
      <c r="CI65" s="510"/>
      <c r="CJ65" s="510"/>
      <c r="CK65" s="510"/>
      <c r="CL65" s="510"/>
      <c r="CM65" s="510"/>
      <c r="CN65" s="510"/>
      <c r="CO65" s="510"/>
      <c r="CP65" s="510"/>
      <c r="CQ65" s="510"/>
      <c r="CR65" s="510"/>
      <c r="CS65" s="510"/>
      <c r="CT65" s="510"/>
      <c r="CU65" s="510"/>
      <c r="CV65" s="510"/>
      <c r="CW65" s="510"/>
      <c r="CX65" s="510"/>
      <c r="CY65" s="510"/>
      <c r="CZ65" s="510"/>
      <c r="DA65" s="510"/>
      <c r="DB65" s="510"/>
      <c r="DC65" s="510"/>
      <c r="DD65" s="510"/>
      <c r="DE65" s="510"/>
      <c r="DF65" s="510"/>
      <c r="DG65" s="510"/>
      <c r="DH65" s="510"/>
      <c r="DI65" s="510"/>
      <c r="DJ65" s="510"/>
      <c r="DK65" s="510"/>
      <c r="DL65" s="510"/>
      <c r="DM65" s="510"/>
      <c r="DN65" s="510"/>
      <c r="DO65" s="510"/>
      <c r="DP65" s="510"/>
      <c r="DQ65" s="510"/>
      <c r="DR65" s="510"/>
      <c r="DS65" s="510"/>
      <c r="DT65" s="510"/>
      <c r="DU65" s="510"/>
      <c r="DV65" s="510"/>
      <c r="DW65" s="510"/>
      <c r="DX65" s="510"/>
      <c r="DY65" s="510"/>
      <c r="DZ65" s="510"/>
      <c r="EA65" s="510"/>
      <c r="EB65" s="510"/>
      <c r="EC65" s="510"/>
      <c r="ED65" s="510"/>
      <c r="EE65" s="510"/>
      <c r="EF65" s="510"/>
      <c r="EG65" s="510"/>
      <c r="EH65" s="510"/>
      <c r="EI65" s="510"/>
      <c r="EJ65" s="510"/>
      <c r="EK65" s="510"/>
      <c r="EL65" s="510"/>
      <c r="EM65" s="510"/>
      <c r="EN65" s="510"/>
      <c r="EO65" s="510"/>
      <c r="EP65" s="510"/>
      <c r="EQ65" s="510"/>
      <c r="ER65" s="510"/>
      <c r="ES65" s="510"/>
      <c r="ET65" s="510"/>
      <c r="EU65" s="510"/>
      <c r="EV65" s="510"/>
      <c r="EW65" s="510"/>
      <c r="EX65" s="510"/>
      <c r="EY65" s="510"/>
      <c r="EZ65" s="510"/>
      <c r="FA65" s="510"/>
      <c r="FB65" s="510"/>
      <c r="FC65" s="510"/>
      <c r="FD65" s="510"/>
      <c r="FE65" s="510"/>
      <c r="FF65" s="510"/>
      <c r="FG65" s="510"/>
      <c r="FH65" s="510"/>
      <c r="FI65" s="510"/>
      <c r="FJ65" s="510"/>
      <c r="FK65" s="510"/>
      <c r="FL65" s="510"/>
      <c r="FM65" s="510"/>
      <c r="FN65" s="510"/>
      <c r="FO65" s="510"/>
      <c r="FP65" s="510"/>
      <c r="FQ65" s="510"/>
      <c r="FR65" s="510"/>
      <c r="FS65" s="510"/>
      <c r="FT65" s="510"/>
      <c r="FU65" s="510"/>
      <c r="FV65" s="510"/>
      <c r="FW65" s="510"/>
      <c r="FX65" s="510"/>
      <c r="FY65" s="510"/>
      <c r="FZ65" s="510"/>
      <c r="GA65" s="510"/>
      <c r="GB65" s="510"/>
      <c r="GC65" s="510"/>
      <c r="GD65" s="510"/>
      <c r="GE65" s="510"/>
      <c r="GF65" s="510"/>
      <c r="GG65" s="510"/>
      <c r="GH65" s="510"/>
      <c r="GI65" s="510"/>
      <c r="GJ65" s="510"/>
    </row>
    <row r="66" spans="1:192" s="504" customFormat="1" ht="201.65" hidden="1" customHeight="1">
      <c r="A66" s="958"/>
      <c r="B66" s="865"/>
      <c r="C66" s="860"/>
      <c r="D66" s="861"/>
      <c r="E66" s="865"/>
      <c r="F66" s="1319"/>
      <c r="G66" s="857"/>
      <c r="H66" s="834"/>
      <c r="I66" s="857"/>
      <c r="J66" s="920"/>
      <c r="K66" s="1326"/>
      <c r="L66" s="442">
        <v>45092</v>
      </c>
      <c r="M66" s="194" t="s">
        <v>1730</v>
      </c>
      <c r="N66" s="155" t="s">
        <v>2084</v>
      </c>
      <c r="O66" s="1330"/>
      <c r="P66" s="908"/>
      <c r="Q66" s="837"/>
      <c r="R66" s="900"/>
      <c r="S66" s="237"/>
      <c r="T66" s="237"/>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c r="CA66" s="510"/>
      <c r="CB66" s="510"/>
      <c r="CC66" s="510"/>
      <c r="CD66" s="510"/>
      <c r="CE66" s="510"/>
      <c r="CF66" s="510"/>
      <c r="CG66" s="510"/>
      <c r="CH66" s="510"/>
      <c r="CI66" s="510"/>
      <c r="CJ66" s="510"/>
      <c r="CK66" s="510"/>
      <c r="CL66" s="510"/>
      <c r="CM66" s="510"/>
      <c r="CN66" s="510"/>
      <c r="CO66" s="510"/>
      <c r="CP66" s="510"/>
      <c r="CQ66" s="510"/>
      <c r="CR66" s="510"/>
      <c r="CS66" s="510"/>
      <c r="CT66" s="510"/>
      <c r="CU66" s="510"/>
      <c r="CV66" s="510"/>
      <c r="CW66" s="510"/>
      <c r="CX66" s="510"/>
      <c r="CY66" s="510"/>
      <c r="CZ66" s="510"/>
      <c r="DA66" s="510"/>
      <c r="DB66" s="510"/>
      <c r="DC66" s="510"/>
      <c r="DD66" s="510"/>
      <c r="DE66" s="510"/>
      <c r="DF66" s="510"/>
      <c r="DG66" s="510"/>
      <c r="DH66" s="510"/>
      <c r="DI66" s="510"/>
      <c r="DJ66" s="510"/>
      <c r="DK66" s="510"/>
      <c r="DL66" s="510"/>
      <c r="DM66" s="510"/>
      <c r="DN66" s="510"/>
      <c r="DO66" s="510"/>
      <c r="DP66" s="510"/>
      <c r="DQ66" s="510"/>
      <c r="DR66" s="510"/>
      <c r="DS66" s="510"/>
      <c r="DT66" s="510"/>
      <c r="DU66" s="510"/>
      <c r="DV66" s="510"/>
      <c r="DW66" s="510"/>
      <c r="DX66" s="510"/>
      <c r="DY66" s="510"/>
      <c r="DZ66" s="510"/>
      <c r="EA66" s="510"/>
      <c r="EB66" s="510"/>
      <c r="EC66" s="510"/>
      <c r="ED66" s="510"/>
      <c r="EE66" s="510"/>
      <c r="EF66" s="510"/>
      <c r="EG66" s="510"/>
      <c r="EH66" s="510"/>
      <c r="EI66" s="510"/>
      <c r="EJ66" s="510"/>
      <c r="EK66" s="510"/>
      <c r="EL66" s="510"/>
      <c r="EM66" s="510"/>
      <c r="EN66" s="510"/>
      <c r="EO66" s="510"/>
      <c r="EP66" s="510"/>
      <c r="EQ66" s="510"/>
      <c r="ER66" s="510"/>
      <c r="ES66" s="510"/>
      <c r="ET66" s="510"/>
      <c r="EU66" s="510"/>
      <c r="EV66" s="510"/>
      <c r="EW66" s="510"/>
      <c r="EX66" s="510"/>
      <c r="EY66" s="510"/>
      <c r="EZ66" s="510"/>
      <c r="FA66" s="510"/>
      <c r="FB66" s="510"/>
      <c r="FC66" s="510"/>
      <c r="FD66" s="510"/>
      <c r="FE66" s="510"/>
      <c r="FF66" s="510"/>
      <c r="FG66" s="510"/>
      <c r="FH66" s="510"/>
      <c r="FI66" s="510"/>
      <c r="FJ66" s="510"/>
      <c r="FK66" s="510"/>
      <c r="FL66" s="510"/>
      <c r="FM66" s="510"/>
      <c r="FN66" s="510"/>
      <c r="FO66" s="510"/>
      <c r="FP66" s="510"/>
      <c r="FQ66" s="510"/>
      <c r="FR66" s="510"/>
      <c r="FS66" s="510"/>
      <c r="FT66" s="510"/>
      <c r="FU66" s="510"/>
      <c r="FV66" s="510"/>
      <c r="FW66" s="510"/>
      <c r="FX66" s="510"/>
      <c r="FY66" s="510"/>
      <c r="FZ66" s="510"/>
      <c r="GA66" s="510"/>
      <c r="GB66" s="510"/>
      <c r="GC66" s="510"/>
      <c r="GD66" s="510"/>
      <c r="GE66" s="510"/>
      <c r="GF66" s="510"/>
      <c r="GG66" s="510"/>
      <c r="GH66" s="510"/>
      <c r="GI66" s="510"/>
      <c r="GJ66" s="510"/>
    </row>
    <row r="67" spans="1:192" s="504" customFormat="1" ht="120" hidden="1" customHeight="1">
      <c r="A67" s="958"/>
      <c r="B67" s="865"/>
      <c r="C67" s="860"/>
      <c r="D67" s="861"/>
      <c r="E67" s="865"/>
      <c r="F67" s="1318" t="s">
        <v>2085</v>
      </c>
      <c r="G67" s="856" t="s">
        <v>2086</v>
      </c>
      <c r="H67" s="847" t="s">
        <v>39</v>
      </c>
      <c r="I67" s="856" t="s">
        <v>2081</v>
      </c>
      <c r="J67" s="1102">
        <v>44562</v>
      </c>
      <c r="K67" s="1325">
        <v>44804</v>
      </c>
      <c r="L67" s="442">
        <v>44830</v>
      </c>
      <c r="M67" s="194" t="s">
        <v>2067</v>
      </c>
      <c r="N67" s="155" t="s">
        <v>2082</v>
      </c>
      <c r="O67" s="1329">
        <v>1</v>
      </c>
      <c r="P67" s="1320" t="s">
        <v>2</v>
      </c>
      <c r="Q67" s="848" t="s">
        <v>2087</v>
      </c>
      <c r="R67" s="900"/>
      <c r="S67" s="237"/>
      <c r="T67" s="237"/>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c r="CA67" s="510"/>
      <c r="CB67" s="510"/>
      <c r="CC67" s="510"/>
      <c r="CD67" s="510"/>
      <c r="CE67" s="510"/>
      <c r="CF67" s="510"/>
      <c r="CG67" s="510"/>
      <c r="CH67" s="510"/>
      <c r="CI67" s="510"/>
      <c r="CJ67" s="510"/>
      <c r="CK67" s="510"/>
      <c r="CL67" s="510"/>
      <c r="CM67" s="510"/>
      <c r="CN67" s="510"/>
      <c r="CO67" s="510"/>
      <c r="CP67" s="510"/>
      <c r="CQ67" s="510"/>
      <c r="CR67" s="510"/>
      <c r="CS67" s="510"/>
      <c r="CT67" s="510"/>
      <c r="CU67" s="510"/>
      <c r="CV67" s="510"/>
      <c r="CW67" s="510"/>
      <c r="CX67" s="510"/>
      <c r="CY67" s="510"/>
      <c r="CZ67" s="510"/>
      <c r="DA67" s="510"/>
      <c r="DB67" s="510"/>
      <c r="DC67" s="510"/>
      <c r="DD67" s="510"/>
      <c r="DE67" s="510"/>
      <c r="DF67" s="510"/>
      <c r="DG67" s="510"/>
      <c r="DH67" s="510"/>
      <c r="DI67" s="510"/>
      <c r="DJ67" s="510"/>
      <c r="DK67" s="510"/>
      <c r="DL67" s="510"/>
      <c r="DM67" s="510"/>
      <c r="DN67" s="510"/>
      <c r="DO67" s="510"/>
      <c r="DP67" s="510"/>
      <c r="DQ67" s="510"/>
      <c r="DR67" s="510"/>
      <c r="DS67" s="510"/>
      <c r="DT67" s="510"/>
      <c r="DU67" s="510"/>
      <c r="DV67" s="510"/>
      <c r="DW67" s="510"/>
      <c r="DX67" s="510"/>
      <c r="DY67" s="510"/>
      <c r="DZ67" s="510"/>
      <c r="EA67" s="510"/>
      <c r="EB67" s="510"/>
      <c r="EC67" s="510"/>
      <c r="ED67" s="510"/>
      <c r="EE67" s="510"/>
      <c r="EF67" s="510"/>
      <c r="EG67" s="510"/>
      <c r="EH67" s="510"/>
      <c r="EI67" s="510"/>
      <c r="EJ67" s="510"/>
      <c r="EK67" s="510"/>
      <c r="EL67" s="510"/>
      <c r="EM67" s="510"/>
      <c r="EN67" s="510"/>
      <c r="EO67" s="510"/>
      <c r="EP67" s="510"/>
      <c r="EQ67" s="510"/>
      <c r="ER67" s="510"/>
      <c r="ES67" s="510"/>
      <c r="ET67" s="510"/>
      <c r="EU67" s="510"/>
      <c r="EV67" s="510"/>
      <c r="EW67" s="510"/>
      <c r="EX67" s="510"/>
      <c r="EY67" s="510"/>
      <c r="EZ67" s="510"/>
      <c r="FA67" s="510"/>
      <c r="FB67" s="510"/>
      <c r="FC67" s="510"/>
      <c r="FD67" s="510"/>
      <c r="FE67" s="510"/>
      <c r="FF67" s="510"/>
      <c r="FG67" s="510"/>
      <c r="FH67" s="510"/>
      <c r="FI67" s="510"/>
      <c r="FJ67" s="510"/>
      <c r="FK67" s="510"/>
      <c r="FL67" s="510"/>
      <c r="FM67" s="510"/>
      <c r="FN67" s="510"/>
      <c r="FO67" s="510"/>
      <c r="FP67" s="510"/>
      <c r="FQ67" s="510"/>
      <c r="FR67" s="510"/>
      <c r="FS67" s="510"/>
      <c r="FT67" s="510"/>
      <c r="FU67" s="510"/>
      <c r="FV67" s="510"/>
      <c r="FW67" s="510"/>
      <c r="FX67" s="510"/>
      <c r="FY67" s="510"/>
      <c r="FZ67" s="510"/>
      <c r="GA67" s="510"/>
      <c r="GB67" s="510"/>
      <c r="GC67" s="510"/>
      <c r="GD67" s="510"/>
      <c r="GE67" s="510"/>
      <c r="GF67" s="510"/>
      <c r="GG67" s="510"/>
      <c r="GH67" s="510"/>
      <c r="GI67" s="510"/>
      <c r="GJ67" s="510"/>
    </row>
    <row r="68" spans="1:192" s="504" customFormat="1" ht="409.5" hidden="1" customHeight="1" thickBot="1">
      <c r="A68" s="958"/>
      <c r="B68" s="865"/>
      <c r="C68" s="860"/>
      <c r="D68" s="861"/>
      <c r="E68" s="865"/>
      <c r="F68" s="1323"/>
      <c r="G68" s="1324"/>
      <c r="H68" s="958"/>
      <c r="I68" s="1324"/>
      <c r="J68" s="1331"/>
      <c r="K68" s="1332"/>
      <c r="L68" s="209">
        <v>45092</v>
      </c>
      <c r="M68" s="169" t="s">
        <v>1730</v>
      </c>
      <c r="N68" s="165" t="s">
        <v>2088</v>
      </c>
      <c r="O68" s="1333"/>
      <c r="P68" s="1334"/>
      <c r="Q68" s="865"/>
      <c r="R68" s="900"/>
      <c r="S68" s="237"/>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c r="BR68" s="510"/>
      <c r="BS68" s="510"/>
      <c r="BT68" s="510"/>
      <c r="BU68" s="510"/>
      <c r="BV68" s="510"/>
      <c r="BW68" s="510"/>
      <c r="BX68" s="510"/>
      <c r="BY68" s="510"/>
      <c r="BZ68" s="510"/>
      <c r="CA68" s="510"/>
      <c r="CB68" s="510"/>
      <c r="CC68" s="510"/>
      <c r="CD68" s="510"/>
      <c r="CE68" s="510"/>
      <c r="CF68" s="510"/>
      <c r="CG68" s="510"/>
      <c r="CH68" s="510"/>
      <c r="CI68" s="510"/>
      <c r="CJ68" s="510"/>
      <c r="CK68" s="510"/>
      <c r="CL68" s="510"/>
      <c r="CM68" s="510"/>
      <c r="CN68" s="510"/>
      <c r="CO68" s="510"/>
      <c r="CP68" s="510"/>
      <c r="CQ68" s="510"/>
      <c r="CR68" s="510"/>
      <c r="CS68" s="510"/>
      <c r="CT68" s="510"/>
      <c r="CU68" s="510"/>
      <c r="CV68" s="510"/>
      <c r="CW68" s="510"/>
      <c r="CX68" s="510"/>
      <c r="CY68" s="510"/>
      <c r="CZ68" s="510"/>
      <c r="DA68" s="510"/>
      <c r="DB68" s="510"/>
      <c r="DC68" s="510"/>
      <c r="DD68" s="510"/>
      <c r="DE68" s="510"/>
      <c r="DF68" s="510"/>
      <c r="DG68" s="510"/>
      <c r="DH68" s="510"/>
      <c r="DI68" s="510"/>
      <c r="DJ68" s="510"/>
      <c r="DK68" s="510"/>
      <c r="DL68" s="510"/>
      <c r="DM68" s="510"/>
      <c r="DN68" s="510"/>
      <c r="DO68" s="510"/>
      <c r="DP68" s="510"/>
      <c r="DQ68" s="510"/>
      <c r="DR68" s="510"/>
      <c r="DS68" s="510"/>
      <c r="DT68" s="510"/>
      <c r="DU68" s="510"/>
      <c r="DV68" s="510"/>
      <c r="DW68" s="510"/>
      <c r="DX68" s="510"/>
      <c r="DY68" s="510"/>
      <c r="DZ68" s="510"/>
      <c r="EA68" s="510"/>
      <c r="EB68" s="510"/>
      <c r="EC68" s="510"/>
      <c r="ED68" s="510"/>
      <c r="EE68" s="510"/>
      <c r="EF68" s="510"/>
      <c r="EG68" s="510"/>
      <c r="EH68" s="510"/>
      <c r="EI68" s="510"/>
      <c r="EJ68" s="510"/>
      <c r="EK68" s="510"/>
      <c r="EL68" s="510"/>
      <c r="EM68" s="510"/>
      <c r="EN68" s="510"/>
      <c r="EO68" s="510"/>
      <c r="EP68" s="510"/>
      <c r="EQ68" s="510"/>
      <c r="ER68" s="510"/>
      <c r="ES68" s="510"/>
      <c r="ET68" s="510"/>
      <c r="EU68" s="510"/>
      <c r="EV68" s="510"/>
      <c r="EW68" s="510"/>
      <c r="EX68" s="510"/>
      <c r="EY68" s="510"/>
      <c r="EZ68" s="510"/>
      <c r="FA68" s="510"/>
      <c r="FB68" s="510"/>
      <c r="FC68" s="510"/>
      <c r="FD68" s="510"/>
      <c r="FE68" s="510"/>
      <c r="FF68" s="510"/>
      <c r="FG68" s="510"/>
      <c r="FH68" s="510"/>
      <c r="FI68" s="510"/>
      <c r="FJ68" s="510"/>
      <c r="FK68" s="510"/>
      <c r="FL68" s="510"/>
      <c r="FM68" s="510"/>
      <c r="FN68" s="510"/>
      <c r="FO68" s="510"/>
      <c r="FP68" s="510"/>
      <c r="FQ68" s="510"/>
      <c r="FR68" s="510"/>
      <c r="FS68" s="510"/>
      <c r="FT68" s="510"/>
      <c r="FU68" s="510"/>
      <c r="FV68" s="510"/>
      <c r="FW68" s="510"/>
      <c r="FX68" s="510"/>
      <c r="FY68" s="510"/>
      <c r="FZ68" s="510"/>
      <c r="GA68" s="510"/>
      <c r="GB68" s="510"/>
      <c r="GC68" s="510"/>
      <c r="GD68" s="510"/>
      <c r="GE68" s="510"/>
      <c r="GF68" s="510"/>
      <c r="GG68" s="510"/>
      <c r="GH68" s="510"/>
      <c r="GI68" s="510"/>
    </row>
    <row r="69" spans="1:192" s="511" customFormat="1" ht="16" hidden="1" thickBot="1">
      <c r="A69" s="1126"/>
      <c r="B69" s="1127"/>
      <c r="C69" s="1127"/>
      <c r="D69" s="1127"/>
      <c r="E69" s="1127"/>
      <c r="F69" s="1127"/>
      <c r="G69" s="1127"/>
      <c r="H69" s="1127"/>
      <c r="I69" s="1127"/>
      <c r="J69" s="1127"/>
      <c r="K69" s="1127"/>
      <c r="L69" s="1127"/>
      <c r="M69" s="1127"/>
      <c r="N69" s="1127"/>
      <c r="O69" s="1127"/>
      <c r="P69" s="1127"/>
      <c r="Q69" s="1127"/>
      <c r="R69" s="1128"/>
      <c r="S69" s="237"/>
      <c r="T69" s="237"/>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c r="BR69" s="510"/>
      <c r="BS69" s="510"/>
      <c r="BT69" s="510"/>
      <c r="BU69" s="510"/>
      <c r="BV69" s="510"/>
      <c r="BW69" s="510"/>
      <c r="BX69" s="510"/>
      <c r="BY69" s="510"/>
      <c r="BZ69" s="510"/>
      <c r="CA69" s="510"/>
      <c r="CB69" s="510"/>
      <c r="CC69" s="510"/>
      <c r="CD69" s="510"/>
      <c r="CE69" s="510"/>
      <c r="CF69" s="510"/>
      <c r="CG69" s="510"/>
      <c r="CH69" s="510"/>
      <c r="CI69" s="510"/>
      <c r="CJ69" s="510"/>
      <c r="CK69" s="510"/>
      <c r="CL69" s="510"/>
      <c r="CM69" s="510"/>
      <c r="CN69" s="510"/>
      <c r="CO69" s="510"/>
      <c r="CP69" s="510"/>
      <c r="CQ69" s="510"/>
      <c r="CR69" s="510"/>
      <c r="CS69" s="510"/>
      <c r="CT69" s="510"/>
      <c r="CU69" s="510"/>
      <c r="CV69" s="510"/>
      <c r="CW69" s="510"/>
      <c r="CX69" s="510"/>
      <c r="CY69" s="510"/>
      <c r="CZ69" s="510"/>
      <c r="DA69" s="510"/>
      <c r="DB69" s="510"/>
      <c r="DC69" s="510"/>
      <c r="DD69" s="510"/>
      <c r="DE69" s="510"/>
      <c r="DF69" s="510"/>
      <c r="DG69" s="510"/>
      <c r="DH69" s="510"/>
      <c r="DI69" s="510"/>
      <c r="DJ69" s="510"/>
      <c r="DK69" s="510"/>
      <c r="DL69" s="510"/>
      <c r="DM69" s="510"/>
      <c r="DN69" s="510"/>
      <c r="DO69" s="510"/>
      <c r="DP69" s="510"/>
      <c r="DQ69" s="510"/>
      <c r="DR69" s="510"/>
      <c r="DS69" s="510"/>
      <c r="DT69" s="510"/>
      <c r="DU69" s="510"/>
      <c r="DV69" s="510"/>
      <c r="DW69" s="510"/>
      <c r="DX69" s="510"/>
      <c r="DY69" s="510"/>
      <c r="DZ69" s="510"/>
      <c r="EA69" s="510"/>
      <c r="EB69" s="510"/>
      <c r="EC69" s="510"/>
      <c r="ED69" s="510"/>
      <c r="EE69" s="510"/>
      <c r="EF69" s="510"/>
      <c r="EG69" s="510"/>
      <c r="EH69" s="510"/>
      <c r="EI69" s="510"/>
      <c r="EJ69" s="510"/>
      <c r="EK69" s="510"/>
      <c r="EL69" s="510"/>
      <c r="EM69" s="510"/>
      <c r="EN69" s="510"/>
      <c r="EO69" s="510"/>
      <c r="EP69" s="510"/>
      <c r="EQ69" s="510"/>
      <c r="ER69" s="510"/>
      <c r="ES69" s="510"/>
      <c r="ET69" s="510"/>
      <c r="EU69" s="510"/>
      <c r="EV69" s="510"/>
      <c r="EW69" s="510"/>
      <c r="EX69" s="510"/>
      <c r="EY69" s="510"/>
      <c r="EZ69" s="510"/>
      <c r="FA69" s="510"/>
      <c r="FB69" s="510"/>
      <c r="FC69" s="510"/>
      <c r="FD69" s="510"/>
      <c r="FE69" s="510"/>
      <c r="FF69" s="510"/>
      <c r="FG69" s="510"/>
      <c r="FH69" s="510"/>
      <c r="FI69" s="510"/>
      <c r="FJ69" s="510"/>
      <c r="FK69" s="510"/>
      <c r="FL69" s="510"/>
      <c r="FM69" s="510"/>
      <c r="FN69" s="510"/>
      <c r="FO69" s="510"/>
      <c r="FP69" s="510"/>
      <c r="FQ69" s="510"/>
      <c r="FR69" s="510"/>
      <c r="FS69" s="510"/>
      <c r="FT69" s="510"/>
      <c r="FU69" s="510"/>
      <c r="FV69" s="510"/>
      <c r="FW69" s="510"/>
      <c r="FX69" s="510"/>
      <c r="FY69" s="510"/>
      <c r="FZ69" s="510"/>
      <c r="GA69" s="510"/>
      <c r="GB69" s="510"/>
      <c r="GC69" s="510"/>
      <c r="GD69" s="510"/>
      <c r="GE69" s="510"/>
      <c r="GF69" s="510"/>
      <c r="GG69" s="510"/>
      <c r="GH69" s="510"/>
      <c r="GI69" s="510"/>
      <c r="GJ69" s="510"/>
    </row>
    <row r="70" spans="1:192" s="504" customFormat="1" ht="239.15" hidden="1" customHeight="1" thickBot="1">
      <c r="A70" s="162" t="s">
        <v>1864</v>
      </c>
      <c r="B70" s="164" t="s">
        <v>1870</v>
      </c>
      <c r="C70" s="163">
        <v>4</v>
      </c>
      <c r="D70" s="493" t="s">
        <v>2089</v>
      </c>
      <c r="E70" s="164" t="s">
        <v>2090</v>
      </c>
      <c r="F70" s="514" t="s">
        <v>2048</v>
      </c>
      <c r="G70" s="496" t="s">
        <v>2049</v>
      </c>
      <c r="H70" s="162" t="s">
        <v>59</v>
      </c>
      <c r="I70" s="496" t="s">
        <v>2050</v>
      </c>
      <c r="J70" s="515">
        <v>44256</v>
      </c>
      <c r="K70" s="516">
        <v>44347</v>
      </c>
      <c r="L70" s="215">
        <v>44830</v>
      </c>
      <c r="M70" s="163" t="s">
        <v>2067</v>
      </c>
      <c r="N70" s="164" t="s">
        <v>2091</v>
      </c>
      <c r="O70" s="521">
        <v>1</v>
      </c>
      <c r="P70" s="522" t="s">
        <v>2</v>
      </c>
      <c r="Q70" s="164" t="s">
        <v>2092</v>
      </c>
      <c r="R70" s="487" t="s">
        <v>3</v>
      </c>
      <c r="S70" s="237"/>
      <c r="T70" s="237"/>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c r="BR70" s="510"/>
      <c r="BS70" s="510"/>
      <c r="BT70" s="510"/>
      <c r="BU70" s="510"/>
      <c r="BV70" s="510"/>
      <c r="BW70" s="510"/>
      <c r="BX70" s="510"/>
      <c r="BY70" s="510"/>
      <c r="BZ70" s="510"/>
      <c r="CA70" s="510"/>
      <c r="CB70" s="510"/>
      <c r="CC70" s="510"/>
      <c r="CD70" s="510"/>
      <c r="CE70" s="510"/>
      <c r="CF70" s="510"/>
      <c r="CG70" s="510"/>
      <c r="CH70" s="510"/>
      <c r="CI70" s="510"/>
      <c r="CJ70" s="510"/>
      <c r="CK70" s="510"/>
      <c r="CL70" s="510"/>
      <c r="CM70" s="510"/>
      <c r="CN70" s="510"/>
      <c r="CO70" s="510"/>
      <c r="CP70" s="510"/>
      <c r="CQ70" s="510"/>
      <c r="CR70" s="510"/>
      <c r="CS70" s="510"/>
      <c r="CT70" s="510"/>
      <c r="CU70" s="510"/>
      <c r="CV70" s="510"/>
      <c r="CW70" s="510"/>
      <c r="CX70" s="510"/>
      <c r="CY70" s="510"/>
      <c r="CZ70" s="510"/>
      <c r="DA70" s="510"/>
      <c r="DB70" s="510"/>
      <c r="DC70" s="510"/>
      <c r="DD70" s="510"/>
      <c r="DE70" s="510"/>
      <c r="DF70" s="510"/>
      <c r="DG70" s="510"/>
      <c r="DH70" s="510"/>
      <c r="DI70" s="510"/>
      <c r="DJ70" s="510"/>
      <c r="DK70" s="510"/>
      <c r="DL70" s="510"/>
      <c r="DM70" s="510"/>
      <c r="DN70" s="510"/>
      <c r="DO70" s="510"/>
      <c r="DP70" s="510"/>
      <c r="DQ70" s="510"/>
      <c r="DR70" s="510"/>
      <c r="DS70" s="510"/>
      <c r="DT70" s="510"/>
      <c r="DU70" s="510"/>
      <c r="DV70" s="510"/>
      <c r="DW70" s="510"/>
      <c r="DX70" s="510"/>
      <c r="DY70" s="510"/>
      <c r="DZ70" s="510"/>
      <c r="EA70" s="510"/>
      <c r="EB70" s="510"/>
      <c r="EC70" s="510"/>
      <c r="ED70" s="510"/>
      <c r="EE70" s="510"/>
      <c r="EF70" s="510"/>
      <c r="EG70" s="510"/>
      <c r="EH70" s="510"/>
      <c r="EI70" s="510"/>
      <c r="EJ70" s="510"/>
      <c r="EK70" s="510"/>
      <c r="EL70" s="510"/>
      <c r="EM70" s="510"/>
      <c r="EN70" s="510"/>
      <c r="EO70" s="510"/>
      <c r="EP70" s="510"/>
      <c r="EQ70" s="510"/>
      <c r="ER70" s="510"/>
      <c r="ES70" s="510"/>
      <c r="ET70" s="510"/>
      <c r="EU70" s="510"/>
      <c r="EV70" s="510"/>
      <c r="EW70" s="510"/>
      <c r="EX70" s="510"/>
      <c r="EY70" s="510"/>
      <c r="EZ70" s="510"/>
      <c r="FA70" s="510"/>
      <c r="FB70" s="510"/>
      <c r="FC70" s="510"/>
      <c r="FD70" s="510"/>
      <c r="FE70" s="510"/>
      <c r="FF70" s="510"/>
      <c r="FG70" s="510"/>
      <c r="FH70" s="510"/>
      <c r="FI70" s="510"/>
      <c r="FJ70" s="510"/>
      <c r="FK70" s="510"/>
      <c r="FL70" s="510"/>
      <c r="FM70" s="510"/>
      <c r="FN70" s="510"/>
      <c r="FO70" s="510"/>
      <c r="FP70" s="510"/>
      <c r="FQ70" s="510"/>
      <c r="FR70" s="510"/>
      <c r="FS70" s="510"/>
      <c r="FT70" s="510"/>
      <c r="FU70" s="510"/>
      <c r="FV70" s="510"/>
      <c r="FW70" s="510"/>
      <c r="FX70" s="510"/>
      <c r="FY70" s="510"/>
      <c r="FZ70" s="510"/>
      <c r="GA70" s="510"/>
      <c r="GB70" s="510"/>
      <c r="GC70" s="510"/>
      <c r="GD70" s="510"/>
      <c r="GE70" s="510"/>
      <c r="GF70" s="510"/>
      <c r="GG70" s="510"/>
      <c r="GH70" s="510"/>
      <c r="GI70" s="510"/>
      <c r="GJ70" s="510"/>
    </row>
    <row r="71" spans="1:192" s="511" customFormat="1" ht="16" hidden="1" thickBot="1">
      <c r="A71" s="1126"/>
      <c r="B71" s="1127"/>
      <c r="C71" s="1127"/>
      <c r="D71" s="1127"/>
      <c r="E71" s="1127"/>
      <c r="F71" s="1127"/>
      <c r="G71" s="1127"/>
      <c r="H71" s="1127"/>
      <c r="I71" s="1127"/>
      <c r="J71" s="1127"/>
      <c r="K71" s="1127"/>
      <c r="L71" s="1127"/>
      <c r="M71" s="1127"/>
      <c r="N71" s="1127"/>
      <c r="O71" s="1127"/>
      <c r="P71" s="1127"/>
      <c r="Q71" s="1127"/>
      <c r="R71" s="1128"/>
      <c r="S71" s="237"/>
      <c r="T71" s="237"/>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0"/>
      <c r="BW71" s="510"/>
      <c r="BX71" s="510"/>
      <c r="BY71" s="510"/>
      <c r="BZ71" s="510"/>
      <c r="CA71" s="510"/>
      <c r="CB71" s="510"/>
      <c r="CC71" s="510"/>
      <c r="CD71" s="510"/>
      <c r="CE71" s="510"/>
      <c r="CF71" s="510"/>
      <c r="CG71" s="510"/>
      <c r="CH71" s="510"/>
      <c r="CI71" s="510"/>
      <c r="CJ71" s="510"/>
      <c r="CK71" s="510"/>
      <c r="CL71" s="510"/>
      <c r="CM71" s="510"/>
      <c r="CN71" s="510"/>
      <c r="CO71" s="510"/>
      <c r="CP71" s="510"/>
      <c r="CQ71" s="510"/>
      <c r="CR71" s="510"/>
      <c r="CS71" s="510"/>
      <c r="CT71" s="510"/>
      <c r="CU71" s="510"/>
      <c r="CV71" s="510"/>
      <c r="CW71" s="510"/>
      <c r="CX71" s="510"/>
      <c r="CY71" s="510"/>
      <c r="CZ71" s="510"/>
      <c r="DA71" s="510"/>
      <c r="DB71" s="510"/>
      <c r="DC71" s="510"/>
      <c r="DD71" s="510"/>
      <c r="DE71" s="510"/>
      <c r="DF71" s="510"/>
      <c r="DG71" s="510"/>
      <c r="DH71" s="510"/>
      <c r="DI71" s="510"/>
      <c r="DJ71" s="510"/>
      <c r="DK71" s="510"/>
      <c r="DL71" s="510"/>
      <c r="DM71" s="510"/>
      <c r="DN71" s="510"/>
      <c r="DO71" s="510"/>
      <c r="DP71" s="510"/>
      <c r="DQ71" s="510"/>
      <c r="DR71" s="510"/>
      <c r="DS71" s="510"/>
      <c r="DT71" s="510"/>
      <c r="DU71" s="510"/>
      <c r="DV71" s="510"/>
      <c r="DW71" s="510"/>
      <c r="DX71" s="510"/>
      <c r="DY71" s="510"/>
      <c r="DZ71" s="510"/>
      <c r="EA71" s="510"/>
      <c r="EB71" s="510"/>
      <c r="EC71" s="510"/>
      <c r="ED71" s="510"/>
      <c r="EE71" s="510"/>
      <c r="EF71" s="510"/>
      <c r="EG71" s="510"/>
      <c r="EH71" s="510"/>
      <c r="EI71" s="510"/>
      <c r="EJ71" s="510"/>
      <c r="EK71" s="510"/>
      <c r="EL71" s="510"/>
      <c r="EM71" s="510"/>
      <c r="EN71" s="510"/>
      <c r="EO71" s="510"/>
      <c r="EP71" s="510"/>
      <c r="EQ71" s="510"/>
      <c r="ER71" s="510"/>
      <c r="ES71" s="510"/>
      <c r="ET71" s="510"/>
      <c r="EU71" s="510"/>
      <c r="EV71" s="510"/>
      <c r="EW71" s="510"/>
      <c r="EX71" s="510"/>
      <c r="EY71" s="510"/>
      <c r="EZ71" s="510"/>
      <c r="FA71" s="510"/>
      <c r="FB71" s="510"/>
      <c r="FC71" s="510"/>
      <c r="FD71" s="510"/>
      <c r="FE71" s="510"/>
      <c r="FF71" s="510"/>
      <c r="FG71" s="510"/>
      <c r="FH71" s="510"/>
      <c r="FI71" s="510"/>
      <c r="FJ71" s="510"/>
      <c r="FK71" s="510"/>
      <c r="FL71" s="510"/>
      <c r="FM71" s="510"/>
      <c r="FN71" s="510"/>
      <c r="FO71" s="510"/>
      <c r="FP71" s="510"/>
      <c r="FQ71" s="510"/>
      <c r="FR71" s="510"/>
      <c r="FS71" s="510"/>
      <c r="FT71" s="510"/>
      <c r="FU71" s="510"/>
      <c r="FV71" s="510"/>
      <c r="FW71" s="510"/>
      <c r="FX71" s="510"/>
      <c r="FY71" s="510"/>
      <c r="FZ71" s="510"/>
      <c r="GA71" s="510"/>
      <c r="GB71" s="510"/>
      <c r="GC71" s="510"/>
      <c r="GD71" s="510"/>
      <c r="GE71" s="510"/>
      <c r="GF71" s="510"/>
      <c r="GG71" s="510"/>
      <c r="GH71" s="510"/>
      <c r="GI71" s="510"/>
      <c r="GJ71" s="510"/>
    </row>
    <row r="72" spans="1:192" s="504" customFormat="1" ht="183" hidden="1" customHeight="1">
      <c r="A72" s="958" t="s">
        <v>1864</v>
      </c>
      <c r="B72" s="865" t="s">
        <v>1870</v>
      </c>
      <c r="C72" s="860">
        <v>5</v>
      </c>
      <c r="D72" s="861" t="s">
        <v>2093</v>
      </c>
      <c r="E72" s="865" t="s">
        <v>2094</v>
      </c>
      <c r="F72" s="1323" t="s">
        <v>2095</v>
      </c>
      <c r="G72" s="1342" t="s">
        <v>2096</v>
      </c>
      <c r="H72" s="958" t="s">
        <v>39</v>
      </c>
      <c r="I72" s="1324" t="s">
        <v>2074</v>
      </c>
      <c r="J72" s="1331">
        <v>44562</v>
      </c>
      <c r="K72" s="1332">
        <v>44834</v>
      </c>
      <c r="L72" s="220">
        <v>44830</v>
      </c>
      <c r="M72" s="175" t="s">
        <v>2067</v>
      </c>
      <c r="N72" s="170" t="s">
        <v>2097</v>
      </c>
      <c r="O72" s="1333">
        <v>1</v>
      </c>
      <c r="P72" s="1334" t="s">
        <v>2</v>
      </c>
      <c r="Q72" s="865" t="s">
        <v>2098</v>
      </c>
      <c r="R72" s="916" t="s">
        <v>3</v>
      </c>
      <c r="S72" s="237"/>
      <c r="T72" s="237"/>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c r="CA72" s="510"/>
      <c r="CB72" s="510"/>
      <c r="CC72" s="510"/>
      <c r="CD72" s="510"/>
      <c r="CE72" s="510"/>
      <c r="CF72" s="510"/>
      <c r="CG72" s="510"/>
      <c r="CH72" s="510"/>
      <c r="CI72" s="510"/>
      <c r="CJ72" s="510"/>
      <c r="CK72" s="510"/>
      <c r="CL72" s="510"/>
      <c r="CM72" s="510"/>
      <c r="CN72" s="510"/>
      <c r="CO72" s="510"/>
      <c r="CP72" s="510"/>
      <c r="CQ72" s="510"/>
      <c r="CR72" s="510"/>
      <c r="CS72" s="510"/>
      <c r="CT72" s="510"/>
      <c r="CU72" s="510"/>
      <c r="CV72" s="510"/>
      <c r="CW72" s="510"/>
      <c r="CX72" s="510"/>
      <c r="CY72" s="510"/>
      <c r="CZ72" s="510"/>
      <c r="DA72" s="510"/>
      <c r="DB72" s="510"/>
      <c r="DC72" s="510"/>
      <c r="DD72" s="510"/>
      <c r="DE72" s="510"/>
      <c r="DF72" s="510"/>
      <c r="DG72" s="510"/>
      <c r="DH72" s="510"/>
      <c r="DI72" s="510"/>
      <c r="DJ72" s="510"/>
      <c r="DK72" s="510"/>
      <c r="DL72" s="510"/>
      <c r="DM72" s="510"/>
      <c r="DN72" s="510"/>
      <c r="DO72" s="510"/>
      <c r="DP72" s="510"/>
      <c r="DQ72" s="510"/>
      <c r="DR72" s="510"/>
      <c r="DS72" s="510"/>
      <c r="DT72" s="510"/>
      <c r="DU72" s="510"/>
      <c r="DV72" s="510"/>
      <c r="DW72" s="510"/>
      <c r="DX72" s="510"/>
      <c r="DY72" s="510"/>
      <c r="DZ72" s="510"/>
      <c r="EA72" s="510"/>
      <c r="EB72" s="510"/>
      <c r="EC72" s="510"/>
      <c r="ED72" s="510"/>
      <c r="EE72" s="510"/>
      <c r="EF72" s="510"/>
      <c r="EG72" s="510"/>
      <c r="EH72" s="510"/>
      <c r="EI72" s="510"/>
      <c r="EJ72" s="510"/>
      <c r="EK72" s="510"/>
      <c r="EL72" s="510"/>
      <c r="EM72" s="510"/>
      <c r="EN72" s="510"/>
      <c r="EO72" s="510"/>
      <c r="EP72" s="510"/>
      <c r="EQ72" s="510"/>
      <c r="ER72" s="510"/>
      <c r="ES72" s="510"/>
      <c r="ET72" s="510"/>
      <c r="EU72" s="510"/>
      <c r="EV72" s="510"/>
      <c r="EW72" s="510"/>
      <c r="EX72" s="510"/>
      <c r="EY72" s="510"/>
      <c r="EZ72" s="510"/>
      <c r="FA72" s="510"/>
      <c r="FB72" s="510"/>
      <c r="FC72" s="510"/>
      <c r="FD72" s="510"/>
      <c r="FE72" s="510"/>
      <c r="FF72" s="510"/>
      <c r="FG72" s="510"/>
      <c r="FH72" s="510"/>
      <c r="FI72" s="510"/>
      <c r="FJ72" s="510"/>
      <c r="FK72" s="510"/>
      <c r="FL72" s="510"/>
      <c r="FM72" s="510"/>
      <c r="FN72" s="510"/>
      <c r="FO72" s="510"/>
      <c r="FP72" s="510"/>
      <c r="FQ72" s="510"/>
      <c r="FR72" s="510"/>
      <c r="FS72" s="510"/>
      <c r="FT72" s="510"/>
      <c r="FU72" s="510"/>
      <c r="FV72" s="510"/>
      <c r="FW72" s="510"/>
      <c r="FX72" s="510"/>
      <c r="FY72" s="510"/>
      <c r="FZ72" s="510"/>
      <c r="GA72" s="510"/>
      <c r="GB72" s="510"/>
      <c r="GC72" s="510"/>
      <c r="GD72" s="510"/>
      <c r="GE72" s="510"/>
      <c r="GF72" s="510"/>
      <c r="GG72" s="510"/>
      <c r="GH72" s="510"/>
      <c r="GI72" s="510"/>
      <c r="GJ72" s="510"/>
    </row>
    <row r="73" spans="1:192" s="504" customFormat="1" ht="209.15" hidden="1" customHeight="1">
      <c r="A73" s="958"/>
      <c r="B73" s="865"/>
      <c r="C73" s="860"/>
      <c r="D73" s="861"/>
      <c r="E73" s="836"/>
      <c r="F73" s="1319"/>
      <c r="G73" s="1343"/>
      <c r="H73" s="834"/>
      <c r="I73" s="857"/>
      <c r="J73" s="920"/>
      <c r="K73" s="1326"/>
      <c r="L73" s="442">
        <v>45092</v>
      </c>
      <c r="M73" s="194" t="s">
        <v>1730</v>
      </c>
      <c r="N73" s="188" t="s">
        <v>2099</v>
      </c>
      <c r="O73" s="1330"/>
      <c r="P73" s="908"/>
      <c r="Q73" s="865"/>
      <c r="R73" s="932"/>
      <c r="S73" s="237"/>
      <c r="T73" s="237"/>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c r="BH73" s="510"/>
      <c r="BI73" s="510"/>
      <c r="BJ73" s="510"/>
      <c r="BK73" s="510"/>
      <c r="BL73" s="510"/>
      <c r="BM73" s="510"/>
      <c r="BN73" s="510"/>
      <c r="BO73" s="510"/>
      <c r="BP73" s="510"/>
      <c r="BQ73" s="510"/>
      <c r="BR73" s="510"/>
      <c r="BS73" s="510"/>
      <c r="BT73" s="510"/>
      <c r="BU73" s="510"/>
      <c r="BV73" s="510"/>
      <c r="BW73" s="510"/>
      <c r="BX73" s="510"/>
      <c r="BY73" s="510"/>
      <c r="BZ73" s="510"/>
      <c r="CA73" s="510"/>
      <c r="CB73" s="510"/>
      <c r="CC73" s="510"/>
      <c r="CD73" s="510"/>
      <c r="CE73" s="510"/>
      <c r="CF73" s="510"/>
      <c r="CG73" s="510"/>
      <c r="CH73" s="510"/>
      <c r="CI73" s="510"/>
      <c r="CJ73" s="510"/>
      <c r="CK73" s="510"/>
      <c r="CL73" s="510"/>
      <c r="CM73" s="510"/>
      <c r="CN73" s="510"/>
      <c r="CO73" s="510"/>
      <c r="CP73" s="510"/>
      <c r="CQ73" s="510"/>
      <c r="CR73" s="510"/>
      <c r="CS73" s="510"/>
      <c r="CT73" s="510"/>
      <c r="CU73" s="510"/>
      <c r="CV73" s="510"/>
      <c r="CW73" s="510"/>
      <c r="CX73" s="510"/>
      <c r="CY73" s="510"/>
      <c r="CZ73" s="510"/>
      <c r="DA73" s="510"/>
      <c r="DB73" s="510"/>
      <c r="DC73" s="510"/>
      <c r="DD73" s="510"/>
      <c r="DE73" s="510"/>
      <c r="DF73" s="510"/>
      <c r="DG73" s="510"/>
      <c r="DH73" s="510"/>
      <c r="DI73" s="510"/>
      <c r="DJ73" s="510"/>
      <c r="DK73" s="510"/>
      <c r="DL73" s="510"/>
      <c r="DM73" s="510"/>
      <c r="DN73" s="510"/>
      <c r="DO73" s="510"/>
      <c r="DP73" s="510"/>
      <c r="DQ73" s="510"/>
      <c r="DR73" s="510"/>
      <c r="DS73" s="510"/>
      <c r="DT73" s="510"/>
      <c r="DU73" s="510"/>
      <c r="DV73" s="510"/>
      <c r="DW73" s="510"/>
      <c r="DX73" s="510"/>
      <c r="DY73" s="510"/>
      <c r="DZ73" s="510"/>
      <c r="EA73" s="510"/>
      <c r="EB73" s="510"/>
      <c r="EC73" s="510"/>
      <c r="ED73" s="510"/>
      <c r="EE73" s="510"/>
      <c r="EF73" s="510"/>
      <c r="EG73" s="510"/>
      <c r="EH73" s="510"/>
      <c r="EI73" s="510"/>
      <c r="EJ73" s="510"/>
      <c r="EK73" s="510"/>
      <c r="EL73" s="510"/>
      <c r="EM73" s="510"/>
      <c r="EN73" s="510"/>
      <c r="EO73" s="510"/>
      <c r="EP73" s="510"/>
      <c r="EQ73" s="510"/>
      <c r="ER73" s="510"/>
      <c r="ES73" s="510"/>
      <c r="ET73" s="510"/>
      <c r="EU73" s="510"/>
      <c r="EV73" s="510"/>
      <c r="EW73" s="510"/>
      <c r="EX73" s="510"/>
      <c r="EY73" s="510"/>
      <c r="EZ73" s="510"/>
      <c r="FA73" s="510"/>
      <c r="FB73" s="510"/>
      <c r="FC73" s="510"/>
      <c r="FD73" s="510"/>
      <c r="FE73" s="510"/>
      <c r="FF73" s="510"/>
      <c r="FG73" s="510"/>
      <c r="FH73" s="510"/>
      <c r="FI73" s="510"/>
      <c r="FJ73" s="510"/>
      <c r="FK73" s="510"/>
      <c r="FL73" s="510"/>
      <c r="FM73" s="510"/>
      <c r="FN73" s="510"/>
      <c r="FO73" s="510"/>
      <c r="FP73" s="510"/>
      <c r="FQ73" s="510"/>
      <c r="FR73" s="510"/>
      <c r="FS73" s="510"/>
      <c r="FT73" s="510"/>
      <c r="FU73" s="510"/>
      <c r="FV73" s="510"/>
      <c r="FW73" s="510"/>
      <c r="FX73" s="510"/>
      <c r="FY73" s="510"/>
      <c r="FZ73" s="510"/>
      <c r="GA73" s="510"/>
      <c r="GB73" s="510"/>
      <c r="GC73" s="510"/>
      <c r="GD73" s="510"/>
      <c r="GE73" s="510"/>
      <c r="GF73" s="510"/>
      <c r="GG73" s="510"/>
      <c r="GH73" s="510"/>
      <c r="GI73" s="510"/>
      <c r="GJ73" s="510"/>
    </row>
    <row r="74" spans="1:192" s="504" customFormat="1" ht="86.5" hidden="1" customHeight="1">
      <c r="A74" s="958"/>
      <c r="B74" s="865"/>
      <c r="C74" s="860"/>
      <c r="D74" s="861"/>
      <c r="E74" s="848" t="s">
        <v>2094</v>
      </c>
      <c r="F74" s="1318" t="s">
        <v>2100</v>
      </c>
      <c r="G74" s="1341" t="s">
        <v>2101</v>
      </c>
      <c r="H74" s="847" t="s">
        <v>39</v>
      </c>
      <c r="I74" s="856" t="s">
        <v>2074</v>
      </c>
      <c r="J74" s="1102">
        <v>44835</v>
      </c>
      <c r="K74" s="1325">
        <v>44866</v>
      </c>
      <c r="L74" s="442">
        <v>44830</v>
      </c>
      <c r="M74" s="194" t="s">
        <v>2067</v>
      </c>
      <c r="N74" s="155" t="s">
        <v>2082</v>
      </c>
      <c r="O74" s="1329">
        <v>1</v>
      </c>
      <c r="P74" s="1320" t="s">
        <v>2</v>
      </c>
      <c r="Q74" s="865"/>
      <c r="R74" s="932"/>
      <c r="S74" s="237"/>
      <c r="T74" s="237"/>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10"/>
      <c r="BR74" s="510"/>
      <c r="BS74" s="510"/>
      <c r="BT74" s="510"/>
      <c r="BU74" s="510"/>
      <c r="BV74" s="510"/>
      <c r="BW74" s="510"/>
      <c r="BX74" s="510"/>
      <c r="BY74" s="510"/>
      <c r="BZ74" s="510"/>
      <c r="CA74" s="510"/>
      <c r="CB74" s="510"/>
      <c r="CC74" s="510"/>
      <c r="CD74" s="510"/>
      <c r="CE74" s="510"/>
      <c r="CF74" s="510"/>
      <c r="CG74" s="510"/>
      <c r="CH74" s="510"/>
      <c r="CI74" s="510"/>
      <c r="CJ74" s="510"/>
      <c r="CK74" s="510"/>
      <c r="CL74" s="510"/>
      <c r="CM74" s="510"/>
      <c r="CN74" s="510"/>
      <c r="CO74" s="510"/>
      <c r="CP74" s="510"/>
      <c r="CQ74" s="510"/>
      <c r="CR74" s="510"/>
      <c r="CS74" s="510"/>
      <c r="CT74" s="510"/>
      <c r="CU74" s="510"/>
      <c r="CV74" s="510"/>
      <c r="CW74" s="510"/>
      <c r="CX74" s="510"/>
      <c r="CY74" s="510"/>
      <c r="CZ74" s="510"/>
      <c r="DA74" s="510"/>
      <c r="DB74" s="510"/>
      <c r="DC74" s="510"/>
      <c r="DD74" s="510"/>
      <c r="DE74" s="510"/>
      <c r="DF74" s="510"/>
      <c r="DG74" s="510"/>
      <c r="DH74" s="510"/>
      <c r="DI74" s="510"/>
      <c r="DJ74" s="510"/>
      <c r="DK74" s="510"/>
      <c r="DL74" s="510"/>
      <c r="DM74" s="510"/>
      <c r="DN74" s="510"/>
      <c r="DO74" s="510"/>
      <c r="DP74" s="510"/>
      <c r="DQ74" s="510"/>
      <c r="DR74" s="510"/>
      <c r="DS74" s="510"/>
      <c r="DT74" s="510"/>
      <c r="DU74" s="510"/>
      <c r="DV74" s="510"/>
      <c r="DW74" s="510"/>
      <c r="DX74" s="510"/>
      <c r="DY74" s="510"/>
      <c r="DZ74" s="510"/>
      <c r="EA74" s="510"/>
      <c r="EB74" s="510"/>
      <c r="EC74" s="510"/>
      <c r="ED74" s="510"/>
      <c r="EE74" s="510"/>
      <c r="EF74" s="510"/>
      <c r="EG74" s="510"/>
      <c r="EH74" s="510"/>
      <c r="EI74" s="510"/>
      <c r="EJ74" s="510"/>
      <c r="EK74" s="510"/>
      <c r="EL74" s="510"/>
      <c r="EM74" s="510"/>
      <c r="EN74" s="510"/>
      <c r="EO74" s="510"/>
      <c r="EP74" s="510"/>
      <c r="EQ74" s="510"/>
      <c r="ER74" s="510"/>
      <c r="ES74" s="510"/>
      <c r="ET74" s="510"/>
      <c r="EU74" s="510"/>
      <c r="EV74" s="510"/>
      <c r="EW74" s="510"/>
      <c r="EX74" s="510"/>
      <c r="EY74" s="510"/>
      <c r="EZ74" s="510"/>
      <c r="FA74" s="510"/>
      <c r="FB74" s="510"/>
      <c r="FC74" s="510"/>
      <c r="FD74" s="510"/>
      <c r="FE74" s="510"/>
      <c r="FF74" s="510"/>
      <c r="FG74" s="510"/>
      <c r="FH74" s="510"/>
      <c r="FI74" s="510"/>
      <c r="FJ74" s="510"/>
      <c r="FK74" s="510"/>
      <c r="FL74" s="510"/>
      <c r="FM74" s="510"/>
      <c r="FN74" s="510"/>
      <c r="FO74" s="510"/>
      <c r="FP74" s="510"/>
      <c r="FQ74" s="510"/>
      <c r="FR74" s="510"/>
      <c r="FS74" s="510"/>
      <c r="FT74" s="510"/>
      <c r="FU74" s="510"/>
      <c r="FV74" s="510"/>
      <c r="FW74" s="510"/>
      <c r="FX74" s="510"/>
      <c r="FY74" s="510"/>
      <c r="FZ74" s="510"/>
      <c r="GA74" s="510"/>
      <c r="GB74" s="510"/>
      <c r="GC74" s="510"/>
      <c r="GD74" s="510"/>
      <c r="GE74" s="510"/>
      <c r="GF74" s="510"/>
      <c r="GG74" s="510"/>
      <c r="GH74" s="510"/>
      <c r="GI74" s="510"/>
      <c r="GJ74" s="510"/>
    </row>
    <row r="75" spans="1:192" s="504" customFormat="1" ht="136.5" hidden="1" customHeight="1" thickBot="1">
      <c r="A75" s="958"/>
      <c r="B75" s="865"/>
      <c r="C75" s="860"/>
      <c r="D75" s="861"/>
      <c r="E75" s="865"/>
      <c r="F75" s="1323"/>
      <c r="G75" s="1342"/>
      <c r="H75" s="958"/>
      <c r="I75" s="1324"/>
      <c r="J75" s="1331"/>
      <c r="K75" s="1332"/>
      <c r="L75" s="209">
        <v>45092</v>
      </c>
      <c r="M75" s="169" t="s">
        <v>1730</v>
      </c>
      <c r="N75" s="165" t="s">
        <v>2102</v>
      </c>
      <c r="O75" s="1333"/>
      <c r="P75" s="1334"/>
      <c r="Q75" s="865"/>
      <c r="R75" s="915"/>
      <c r="S75" s="237"/>
      <c r="T75" s="237"/>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0"/>
      <c r="AX75" s="510"/>
      <c r="AY75" s="510"/>
      <c r="AZ75" s="510"/>
      <c r="BA75" s="510"/>
      <c r="BB75" s="510"/>
      <c r="BC75" s="510"/>
      <c r="BD75" s="510"/>
      <c r="BE75" s="510"/>
      <c r="BF75" s="510"/>
      <c r="BG75" s="510"/>
      <c r="BH75" s="510"/>
      <c r="BI75" s="510"/>
      <c r="BJ75" s="510"/>
      <c r="BK75" s="510"/>
      <c r="BL75" s="510"/>
      <c r="BM75" s="510"/>
      <c r="BN75" s="510"/>
      <c r="BO75" s="510"/>
      <c r="BP75" s="510"/>
      <c r="BQ75" s="510"/>
      <c r="BR75" s="510"/>
      <c r="BS75" s="510"/>
      <c r="BT75" s="510"/>
      <c r="BU75" s="510"/>
      <c r="BV75" s="510"/>
      <c r="BW75" s="510"/>
      <c r="BX75" s="510"/>
      <c r="BY75" s="510"/>
      <c r="BZ75" s="510"/>
      <c r="CA75" s="510"/>
      <c r="CB75" s="510"/>
      <c r="CC75" s="510"/>
      <c r="CD75" s="510"/>
      <c r="CE75" s="510"/>
      <c r="CF75" s="510"/>
      <c r="CG75" s="510"/>
      <c r="CH75" s="510"/>
      <c r="CI75" s="510"/>
      <c r="CJ75" s="510"/>
      <c r="CK75" s="510"/>
      <c r="CL75" s="510"/>
      <c r="CM75" s="510"/>
      <c r="CN75" s="510"/>
      <c r="CO75" s="510"/>
      <c r="CP75" s="510"/>
      <c r="CQ75" s="510"/>
      <c r="CR75" s="510"/>
      <c r="CS75" s="510"/>
      <c r="CT75" s="510"/>
      <c r="CU75" s="510"/>
      <c r="CV75" s="510"/>
      <c r="CW75" s="510"/>
      <c r="CX75" s="510"/>
      <c r="CY75" s="510"/>
      <c r="CZ75" s="510"/>
      <c r="DA75" s="510"/>
      <c r="DB75" s="510"/>
      <c r="DC75" s="510"/>
      <c r="DD75" s="510"/>
      <c r="DE75" s="510"/>
      <c r="DF75" s="510"/>
      <c r="DG75" s="510"/>
      <c r="DH75" s="510"/>
      <c r="DI75" s="510"/>
      <c r="DJ75" s="510"/>
      <c r="DK75" s="510"/>
      <c r="DL75" s="510"/>
      <c r="DM75" s="510"/>
      <c r="DN75" s="510"/>
      <c r="DO75" s="510"/>
      <c r="DP75" s="510"/>
      <c r="DQ75" s="510"/>
      <c r="DR75" s="510"/>
      <c r="DS75" s="510"/>
      <c r="DT75" s="510"/>
      <c r="DU75" s="510"/>
      <c r="DV75" s="510"/>
      <c r="DW75" s="510"/>
      <c r="DX75" s="510"/>
      <c r="DY75" s="510"/>
      <c r="DZ75" s="510"/>
      <c r="EA75" s="510"/>
      <c r="EB75" s="510"/>
      <c r="EC75" s="510"/>
      <c r="ED75" s="510"/>
      <c r="EE75" s="510"/>
      <c r="EF75" s="510"/>
      <c r="EG75" s="510"/>
      <c r="EH75" s="510"/>
      <c r="EI75" s="510"/>
      <c r="EJ75" s="510"/>
      <c r="EK75" s="510"/>
      <c r="EL75" s="510"/>
      <c r="EM75" s="510"/>
      <c r="EN75" s="510"/>
      <c r="EO75" s="510"/>
      <c r="EP75" s="510"/>
      <c r="EQ75" s="510"/>
      <c r="ER75" s="510"/>
      <c r="ES75" s="510"/>
      <c r="ET75" s="510"/>
      <c r="EU75" s="510"/>
      <c r="EV75" s="510"/>
      <c r="EW75" s="510"/>
      <c r="EX75" s="510"/>
      <c r="EY75" s="510"/>
      <c r="EZ75" s="510"/>
      <c r="FA75" s="510"/>
      <c r="FB75" s="510"/>
      <c r="FC75" s="510"/>
      <c r="FD75" s="510"/>
      <c r="FE75" s="510"/>
      <c r="FF75" s="510"/>
      <c r="FG75" s="510"/>
      <c r="FH75" s="510"/>
      <c r="FI75" s="510"/>
      <c r="FJ75" s="510"/>
      <c r="FK75" s="510"/>
      <c r="FL75" s="510"/>
      <c r="FM75" s="510"/>
      <c r="FN75" s="510"/>
      <c r="FO75" s="510"/>
      <c r="FP75" s="510"/>
      <c r="FQ75" s="510"/>
      <c r="FR75" s="510"/>
      <c r="FS75" s="510"/>
      <c r="FT75" s="510"/>
      <c r="FU75" s="510"/>
      <c r="FV75" s="510"/>
      <c r="FW75" s="510"/>
      <c r="FX75" s="510"/>
      <c r="FY75" s="510"/>
      <c r="FZ75" s="510"/>
      <c r="GA75" s="510"/>
      <c r="GB75" s="510"/>
      <c r="GC75" s="510"/>
      <c r="GD75" s="510"/>
      <c r="GE75" s="510"/>
      <c r="GF75" s="510"/>
      <c r="GG75" s="510"/>
      <c r="GH75" s="510"/>
      <c r="GI75" s="510"/>
      <c r="GJ75" s="510"/>
    </row>
    <row r="76" spans="1:192" s="139" customFormat="1" ht="21.75" hidden="1" customHeight="1" thickBot="1">
      <c r="A76" s="1126"/>
      <c r="B76" s="1127"/>
      <c r="C76" s="1127"/>
      <c r="D76" s="1127"/>
      <c r="E76" s="1127"/>
      <c r="F76" s="1127"/>
      <c r="G76" s="1127"/>
      <c r="H76" s="1127"/>
      <c r="I76" s="1127"/>
      <c r="J76" s="1127"/>
      <c r="K76" s="1127"/>
      <c r="L76" s="1127"/>
      <c r="M76" s="1127"/>
      <c r="N76" s="1127"/>
      <c r="O76" s="1127"/>
      <c r="P76" s="1127"/>
      <c r="Q76" s="1127"/>
      <c r="R76" s="1128"/>
      <c r="S76" s="237"/>
      <c r="T76" s="237"/>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8"/>
      <c r="AY76" s="528"/>
      <c r="AZ76" s="528"/>
      <c r="BA76" s="528"/>
      <c r="BB76" s="528"/>
      <c r="BC76" s="528"/>
      <c r="BD76" s="528"/>
      <c r="BE76" s="528"/>
      <c r="BF76" s="528"/>
      <c r="BG76" s="528"/>
      <c r="BH76" s="528"/>
      <c r="BI76" s="528"/>
      <c r="BJ76" s="528"/>
      <c r="BK76" s="528"/>
      <c r="BL76" s="528"/>
      <c r="BM76" s="528"/>
      <c r="BN76" s="528"/>
      <c r="BO76" s="528"/>
      <c r="BP76" s="528"/>
      <c r="BQ76" s="528"/>
      <c r="BR76" s="528"/>
      <c r="BS76" s="528"/>
      <c r="BT76" s="528"/>
      <c r="BU76" s="528"/>
      <c r="BV76" s="528"/>
      <c r="BW76" s="528"/>
      <c r="BX76" s="528"/>
      <c r="BY76" s="528"/>
      <c r="BZ76" s="528"/>
      <c r="CA76" s="528"/>
      <c r="CB76" s="528"/>
      <c r="CC76" s="528"/>
      <c r="CD76" s="528"/>
      <c r="CE76" s="528"/>
      <c r="CF76" s="528"/>
      <c r="CG76" s="528"/>
      <c r="CH76" s="528"/>
      <c r="CI76" s="528"/>
      <c r="CJ76" s="528"/>
      <c r="CK76" s="528"/>
      <c r="CL76" s="528"/>
      <c r="CM76" s="528"/>
      <c r="CN76" s="528"/>
      <c r="CO76" s="528"/>
      <c r="CP76" s="528"/>
      <c r="CQ76" s="528"/>
      <c r="CR76" s="528"/>
      <c r="CS76" s="528"/>
      <c r="CT76" s="528"/>
      <c r="CU76" s="528"/>
      <c r="CV76" s="528"/>
      <c r="CW76" s="528"/>
      <c r="CX76" s="528"/>
      <c r="CY76" s="528"/>
      <c r="CZ76" s="528"/>
      <c r="DA76" s="528"/>
      <c r="DB76" s="528"/>
      <c r="DC76" s="528"/>
      <c r="DD76" s="528"/>
      <c r="DE76" s="528"/>
      <c r="DF76" s="528"/>
      <c r="DG76" s="528"/>
      <c r="DH76" s="528"/>
      <c r="DI76" s="528"/>
      <c r="DJ76" s="528"/>
      <c r="DK76" s="528"/>
      <c r="DL76" s="528"/>
      <c r="DM76" s="528"/>
      <c r="DN76" s="528"/>
      <c r="DO76" s="528"/>
      <c r="DP76" s="528"/>
      <c r="DQ76" s="528"/>
      <c r="DR76" s="528"/>
      <c r="DS76" s="528"/>
      <c r="DT76" s="528"/>
      <c r="DU76" s="528"/>
      <c r="DV76" s="528"/>
      <c r="DW76" s="528"/>
      <c r="DX76" s="528"/>
      <c r="DY76" s="528"/>
      <c r="DZ76" s="528"/>
      <c r="EA76" s="528"/>
      <c r="EB76" s="528"/>
      <c r="EC76" s="528"/>
      <c r="ED76" s="528"/>
      <c r="EE76" s="528"/>
      <c r="EF76" s="528"/>
      <c r="EG76" s="528"/>
      <c r="EH76" s="528"/>
      <c r="EI76" s="528"/>
      <c r="EJ76" s="528"/>
      <c r="EK76" s="528"/>
      <c r="EL76" s="528"/>
      <c r="EM76" s="528"/>
      <c r="EN76" s="528"/>
      <c r="EO76" s="528"/>
      <c r="EP76" s="528"/>
      <c r="EQ76" s="528"/>
      <c r="ER76" s="528"/>
      <c r="ES76" s="528"/>
      <c r="ET76" s="528"/>
      <c r="EU76" s="528"/>
      <c r="EV76" s="528"/>
      <c r="EW76" s="528"/>
      <c r="EX76" s="528"/>
      <c r="EY76" s="528"/>
      <c r="EZ76" s="528"/>
      <c r="FA76" s="528"/>
      <c r="FB76" s="528"/>
      <c r="FC76" s="528"/>
      <c r="FD76" s="528"/>
      <c r="FE76" s="528"/>
      <c r="FF76" s="528"/>
      <c r="FG76" s="528"/>
      <c r="FH76" s="528"/>
      <c r="FI76" s="528"/>
      <c r="FJ76" s="528"/>
      <c r="FK76" s="528"/>
      <c r="FL76" s="528"/>
      <c r="FM76" s="528"/>
      <c r="FN76" s="528"/>
      <c r="FO76" s="528"/>
      <c r="FP76" s="528"/>
      <c r="FQ76" s="528"/>
      <c r="FR76" s="528"/>
      <c r="FS76" s="528"/>
      <c r="FT76" s="528"/>
      <c r="FU76" s="528"/>
      <c r="FV76" s="528"/>
      <c r="FW76" s="528"/>
      <c r="FX76" s="528"/>
      <c r="FY76" s="528"/>
      <c r="FZ76" s="528"/>
      <c r="GA76" s="528"/>
      <c r="GB76" s="528"/>
      <c r="GC76" s="528"/>
      <c r="GD76" s="528"/>
      <c r="GE76" s="528"/>
      <c r="GF76" s="528"/>
      <c r="GG76" s="528"/>
      <c r="GH76" s="528"/>
      <c r="GI76" s="528"/>
      <c r="GJ76" s="528"/>
    </row>
    <row r="77" spans="1:192" ht="59.25" customHeight="1">
      <c r="A77" s="151"/>
      <c r="B77" s="529"/>
      <c r="C77" s="151"/>
      <c r="D77" s="529"/>
      <c r="E77" s="529"/>
      <c r="F77" s="529"/>
      <c r="G77" s="151"/>
      <c r="H77" s="151"/>
      <c r="I77" s="151"/>
      <c r="J77" s="151"/>
      <c r="K77" s="151"/>
      <c r="L77" s="151"/>
      <c r="M77" s="530"/>
      <c r="N77" s="529"/>
      <c r="O77" s="151"/>
      <c r="P77" s="531"/>
      <c r="Q77" s="529"/>
      <c r="R77" s="530"/>
      <c r="S77" s="233"/>
      <c r="T77" s="233"/>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2"/>
      <c r="AY77" s="532"/>
      <c r="AZ77" s="532"/>
      <c r="BA77" s="532"/>
      <c r="BB77" s="532"/>
      <c r="BC77" s="532"/>
      <c r="BD77" s="532"/>
      <c r="BE77" s="532"/>
      <c r="BF77" s="532"/>
      <c r="BG77" s="532"/>
      <c r="BH77" s="532"/>
      <c r="BI77" s="532"/>
      <c r="BJ77" s="532"/>
      <c r="BK77" s="532"/>
      <c r="BL77" s="532"/>
      <c r="BM77" s="532"/>
      <c r="BN77" s="532"/>
      <c r="BO77" s="532"/>
      <c r="BP77" s="532"/>
      <c r="BQ77" s="532"/>
      <c r="BR77" s="532"/>
      <c r="BS77" s="532"/>
      <c r="BT77" s="532"/>
      <c r="BU77" s="532"/>
      <c r="BV77" s="532"/>
      <c r="BW77" s="532"/>
      <c r="BX77" s="532"/>
      <c r="BY77" s="532"/>
      <c r="BZ77" s="532"/>
      <c r="CA77" s="532"/>
      <c r="CB77" s="532"/>
      <c r="CC77" s="532"/>
      <c r="CD77" s="532"/>
      <c r="CE77" s="532"/>
      <c r="CF77" s="532"/>
      <c r="CG77" s="532"/>
      <c r="CH77" s="532"/>
      <c r="CI77" s="532"/>
      <c r="CJ77" s="532"/>
      <c r="CK77" s="532"/>
      <c r="CL77" s="532"/>
      <c r="CM77" s="532"/>
      <c r="CN77" s="532"/>
      <c r="CO77" s="532"/>
      <c r="CP77" s="532"/>
      <c r="CQ77" s="532"/>
      <c r="CR77" s="532"/>
      <c r="CS77" s="532"/>
      <c r="CT77" s="532"/>
      <c r="CU77" s="532"/>
      <c r="CV77" s="532"/>
      <c r="CW77" s="532"/>
      <c r="CX77" s="532"/>
      <c r="CY77" s="532"/>
      <c r="CZ77" s="532"/>
      <c r="DA77" s="532"/>
      <c r="DB77" s="532"/>
      <c r="DC77" s="532"/>
      <c r="DD77" s="532"/>
      <c r="DE77" s="532"/>
      <c r="DF77" s="532"/>
      <c r="DG77" s="532"/>
      <c r="DH77" s="532"/>
      <c r="DI77" s="532"/>
      <c r="DJ77" s="532"/>
      <c r="DK77" s="532"/>
      <c r="DL77" s="532"/>
      <c r="DM77" s="532"/>
      <c r="DN77" s="532"/>
      <c r="DO77" s="532"/>
      <c r="DP77" s="532"/>
      <c r="DQ77" s="532"/>
      <c r="DR77" s="532"/>
      <c r="DS77" s="532"/>
      <c r="DT77" s="532"/>
      <c r="DU77" s="532"/>
      <c r="DV77" s="532"/>
      <c r="DW77" s="532"/>
      <c r="DX77" s="532"/>
      <c r="DY77" s="532"/>
      <c r="DZ77" s="532"/>
      <c r="EA77" s="532"/>
      <c r="EB77" s="532"/>
      <c r="EC77" s="532"/>
      <c r="ED77" s="532"/>
      <c r="EE77" s="532"/>
      <c r="EF77" s="532"/>
      <c r="EG77" s="532"/>
      <c r="EH77" s="532"/>
      <c r="EI77" s="532"/>
      <c r="EJ77" s="532"/>
      <c r="EK77" s="532"/>
      <c r="EL77" s="532"/>
      <c r="EM77" s="532"/>
      <c r="EN77" s="532"/>
      <c r="EO77" s="532"/>
      <c r="EP77" s="532"/>
      <c r="EQ77" s="532"/>
      <c r="ER77" s="532"/>
      <c r="ES77" s="532"/>
      <c r="ET77" s="532"/>
      <c r="EU77" s="532"/>
      <c r="EV77" s="532"/>
      <c r="EW77" s="532"/>
      <c r="EX77" s="532"/>
      <c r="EY77" s="532"/>
      <c r="EZ77" s="532"/>
      <c r="FA77" s="532"/>
      <c r="FB77" s="532"/>
      <c r="FC77" s="532"/>
      <c r="FD77" s="532"/>
      <c r="FE77" s="532"/>
      <c r="FF77" s="532"/>
      <c r="FG77" s="532"/>
      <c r="FH77" s="532"/>
      <c r="FI77" s="532"/>
      <c r="FJ77" s="532"/>
      <c r="FK77" s="532"/>
      <c r="FL77" s="532"/>
      <c r="FM77" s="532"/>
      <c r="FN77" s="532"/>
      <c r="FO77" s="532"/>
      <c r="FP77" s="532"/>
      <c r="FQ77" s="532"/>
      <c r="FR77" s="532"/>
      <c r="FS77" s="532"/>
      <c r="FT77" s="532"/>
      <c r="FU77" s="532"/>
      <c r="FV77" s="532"/>
      <c r="FW77" s="532"/>
      <c r="FX77" s="532"/>
      <c r="FY77" s="532"/>
      <c r="FZ77" s="532"/>
      <c r="GA77" s="532"/>
      <c r="GB77" s="532"/>
      <c r="GC77" s="532"/>
      <c r="GD77" s="532"/>
      <c r="GE77" s="532"/>
      <c r="GF77" s="532"/>
      <c r="GG77" s="532"/>
      <c r="GH77" s="532"/>
      <c r="GI77" s="532"/>
      <c r="GJ77" s="532"/>
    </row>
    <row r="78" spans="1:192" ht="59.25" customHeight="1">
      <c r="A78" s="151"/>
      <c r="B78" s="529"/>
      <c r="C78" s="151"/>
      <c r="D78" s="529"/>
      <c r="E78" s="529"/>
      <c r="F78" s="529"/>
      <c r="G78" s="151"/>
      <c r="H78" s="151"/>
      <c r="I78" s="151"/>
      <c r="J78" s="151"/>
      <c r="K78" s="151"/>
      <c r="L78" s="151"/>
      <c r="M78" s="530"/>
      <c r="N78" s="529"/>
      <c r="O78" s="151"/>
      <c r="P78" s="531"/>
      <c r="Q78" s="529"/>
      <c r="R78" s="530"/>
      <c r="S78" s="233"/>
      <c r="T78" s="233"/>
      <c r="U78" s="532"/>
      <c r="V78" s="532"/>
      <c r="W78" s="532"/>
      <c r="X78" s="532"/>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2"/>
      <c r="AY78" s="532"/>
      <c r="AZ78" s="532"/>
      <c r="BA78" s="532"/>
      <c r="BB78" s="532"/>
      <c r="BC78" s="532"/>
      <c r="BD78" s="532"/>
      <c r="BE78" s="532"/>
      <c r="BF78" s="532"/>
      <c r="BG78" s="532"/>
      <c r="BH78" s="532"/>
      <c r="BI78" s="532"/>
      <c r="BJ78" s="532"/>
      <c r="BK78" s="532"/>
      <c r="BL78" s="532"/>
      <c r="BM78" s="532"/>
      <c r="BN78" s="532"/>
      <c r="BO78" s="532"/>
      <c r="BP78" s="532"/>
      <c r="BQ78" s="532"/>
      <c r="BR78" s="532"/>
      <c r="BS78" s="532"/>
      <c r="BT78" s="532"/>
      <c r="BU78" s="532"/>
      <c r="BV78" s="532"/>
      <c r="BW78" s="532"/>
      <c r="BX78" s="532"/>
      <c r="BY78" s="532"/>
      <c r="BZ78" s="532"/>
      <c r="CA78" s="532"/>
      <c r="CB78" s="532"/>
      <c r="CC78" s="532"/>
      <c r="CD78" s="532"/>
      <c r="CE78" s="532"/>
      <c r="CF78" s="532"/>
      <c r="CG78" s="532"/>
      <c r="CH78" s="532"/>
      <c r="CI78" s="532"/>
      <c r="CJ78" s="532"/>
      <c r="CK78" s="532"/>
      <c r="CL78" s="532"/>
      <c r="CM78" s="532"/>
      <c r="CN78" s="532"/>
      <c r="CO78" s="532"/>
      <c r="CP78" s="532"/>
      <c r="CQ78" s="532"/>
      <c r="CR78" s="532"/>
      <c r="CS78" s="532"/>
      <c r="CT78" s="532"/>
      <c r="CU78" s="532"/>
      <c r="CV78" s="532"/>
      <c r="CW78" s="532"/>
      <c r="CX78" s="532"/>
      <c r="CY78" s="532"/>
      <c r="CZ78" s="532"/>
      <c r="DA78" s="532"/>
      <c r="DB78" s="532"/>
      <c r="DC78" s="532"/>
      <c r="DD78" s="532"/>
      <c r="DE78" s="532"/>
      <c r="DF78" s="532"/>
      <c r="DG78" s="532"/>
      <c r="DH78" s="532"/>
      <c r="DI78" s="532"/>
      <c r="DJ78" s="532"/>
      <c r="DK78" s="532"/>
      <c r="DL78" s="532"/>
      <c r="DM78" s="532"/>
      <c r="DN78" s="532"/>
      <c r="DO78" s="532"/>
      <c r="DP78" s="532"/>
      <c r="DQ78" s="532"/>
      <c r="DR78" s="532"/>
      <c r="DS78" s="532"/>
      <c r="DT78" s="532"/>
      <c r="DU78" s="532"/>
      <c r="DV78" s="532"/>
      <c r="DW78" s="532"/>
      <c r="DX78" s="532"/>
      <c r="DY78" s="532"/>
      <c r="DZ78" s="532"/>
      <c r="EA78" s="532"/>
      <c r="EB78" s="532"/>
      <c r="EC78" s="532"/>
      <c r="ED78" s="532"/>
      <c r="EE78" s="532"/>
      <c r="EF78" s="532"/>
      <c r="EG78" s="532"/>
      <c r="EH78" s="532"/>
      <c r="EI78" s="532"/>
      <c r="EJ78" s="532"/>
      <c r="EK78" s="532"/>
      <c r="EL78" s="532"/>
      <c r="EM78" s="532"/>
      <c r="EN78" s="532"/>
      <c r="EO78" s="532"/>
      <c r="EP78" s="532"/>
      <c r="EQ78" s="532"/>
      <c r="ER78" s="532"/>
      <c r="ES78" s="532"/>
      <c r="ET78" s="532"/>
      <c r="EU78" s="532"/>
      <c r="EV78" s="532"/>
      <c r="EW78" s="532"/>
      <c r="EX78" s="532"/>
      <c r="EY78" s="532"/>
      <c r="EZ78" s="532"/>
      <c r="FA78" s="532"/>
      <c r="FB78" s="532"/>
      <c r="FC78" s="532"/>
      <c r="FD78" s="532"/>
      <c r="FE78" s="532"/>
      <c r="FF78" s="532"/>
      <c r="FG78" s="532"/>
      <c r="FH78" s="532"/>
      <c r="FI78" s="532"/>
      <c r="FJ78" s="532"/>
      <c r="FK78" s="532"/>
      <c r="FL78" s="532"/>
      <c r="FM78" s="532"/>
      <c r="FN78" s="532"/>
      <c r="FO78" s="532"/>
      <c r="FP78" s="532"/>
      <c r="FQ78" s="532"/>
      <c r="FR78" s="532"/>
      <c r="FS78" s="532"/>
      <c r="FT78" s="532"/>
      <c r="FU78" s="532"/>
      <c r="FV78" s="532"/>
      <c r="FW78" s="532"/>
      <c r="FX78" s="532"/>
      <c r="FY78" s="532"/>
      <c r="FZ78" s="532"/>
      <c r="GA78" s="532"/>
      <c r="GB78" s="532"/>
      <c r="GC78" s="532"/>
      <c r="GD78" s="532"/>
      <c r="GE78" s="532"/>
      <c r="GF78" s="532"/>
      <c r="GG78" s="532"/>
      <c r="GH78" s="532"/>
      <c r="GI78" s="532"/>
      <c r="GJ78" s="532"/>
    </row>
    <row r="79" spans="1:192" ht="59.25" customHeight="1">
      <c r="A79" s="151"/>
      <c r="B79" s="529"/>
      <c r="C79" s="151"/>
      <c r="D79" s="529"/>
      <c r="E79" s="529"/>
      <c r="F79" s="529"/>
      <c r="G79" s="151"/>
      <c r="H79" s="151"/>
      <c r="I79" s="151"/>
      <c r="J79" s="151"/>
      <c r="K79" s="151"/>
      <c r="L79" s="151"/>
      <c r="M79" s="530"/>
      <c r="N79" s="529"/>
      <c r="O79" s="151"/>
      <c r="P79" s="531"/>
      <c r="Q79" s="529"/>
      <c r="R79" s="530"/>
      <c r="S79" s="233"/>
      <c r="T79" s="233"/>
      <c r="U79" s="532"/>
      <c r="V79" s="532"/>
      <c r="W79" s="532"/>
      <c r="X79" s="532"/>
      <c r="Y79" s="532"/>
      <c r="Z79" s="532"/>
      <c r="AA79" s="532"/>
      <c r="AB79" s="532"/>
      <c r="AC79" s="532"/>
      <c r="AD79" s="532"/>
      <c r="AE79" s="532"/>
      <c r="AF79" s="532"/>
      <c r="AG79" s="532"/>
      <c r="AH79" s="532"/>
      <c r="AI79" s="532"/>
      <c r="AJ79" s="532"/>
      <c r="AK79" s="532"/>
      <c r="AL79" s="532"/>
      <c r="AM79" s="532"/>
      <c r="AN79" s="532"/>
      <c r="AO79" s="532"/>
      <c r="AP79" s="532"/>
      <c r="AQ79" s="532"/>
      <c r="AR79" s="532"/>
      <c r="AS79" s="532"/>
      <c r="AT79" s="532"/>
      <c r="AU79" s="532"/>
      <c r="AV79" s="532"/>
      <c r="AW79" s="532"/>
      <c r="AX79" s="532"/>
      <c r="AY79" s="532"/>
      <c r="AZ79" s="532"/>
      <c r="BA79" s="532"/>
      <c r="BB79" s="532"/>
      <c r="BC79" s="532"/>
      <c r="BD79" s="532"/>
      <c r="BE79" s="532"/>
      <c r="BF79" s="532"/>
      <c r="BG79" s="532"/>
      <c r="BH79" s="532"/>
      <c r="BI79" s="532"/>
      <c r="BJ79" s="532"/>
      <c r="BK79" s="532"/>
      <c r="BL79" s="532"/>
      <c r="BM79" s="532"/>
      <c r="BN79" s="532"/>
      <c r="BO79" s="532"/>
      <c r="BP79" s="532"/>
      <c r="BQ79" s="532"/>
      <c r="BR79" s="532"/>
      <c r="BS79" s="532"/>
      <c r="BT79" s="532"/>
      <c r="BU79" s="532"/>
      <c r="BV79" s="532"/>
      <c r="BW79" s="532"/>
      <c r="BX79" s="532"/>
      <c r="BY79" s="532"/>
      <c r="BZ79" s="532"/>
      <c r="CA79" s="532"/>
      <c r="CB79" s="532"/>
      <c r="CC79" s="532"/>
      <c r="CD79" s="532"/>
      <c r="CE79" s="532"/>
      <c r="CF79" s="532"/>
      <c r="CG79" s="532"/>
      <c r="CH79" s="532"/>
      <c r="CI79" s="532"/>
      <c r="CJ79" s="532"/>
      <c r="CK79" s="532"/>
      <c r="CL79" s="532"/>
      <c r="CM79" s="532"/>
      <c r="CN79" s="532"/>
      <c r="CO79" s="532"/>
      <c r="CP79" s="532"/>
      <c r="CQ79" s="532"/>
      <c r="CR79" s="532"/>
      <c r="CS79" s="532"/>
      <c r="CT79" s="532"/>
      <c r="CU79" s="532"/>
      <c r="CV79" s="532"/>
      <c r="CW79" s="532"/>
      <c r="CX79" s="532"/>
      <c r="CY79" s="532"/>
      <c r="CZ79" s="532"/>
      <c r="DA79" s="532"/>
      <c r="DB79" s="532"/>
      <c r="DC79" s="532"/>
      <c r="DD79" s="532"/>
      <c r="DE79" s="532"/>
      <c r="DF79" s="532"/>
      <c r="DG79" s="532"/>
      <c r="DH79" s="532"/>
      <c r="DI79" s="532"/>
      <c r="DJ79" s="532"/>
      <c r="DK79" s="532"/>
      <c r="DL79" s="532"/>
      <c r="DM79" s="532"/>
      <c r="DN79" s="532"/>
      <c r="DO79" s="532"/>
      <c r="DP79" s="532"/>
      <c r="DQ79" s="532"/>
      <c r="DR79" s="532"/>
      <c r="DS79" s="532"/>
      <c r="DT79" s="532"/>
      <c r="DU79" s="532"/>
      <c r="DV79" s="532"/>
      <c r="DW79" s="532"/>
      <c r="DX79" s="532"/>
      <c r="DY79" s="532"/>
      <c r="DZ79" s="532"/>
      <c r="EA79" s="532"/>
      <c r="EB79" s="532"/>
      <c r="EC79" s="532"/>
      <c r="ED79" s="532"/>
      <c r="EE79" s="532"/>
      <c r="EF79" s="532"/>
      <c r="EG79" s="532"/>
      <c r="EH79" s="532"/>
      <c r="EI79" s="532"/>
      <c r="EJ79" s="532"/>
      <c r="EK79" s="532"/>
      <c r="EL79" s="532"/>
      <c r="EM79" s="532"/>
      <c r="EN79" s="532"/>
      <c r="EO79" s="532"/>
      <c r="EP79" s="532"/>
      <c r="EQ79" s="532"/>
      <c r="ER79" s="532"/>
      <c r="ES79" s="532"/>
      <c r="ET79" s="532"/>
      <c r="EU79" s="532"/>
      <c r="EV79" s="532"/>
      <c r="EW79" s="532"/>
      <c r="EX79" s="532"/>
      <c r="EY79" s="532"/>
      <c r="EZ79" s="532"/>
      <c r="FA79" s="532"/>
      <c r="FB79" s="532"/>
      <c r="FC79" s="532"/>
      <c r="FD79" s="532"/>
      <c r="FE79" s="532"/>
      <c r="FF79" s="532"/>
      <c r="FG79" s="532"/>
      <c r="FH79" s="532"/>
      <c r="FI79" s="532"/>
      <c r="FJ79" s="532"/>
      <c r="FK79" s="532"/>
      <c r="FL79" s="532"/>
      <c r="FM79" s="532"/>
      <c r="FN79" s="532"/>
      <c r="FO79" s="532"/>
      <c r="FP79" s="532"/>
      <c r="FQ79" s="532"/>
      <c r="FR79" s="532"/>
      <c r="FS79" s="532"/>
      <c r="FT79" s="532"/>
      <c r="FU79" s="532"/>
      <c r="FV79" s="532"/>
      <c r="FW79" s="532"/>
      <c r="FX79" s="532"/>
      <c r="FY79" s="532"/>
      <c r="FZ79" s="532"/>
      <c r="GA79" s="532"/>
      <c r="GB79" s="532"/>
      <c r="GC79" s="532"/>
      <c r="GD79" s="532"/>
      <c r="GE79" s="532"/>
      <c r="GF79" s="532"/>
      <c r="GG79" s="532"/>
      <c r="GH79" s="532"/>
      <c r="GI79" s="532"/>
      <c r="GJ79" s="532"/>
    </row>
    <row r="80" spans="1:192" ht="59.25" customHeight="1">
      <c r="A80" s="151"/>
      <c r="B80" s="529"/>
      <c r="C80" s="151"/>
      <c r="D80" s="529"/>
      <c r="E80" s="529"/>
      <c r="F80" s="529"/>
      <c r="G80" s="151"/>
      <c r="H80" s="151"/>
      <c r="I80" s="151"/>
      <c r="J80" s="151"/>
      <c r="K80" s="151"/>
      <c r="L80" s="151"/>
      <c r="M80" s="530"/>
      <c r="N80" s="529"/>
      <c r="O80" s="151"/>
      <c r="P80" s="531"/>
      <c r="Q80" s="529"/>
      <c r="R80" s="530"/>
      <c r="S80" s="233"/>
      <c r="T80" s="233"/>
      <c r="U80" s="532"/>
      <c r="V80" s="532"/>
      <c r="W80" s="532"/>
      <c r="X80" s="532"/>
      <c r="Y80" s="532"/>
      <c r="Z80" s="532"/>
      <c r="AA80" s="532"/>
      <c r="AB80" s="532"/>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2"/>
      <c r="AY80" s="532"/>
      <c r="AZ80" s="532"/>
      <c r="BA80" s="532"/>
      <c r="BB80" s="532"/>
      <c r="BC80" s="532"/>
      <c r="BD80" s="532"/>
      <c r="BE80" s="532"/>
      <c r="BF80" s="532"/>
      <c r="BG80" s="532"/>
      <c r="BH80" s="532"/>
      <c r="BI80" s="532"/>
      <c r="BJ80" s="532"/>
      <c r="BK80" s="532"/>
      <c r="BL80" s="532"/>
      <c r="BM80" s="532"/>
      <c r="BN80" s="532"/>
      <c r="BO80" s="532"/>
      <c r="BP80" s="532"/>
      <c r="BQ80" s="532"/>
      <c r="BR80" s="532"/>
      <c r="BS80" s="532"/>
      <c r="BT80" s="532"/>
      <c r="BU80" s="532"/>
      <c r="BV80" s="532"/>
      <c r="BW80" s="532"/>
      <c r="BX80" s="532"/>
      <c r="BY80" s="532"/>
      <c r="BZ80" s="532"/>
      <c r="CA80" s="532"/>
      <c r="CB80" s="532"/>
      <c r="CC80" s="532"/>
      <c r="CD80" s="532"/>
      <c r="CE80" s="532"/>
      <c r="CF80" s="532"/>
      <c r="CG80" s="532"/>
      <c r="CH80" s="532"/>
      <c r="CI80" s="532"/>
      <c r="CJ80" s="532"/>
      <c r="CK80" s="532"/>
      <c r="CL80" s="532"/>
      <c r="CM80" s="532"/>
      <c r="CN80" s="532"/>
      <c r="CO80" s="532"/>
      <c r="CP80" s="532"/>
      <c r="CQ80" s="532"/>
      <c r="CR80" s="532"/>
      <c r="CS80" s="532"/>
      <c r="CT80" s="532"/>
      <c r="CU80" s="532"/>
      <c r="CV80" s="532"/>
      <c r="CW80" s="532"/>
      <c r="CX80" s="532"/>
      <c r="CY80" s="532"/>
      <c r="CZ80" s="532"/>
      <c r="DA80" s="532"/>
      <c r="DB80" s="532"/>
      <c r="DC80" s="532"/>
      <c r="DD80" s="532"/>
      <c r="DE80" s="532"/>
      <c r="DF80" s="532"/>
      <c r="DG80" s="532"/>
      <c r="DH80" s="532"/>
      <c r="DI80" s="532"/>
      <c r="DJ80" s="532"/>
      <c r="DK80" s="532"/>
      <c r="DL80" s="532"/>
      <c r="DM80" s="532"/>
      <c r="DN80" s="532"/>
      <c r="DO80" s="532"/>
      <c r="DP80" s="532"/>
      <c r="DQ80" s="532"/>
      <c r="DR80" s="532"/>
      <c r="DS80" s="532"/>
      <c r="DT80" s="532"/>
      <c r="DU80" s="532"/>
      <c r="DV80" s="532"/>
      <c r="DW80" s="532"/>
      <c r="DX80" s="532"/>
      <c r="DY80" s="532"/>
      <c r="DZ80" s="532"/>
      <c r="EA80" s="532"/>
      <c r="EB80" s="532"/>
      <c r="EC80" s="532"/>
      <c r="ED80" s="532"/>
      <c r="EE80" s="532"/>
      <c r="EF80" s="532"/>
      <c r="EG80" s="532"/>
      <c r="EH80" s="532"/>
      <c r="EI80" s="532"/>
      <c r="EJ80" s="532"/>
      <c r="EK80" s="532"/>
      <c r="EL80" s="532"/>
      <c r="EM80" s="532"/>
      <c r="EN80" s="532"/>
      <c r="EO80" s="532"/>
      <c r="EP80" s="532"/>
      <c r="EQ80" s="532"/>
      <c r="ER80" s="532"/>
      <c r="ES80" s="532"/>
      <c r="ET80" s="532"/>
      <c r="EU80" s="532"/>
      <c r="EV80" s="532"/>
      <c r="EW80" s="532"/>
      <c r="EX80" s="532"/>
      <c r="EY80" s="532"/>
      <c r="EZ80" s="532"/>
      <c r="FA80" s="532"/>
      <c r="FB80" s="532"/>
      <c r="FC80" s="532"/>
      <c r="FD80" s="532"/>
      <c r="FE80" s="532"/>
      <c r="FF80" s="532"/>
      <c r="FG80" s="532"/>
      <c r="FH80" s="532"/>
      <c r="FI80" s="532"/>
      <c r="FJ80" s="532"/>
      <c r="FK80" s="532"/>
      <c r="FL80" s="532"/>
      <c r="FM80" s="532"/>
      <c r="FN80" s="532"/>
      <c r="FO80" s="532"/>
      <c r="FP80" s="532"/>
      <c r="FQ80" s="532"/>
      <c r="FR80" s="532"/>
      <c r="FS80" s="532"/>
      <c r="FT80" s="532"/>
      <c r="FU80" s="532"/>
      <c r="FV80" s="532"/>
      <c r="FW80" s="532"/>
      <c r="FX80" s="532"/>
      <c r="FY80" s="532"/>
      <c r="FZ80" s="532"/>
      <c r="GA80" s="532"/>
      <c r="GB80" s="532"/>
      <c r="GC80" s="532"/>
      <c r="GD80" s="532"/>
      <c r="GE80" s="532"/>
      <c r="GF80" s="532"/>
      <c r="GG80" s="532"/>
      <c r="GH80" s="532"/>
      <c r="GI80" s="532"/>
      <c r="GJ80" s="532"/>
    </row>
    <row r="81" spans="1:192" ht="59.25" customHeight="1">
      <c r="A81" s="151"/>
      <c r="B81" s="529"/>
      <c r="C81" s="151"/>
      <c r="D81" s="529"/>
      <c r="E81" s="529"/>
      <c r="F81" s="529"/>
      <c r="G81" s="151"/>
      <c r="H81" s="151"/>
      <c r="I81" s="151"/>
      <c r="J81" s="151"/>
      <c r="K81" s="151"/>
      <c r="L81" s="151"/>
      <c r="M81" s="530"/>
      <c r="N81" s="529"/>
      <c r="O81" s="151"/>
      <c r="P81" s="531"/>
      <c r="Q81" s="529"/>
      <c r="R81" s="530"/>
      <c r="S81" s="233"/>
      <c r="T81" s="233"/>
      <c r="U81" s="532"/>
      <c r="V81" s="532"/>
      <c r="W81" s="532"/>
      <c r="X81" s="532"/>
      <c r="Y81" s="532"/>
      <c r="Z81" s="532"/>
      <c r="AA81" s="532"/>
      <c r="AB81" s="532"/>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2"/>
      <c r="AY81" s="532"/>
      <c r="AZ81" s="532"/>
      <c r="BA81" s="532"/>
      <c r="BB81" s="532"/>
      <c r="BC81" s="532"/>
      <c r="BD81" s="532"/>
      <c r="BE81" s="532"/>
      <c r="BF81" s="532"/>
      <c r="BG81" s="532"/>
      <c r="BH81" s="532"/>
      <c r="BI81" s="532"/>
      <c r="BJ81" s="532"/>
      <c r="BK81" s="532"/>
      <c r="BL81" s="532"/>
      <c r="BM81" s="532"/>
      <c r="BN81" s="532"/>
      <c r="BO81" s="532"/>
      <c r="BP81" s="532"/>
      <c r="BQ81" s="532"/>
      <c r="BR81" s="532"/>
      <c r="BS81" s="532"/>
      <c r="BT81" s="532"/>
      <c r="BU81" s="532"/>
      <c r="BV81" s="532"/>
      <c r="BW81" s="532"/>
      <c r="BX81" s="532"/>
      <c r="BY81" s="532"/>
      <c r="BZ81" s="532"/>
      <c r="CA81" s="532"/>
      <c r="CB81" s="532"/>
      <c r="CC81" s="532"/>
      <c r="CD81" s="532"/>
      <c r="CE81" s="532"/>
      <c r="CF81" s="532"/>
      <c r="CG81" s="532"/>
      <c r="CH81" s="532"/>
      <c r="CI81" s="532"/>
      <c r="CJ81" s="532"/>
      <c r="CK81" s="532"/>
      <c r="CL81" s="532"/>
      <c r="CM81" s="532"/>
      <c r="CN81" s="532"/>
      <c r="CO81" s="532"/>
      <c r="CP81" s="532"/>
      <c r="CQ81" s="532"/>
      <c r="CR81" s="532"/>
      <c r="CS81" s="532"/>
      <c r="CT81" s="532"/>
      <c r="CU81" s="532"/>
      <c r="CV81" s="532"/>
      <c r="CW81" s="532"/>
      <c r="CX81" s="532"/>
      <c r="CY81" s="532"/>
      <c r="CZ81" s="532"/>
      <c r="DA81" s="532"/>
      <c r="DB81" s="532"/>
      <c r="DC81" s="532"/>
      <c r="DD81" s="532"/>
      <c r="DE81" s="532"/>
      <c r="DF81" s="532"/>
      <c r="DG81" s="532"/>
      <c r="DH81" s="532"/>
      <c r="DI81" s="532"/>
      <c r="DJ81" s="532"/>
      <c r="DK81" s="532"/>
      <c r="DL81" s="532"/>
      <c r="DM81" s="532"/>
      <c r="DN81" s="532"/>
      <c r="DO81" s="532"/>
      <c r="DP81" s="532"/>
      <c r="DQ81" s="532"/>
      <c r="DR81" s="532"/>
      <c r="DS81" s="532"/>
      <c r="DT81" s="532"/>
      <c r="DU81" s="532"/>
      <c r="DV81" s="532"/>
      <c r="DW81" s="532"/>
      <c r="DX81" s="532"/>
      <c r="DY81" s="532"/>
      <c r="DZ81" s="532"/>
      <c r="EA81" s="532"/>
      <c r="EB81" s="532"/>
      <c r="EC81" s="532"/>
      <c r="ED81" s="532"/>
      <c r="EE81" s="532"/>
      <c r="EF81" s="532"/>
      <c r="EG81" s="532"/>
      <c r="EH81" s="532"/>
      <c r="EI81" s="532"/>
      <c r="EJ81" s="532"/>
      <c r="EK81" s="532"/>
      <c r="EL81" s="532"/>
      <c r="EM81" s="532"/>
      <c r="EN81" s="532"/>
      <c r="EO81" s="532"/>
      <c r="EP81" s="532"/>
      <c r="EQ81" s="532"/>
      <c r="ER81" s="532"/>
      <c r="ES81" s="532"/>
      <c r="ET81" s="532"/>
      <c r="EU81" s="532"/>
      <c r="EV81" s="532"/>
      <c r="EW81" s="532"/>
      <c r="EX81" s="532"/>
      <c r="EY81" s="532"/>
      <c r="EZ81" s="532"/>
      <c r="FA81" s="532"/>
      <c r="FB81" s="532"/>
      <c r="FC81" s="532"/>
      <c r="FD81" s="532"/>
      <c r="FE81" s="532"/>
      <c r="FF81" s="532"/>
      <c r="FG81" s="532"/>
      <c r="FH81" s="532"/>
      <c r="FI81" s="532"/>
      <c r="FJ81" s="532"/>
      <c r="FK81" s="532"/>
      <c r="FL81" s="532"/>
      <c r="FM81" s="532"/>
      <c r="FN81" s="532"/>
      <c r="FO81" s="532"/>
      <c r="FP81" s="532"/>
      <c r="FQ81" s="532"/>
      <c r="FR81" s="532"/>
      <c r="FS81" s="532"/>
      <c r="FT81" s="532"/>
      <c r="FU81" s="532"/>
      <c r="FV81" s="532"/>
      <c r="FW81" s="532"/>
      <c r="FX81" s="532"/>
      <c r="FY81" s="532"/>
      <c r="FZ81" s="532"/>
      <c r="GA81" s="532"/>
      <c r="GB81" s="532"/>
      <c r="GC81" s="532"/>
      <c r="GD81" s="532"/>
      <c r="GE81" s="532"/>
      <c r="GF81" s="532"/>
      <c r="GG81" s="532"/>
      <c r="GH81" s="532"/>
      <c r="GI81" s="532"/>
      <c r="GJ81" s="532"/>
    </row>
    <row r="82" spans="1:192" ht="59.25" customHeight="1">
      <c r="A82" s="151"/>
      <c r="B82" s="529"/>
      <c r="C82" s="151"/>
      <c r="D82" s="529"/>
      <c r="E82" s="529"/>
      <c r="F82" s="529"/>
      <c r="G82" s="151"/>
      <c r="H82" s="151"/>
      <c r="I82" s="151"/>
      <c r="J82" s="151"/>
      <c r="K82" s="151"/>
      <c r="L82" s="151"/>
      <c r="M82" s="530"/>
      <c r="N82" s="529"/>
      <c r="O82" s="151"/>
      <c r="P82" s="531"/>
      <c r="Q82" s="529"/>
      <c r="R82" s="530"/>
      <c r="S82" s="233"/>
      <c r="T82" s="233"/>
      <c r="U82" s="532"/>
      <c r="V82" s="532"/>
      <c r="W82" s="532"/>
      <c r="X82" s="532"/>
      <c r="Y82" s="532"/>
      <c r="Z82" s="532"/>
      <c r="AA82" s="532"/>
      <c r="AB82" s="532"/>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2"/>
      <c r="AY82" s="532"/>
      <c r="AZ82" s="532"/>
      <c r="BA82" s="532"/>
      <c r="BB82" s="532"/>
      <c r="BC82" s="532"/>
      <c r="BD82" s="532"/>
      <c r="BE82" s="532"/>
      <c r="BF82" s="532"/>
      <c r="BG82" s="532"/>
      <c r="BH82" s="532"/>
      <c r="BI82" s="532"/>
      <c r="BJ82" s="532"/>
      <c r="BK82" s="532"/>
      <c r="BL82" s="532"/>
      <c r="BM82" s="532"/>
      <c r="BN82" s="532"/>
      <c r="BO82" s="532"/>
      <c r="BP82" s="532"/>
      <c r="BQ82" s="532"/>
      <c r="BR82" s="532"/>
      <c r="BS82" s="532"/>
      <c r="BT82" s="532"/>
      <c r="BU82" s="532"/>
      <c r="BV82" s="532"/>
      <c r="BW82" s="532"/>
      <c r="BX82" s="532"/>
      <c r="BY82" s="532"/>
      <c r="BZ82" s="532"/>
      <c r="CA82" s="532"/>
      <c r="CB82" s="532"/>
      <c r="CC82" s="532"/>
      <c r="CD82" s="532"/>
      <c r="CE82" s="532"/>
      <c r="CF82" s="532"/>
      <c r="CG82" s="532"/>
      <c r="CH82" s="532"/>
      <c r="CI82" s="532"/>
      <c r="CJ82" s="532"/>
      <c r="CK82" s="532"/>
      <c r="CL82" s="532"/>
      <c r="CM82" s="532"/>
      <c r="CN82" s="532"/>
      <c r="CO82" s="532"/>
      <c r="CP82" s="532"/>
      <c r="CQ82" s="532"/>
      <c r="CR82" s="532"/>
      <c r="CS82" s="532"/>
      <c r="CT82" s="532"/>
      <c r="CU82" s="532"/>
      <c r="CV82" s="532"/>
      <c r="CW82" s="532"/>
      <c r="CX82" s="532"/>
      <c r="CY82" s="532"/>
      <c r="CZ82" s="532"/>
      <c r="DA82" s="532"/>
      <c r="DB82" s="532"/>
      <c r="DC82" s="532"/>
      <c r="DD82" s="532"/>
      <c r="DE82" s="532"/>
      <c r="DF82" s="532"/>
      <c r="DG82" s="532"/>
      <c r="DH82" s="532"/>
      <c r="DI82" s="532"/>
      <c r="DJ82" s="532"/>
      <c r="DK82" s="532"/>
      <c r="DL82" s="532"/>
      <c r="DM82" s="532"/>
      <c r="DN82" s="532"/>
      <c r="DO82" s="532"/>
      <c r="DP82" s="532"/>
      <c r="DQ82" s="532"/>
      <c r="DR82" s="532"/>
      <c r="DS82" s="532"/>
      <c r="DT82" s="532"/>
      <c r="DU82" s="532"/>
      <c r="DV82" s="532"/>
      <c r="DW82" s="532"/>
      <c r="DX82" s="532"/>
      <c r="DY82" s="532"/>
      <c r="DZ82" s="532"/>
      <c r="EA82" s="532"/>
      <c r="EB82" s="532"/>
      <c r="EC82" s="532"/>
      <c r="ED82" s="532"/>
      <c r="EE82" s="532"/>
      <c r="EF82" s="532"/>
      <c r="EG82" s="532"/>
      <c r="EH82" s="532"/>
      <c r="EI82" s="532"/>
      <c r="EJ82" s="532"/>
      <c r="EK82" s="532"/>
      <c r="EL82" s="532"/>
      <c r="EM82" s="532"/>
      <c r="EN82" s="532"/>
      <c r="EO82" s="532"/>
      <c r="EP82" s="532"/>
      <c r="EQ82" s="532"/>
      <c r="ER82" s="532"/>
      <c r="ES82" s="532"/>
      <c r="ET82" s="532"/>
      <c r="EU82" s="532"/>
      <c r="EV82" s="532"/>
      <c r="EW82" s="532"/>
      <c r="EX82" s="532"/>
      <c r="EY82" s="532"/>
      <c r="EZ82" s="532"/>
      <c r="FA82" s="532"/>
      <c r="FB82" s="532"/>
      <c r="FC82" s="532"/>
      <c r="FD82" s="532"/>
      <c r="FE82" s="532"/>
      <c r="FF82" s="532"/>
      <c r="FG82" s="532"/>
      <c r="FH82" s="532"/>
      <c r="FI82" s="532"/>
      <c r="FJ82" s="532"/>
      <c r="FK82" s="532"/>
      <c r="FL82" s="532"/>
      <c r="FM82" s="532"/>
      <c r="FN82" s="532"/>
      <c r="FO82" s="532"/>
      <c r="FP82" s="532"/>
      <c r="FQ82" s="532"/>
      <c r="FR82" s="532"/>
      <c r="FS82" s="532"/>
      <c r="FT82" s="532"/>
      <c r="FU82" s="532"/>
      <c r="FV82" s="532"/>
      <c r="FW82" s="532"/>
      <c r="FX82" s="532"/>
      <c r="FY82" s="532"/>
      <c r="FZ82" s="532"/>
      <c r="GA82" s="532"/>
      <c r="GB82" s="532"/>
      <c r="GC82" s="532"/>
      <c r="GD82" s="532"/>
      <c r="GE82" s="532"/>
      <c r="GF82" s="532"/>
      <c r="GG82" s="532"/>
      <c r="GH82" s="532"/>
      <c r="GI82" s="532"/>
      <c r="GJ82" s="532"/>
    </row>
    <row r="83" spans="1:192" ht="59.25" customHeight="1">
      <c r="A83" s="151"/>
      <c r="B83" s="529"/>
      <c r="C83" s="151"/>
      <c r="D83" s="529"/>
      <c r="E83" s="529"/>
      <c r="F83" s="529"/>
      <c r="G83" s="151"/>
      <c r="H83" s="151"/>
      <c r="I83" s="151"/>
      <c r="J83" s="151"/>
      <c r="K83" s="151"/>
      <c r="L83" s="151"/>
      <c r="M83" s="530"/>
      <c r="N83" s="529"/>
      <c r="O83" s="151"/>
      <c r="P83" s="531"/>
      <c r="Q83" s="529"/>
      <c r="R83" s="530"/>
    </row>
    <row r="84" spans="1:192" ht="59.25" customHeight="1">
      <c r="A84" s="151"/>
      <c r="B84" s="529"/>
      <c r="C84" s="151"/>
      <c r="D84" s="529"/>
      <c r="E84" s="529"/>
      <c r="F84" s="529"/>
      <c r="G84" s="151"/>
      <c r="H84" s="151"/>
      <c r="I84" s="151"/>
      <c r="J84" s="151"/>
      <c r="K84" s="151"/>
      <c r="L84" s="151"/>
      <c r="M84" s="530"/>
      <c r="N84" s="529"/>
      <c r="O84" s="151"/>
      <c r="P84" s="531"/>
      <c r="Q84" s="529"/>
      <c r="R84" s="530"/>
    </row>
    <row r="85" spans="1:192" ht="59.25" customHeight="1">
      <c r="A85" s="151"/>
      <c r="B85" s="529"/>
      <c r="C85" s="151"/>
      <c r="D85" s="529"/>
      <c r="E85" s="529"/>
      <c r="F85" s="529"/>
      <c r="G85" s="151"/>
      <c r="H85" s="151"/>
      <c r="I85" s="151"/>
      <c r="J85" s="151"/>
      <c r="K85" s="151"/>
      <c r="L85" s="151"/>
      <c r="M85" s="530"/>
      <c r="N85" s="529"/>
      <c r="O85" s="151"/>
      <c r="P85" s="531"/>
      <c r="Q85" s="529"/>
      <c r="R85" s="530"/>
    </row>
    <row r="86" spans="1:192" ht="59.25" customHeight="1">
      <c r="A86" s="151"/>
      <c r="B86" s="529"/>
      <c r="C86" s="151"/>
      <c r="D86" s="529"/>
      <c r="E86" s="529"/>
      <c r="F86" s="529"/>
      <c r="G86" s="151"/>
      <c r="H86" s="151"/>
      <c r="I86" s="151"/>
      <c r="J86" s="151"/>
      <c r="K86" s="151"/>
      <c r="L86" s="151"/>
      <c r="M86" s="530"/>
      <c r="N86" s="529"/>
      <c r="O86" s="151"/>
      <c r="P86" s="531"/>
      <c r="Q86" s="529"/>
      <c r="R86" s="530"/>
    </row>
    <row r="87" spans="1:192" ht="28.5" customHeight="1">
      <c r="A87" s="1316" t="s">
        <v>122</v>
      </c>
      <c r="B87" s="1316"/>
      <c r="C87" s="17"/>
      <c r="D87" s="1316" t="s">
        <v>2103</v>
      </c>
      <c r="E87" s="1316"/>
      <c r="F87" s="1316" t="s">
        <v>2104</v>
      </c>
      <c r="G87" s="1316"/>
      <c r="H87" s="1316" t="s">
        <v>2105</v>
      </c>
      <c r="I87" s="1316"/>
      <c r="J87" s="151"/>
      <c r="K87" s="151"/>
      <c r="L87" s="151"/>
      <c r="M87" s="530"/>
      <c r="N87" s="529"/>
      <c r="O87" s="151"/>
      <c r="P87" s="531"/>
      <c r="Q87" s="529"/>
      <c r="R87" s="530"/>
    </row>
    <row r="88" spans="1:192" ht="28.5" customHeight="1">
      <c r="A88" s="480" t="s">
        <v>0</v>
      </c>
      <c r="B88" s="481">
        <f>+COUNTIF($P$6:$P$96,"ABIERTA")</f>
        <v>0</v>
      </c>
      <c r="C88" s="17"/>
      <c r="D88" s="480" t="s">
        <v>0</v>
      </c>
      <c r="E88" s="481">
        <f>+COUNTIF($P$6:$P$31,"ABIERTA")</f>
        <v>0</v>
      </c>
      <c r="F88" s="480" t="s">
        <v>0</v>
      </c>
      <c r="G88" s="481">
        <f>+COUNTIF($P$34:$P$58,"ABIERTA")</f>
        <v>0</v>
      </c>
      <c r="H88" s="480" t="s">
        <v>0</v>
      </c>
      <c r="I88" s="481">
        <f>+COUNTIF($P$61:$P$75,"ABIERTA")</f>
        <v>0</v>
      </c>
      <c r="J88" s="151"/>
      <c r="K88" s="151"/>
      <c r="L88" s="151"/>
      <c r="M88" s="530"/>
      <c r="N88" s="529"/>
      <c r="O88" s="151"/>
      <c r="P88" s="531"/>
      <c r="Q88" s="529"/>
      <c r="R88" s="530"/>
    </row>
    <row r="89" spans="1:192" ht="28.5" customHeight="1">
      <c r="A89" s="480" t="s">
        <v>2</v>
      </c>
      <c r="B89" s="481">
        <f>+COUNTIF($P$6:$P$96,"CUMPLIDA - EFECTIVA")</f>
        <v>38</v>
      </c>
      <c r="C89" s="17"/>
      <c r="D89" s="480" t="s">
        <v>2</v>
      </c>
      <c r="E89" s="481">
        <f>+COUNTIF($P$6:$P$31,"CUMPLIDA - EFECTIVA")</f>
        <v>19</v>
      </c>
      <c r="F89" s="480" t="s">
        <v>2</v>
      </c>
      <c r="G89" s="481">
        <f>+COUNTIF($P$34:$P$58,"CUMPLIDA - EFECTIVA")</f>
        <v>12</v>
      </c>
      <c r="H89" s="480" t="s">
        <v>2</v>
      </c>
      <c r="I89" s="481">
        <f>+COUNTIF($P$61:$P$75,"CUMPLIDA - EFECTIVA")</f>
        <v>7</v>
      </c>
      <c r="J89" s="151"/>
      <c r="K89" s="151"/>
      <c r="L89" s="151"/>
      <c r="M89" s="530"/>
      <c r="N89" s="529"/>
      <c r="O89" s="151"/>
      <c r="P89" s="531"/>
      <c r="Q89" s="529"/>
      <c r="R89" s="530"/>
    </row>
    <row r="90" spans="1:192" ht="28.5" customHeight="1">
      <c r="A90" s="480" t="s">
        <v>5</v>
      </c>
      <c r="B90" s="481">
        <f>+COUNTIF($P$6:$P$96,"CUMPLIDA - PENDIENTE EFECTIVIDAD")</f>
        <v>1</v>
      </c>
      <c r="C90" s="17"/>
      <c r="D90" s="480" t="s">
        <v>124</v>
      </c>
      <c r="E90" s="481">
        <f>+COUNTIF($P$6:$P$31,"CUMPLIDA - PENDIENTE EFECTIVIDAD")</f>
        <v>0</v>
      </c>
      <c r="F90" s="480" t="s">
        <v>124</v>
      </c>
      <c r="G90" s="481">
        <f>+COUNTIF($P$34:$P$58,"CUMPLIDA - PENDIENTE EFECTIVIDAD")</f>
        <v>1</v>
      </c>
      <c r="H90" s="480" t="s">
        <v>124</v>
      </c>
      <c r="I90" s="481">
        <f>+COUNTIF($P$61:$P$75,"CUMPLIDA - PENDIENTE EFECTIVIDAD")</f>
        <v>0</v>
      </c>
      <c r="J90" s="151"/>
      <c r="K90" s="151"/>
      <c r="L90" s="151"/>
      <c r="M90" s="530"/>
      <c r="N90" s="529"/>
      <c r="O90" s="151"/>
      <c r="P90" s="531"/>
      <c r="Q90" s="529"/>
      <c r="R90" s="530"/>
    </row>
    <row r="91" spans="1:192" ht="28.5" customHeight="1">
      <c r="A91" s="480" t="s">
        <v>125</v>
      </c>
      <c r="B91" s="481">
        <f>+COUNTIF($P$6:$P$96,"CUMPLIDA - INEFECTIVA")</f>
        <v>0</v>
      </c>
      <c r="C91" s="17"/>
      <c r="D91" s="480" t="s">
        <v>125</v>
      </c>
      <c r="E91" s="481">
        <f>+COUNTIF($P$6:$P$31,"CUMPLIDA - INEFECTIVA")</f>
        <v>0</v>
      </c>
      <c r="F91" s="480" t="s">
        <v>125</v>
      </c>
      <c r="G91" s="481">
        <f>+COUNTIF($P$34:$P$58,"CUMPLIDA - INEFECTIVA")</f>
        <v>0</v>
      </c>
      <c r="H91" s="480" t="s">
        <v>125</v>
      </c>
      <c r="I91" s="481">
        <f>+COUNTIF($P$61:$P$75,"CUMPLIDA - INEFECTIVA")</f>
        <v>0</v>
      </c>
    </row>
    <row r="92" spans="1:192" ht="28.5" customHeight="1">
      <c r="A92" s="480" t="s">
        <v>4</v>
      </c>
      <c r="B92" s="481">
        <f>+COUNTIF($P$6:$P$96,"INCUMPLIDA - VENCIDA")</f>
        <v>0</v>
      </c>
      <c r="C92" s="17"/>
      <c r="D92" s="480" t="s">
        <v>4</v>
      </c>
      <c r="E92" s="481">
        <f>+COUNTIF($P$6:$P$31,"INCUMPLIDA - VENCIDA")</f>
        <v>0</v>
      </c>
      <c r="F92" s="480" t="s">
        <v>4</v>
      </c>
      <c r="G92" s="481">
        <f>+COUNTIF($P$34:$P$58,"INCUMPLIDA - VENCIDA")</f>
        <v>0</v>
      </c>
      <c r="H92" s="480" t="s">
        <v>4</v>
      </c>
      <c r="I92" s="481">
        <f>+COUNTIF($P$61:$P$75,"INCUMPLIDA - VENCIDA")</f>
        <v>0</v>
      </c>
    </row>
    <row r="93" spans="1:192" ht="28.5" customHeight="1">
      <c r="A93" s="480" t="s">
        <v>7</v>
      </c>
      <c r="B93" s="481">
        <f>+COUNTIF($P$6:$P$96,"INCALIFICABLE")</f>
        <v>0</v>
      </c>
      <c r="C93" s="17"/>
      <c r="D93" s="480" t="s">
        <v>7</v>
      </c>
      <c r="E93" s="481">
        <f>+COUNTIF($P$6:$P$31,"INCALIFICABLE")</f>
        <v>0</v>
      </c>
      <c r="F93" s="480" t="s">
        <v>7</v>
      </c>
      <c r="G93" s="481">
        <f>+COUNTIF($P$34:$P$58,"INCALIFICABLE")</f>
        <v>0</v>
      </c>
      <c r="H93" s="480" t="s">
        <v>7</v>
      </c>
      <c r="I93" s="481">
        <f>+COUNTIF($P$61:$P$75,"INCALIFICABLE")</f>
        <v>0</v>
      </c>
    </row>
    <row r="94" spans="1:192" ht="28.5" customHeight="1">
      <c r="A94" s="480" t="s">
        <v>126</v>
      </c>
      <c r="B94" s="366">
        <f>SUM(B88:B93)</f>
        <v>39</v>
      </c>
      <c r="C94" s="17"/>
      <c r="D94" s="480" t="s">
        <v>126</v>
      </c>
      <c r="E94" s="366">
        <f>SUM(E88:E93)</f>
        <v>19</v>
      </c>
      <c r="F94" s="480" t="s">
        <v>126</v>
      </c>
      <c r="G94" s="366">
        <f>SUM(G88:G93)</f>
        <v>13</v>
      </c>
      <c r="H94" s="480" t="s">
        <v>126</v>
      </c>
      <c r="I94" s="366">
        <f>SUM(I88:I93)</f>
        <v>7</v>
      </c>
    </row>
    <row r="95" spans="1:192" ht="28.5" customHeight="1">
      <c r="A95" s="17"/>
      <c r="B95" s="17"/>
      <c r="C95" s="17"/>
      <c r="D95" s="482"/>
      <c r="E95" s="482"/>
      <c r="F95" s="482"/>
      <c r="G95" s="17"/>
      <c r="H95" s="482"/>
      <c r="I95" s="17"/>
    </row>
    <row r="96" spans="1:192" ht="28.5" customHeight="1">
      <c r="A96" s="1316" t="s">
        <v>127</v>
      </c>
      <c r="B96" s="1316"/>
      <c r="C96" s="17"/>
      <c r="D96" s="1316" t="s">
        <v>128</v>
      </c>
      <c r="E96" s="1316"/>
      <c r="F96" s="1316" t="s">
        <v>128</v>
      </c>
      <c r="G96" s="1316"/>
      <c r="H96" s="1316" t="s">
        <v>128</v>
      </c>
      <c r="I96" s="1316"/>
    </row>
    <row r="97" spans="1:9" ht="28.5" customHeight="1">
      <c r="A97" s="483" t="s">
        <v>1</v>
      </c>
      <c r="B97" s="481">
        <f>+COUNTIF($R$6:$R$96,"ABIERTO")</f>
        <v>1</v>
      </c>
      <c r="C97" s="17"/>
      <c r="D97" s="483" t="s">
        <v>1</v>
      </c>
      <c r="E97" s="481">
        <f>+COUNTIF($R$6:$R$31,"ABIERTO")</f>
        <v>0</v>
      </c>
      <c r="F97" s="483" t="s">
        <v>1</v>
      </c>
      <c r="G97" s="481">
        <f>+COUNTIF($R$34:$R$58,"ABIERTO")</f>
        <v>1</v>
      </c>
      <c r="H97" s="483" t="s">
        <v>1</v>
      </c>
      <c r="I97" s="481">
        <f>+COUNTIF($R$61:$R$75,"ABIERTO")</f>
        <v>0</v>
      </c>
    </row>
    <row r="98" spans="1:9" ht="28.5" customHeight="1">
      <c r="A98" s="483" t="s">
        <v>3</v>
      </c>
      <c r="B98" s="481">
        <f>+COUNTIF($R$6:$R86,"CERRADO")</f>
        <v>16</v>
      </c>
      <c r="C98" s="17"/>
      <c r="D98" s="483" t="s">
        <v>3</v>
      </c>
      <c r="E98" s="481">
        <f>+COUNTIF($R$6:$R31,"CERRADO")</f>
        <v>5</v>
      </c>
      <c r="F98" s="483" t="s">
        <v>3</v>
      </c>
      <c r="G98" s="481">
        <f>+COUNTIF($R$34:$R58,"CERRADO")</f>
        <v>6</v>
      </c>
      <c r="H98" s="483" t="s">
        <v>3</v>
      </c>
      <c r="I98" s="481">
        <f>+COUNTIF($R$61:$R75,"CERRADO")</f>
        <v>5</v>
      </c>
    </row>
  </sheetData>
  <sheetProtection formatCells="0" formatColumns="0" formatRows="0" autoFilter="0"/>
  <mergeCells count="238">
    <mergeCell ref="O74:O75"/>
    <mergeCell ref="P74:P75"/>
    <mergeCell ref="A76:R76"/>
    <mergeCell ref="A87:B87"/>
    <mergeCell ref="D87:E87"/>
    <mergeCell ref="F87:G87"/>
    <mergeCell ref="H87:I87"/>
    <mergeCell ref="H72:H73"/>
    <mergeCell ref="I72:I73"/>
    <mergeCell ref="J72:J73"/>
    <mergeCell ref="K72:K73"/>
    <mergeCell ref="A96:B96"/>
    <mergeCell ref="D96:E96"/>
    <mergeCell ref="F96:G96"/>
    <mergeCell ref="H96:I96"/>
    <mergeCell ref="K74:K75"/>
    <mergeCell ref="J65:J66"/>
    <mergeCell ref="K65:K66"/>
    <mergeCell ref="O67:O68"/>
    <mergeCell ref="P67:P68"/>
    <mergeCell ref="Q67:Q68"/>
    <mergeCell ref="A69:R69"/>
    <mergeCell ref="A71:R71"/>
    <mergeCell ref="A72:A75"/>
    <mergeCell ref="B72:B75"/>
    <mergeCell ref="C72:C75"/>
    <mergeCell ref="D72:D75"/>
    <mergeCell ref="E72:E73"/>
    <mergeCell ref="O72:O73"/>
    <mergeCell ref="P72:P73"/>
    <mergeCell ref="Q72:Q75"/>
    <mergeCell ref="R72:R75"/>
    <mergeCell ref="E74:E75"/>
    <mergeCell ref="F74:F75"/>
    <mergeCell ref="G74:G75"/>
    <mergeCell ref="H74:H75"/>
    <mergeCell ref="I74:I75"/>
    <mergeCell ref="J74:J75"/>
    <mergeCell ref="F72:F73"/>
    <mergeCell ref="G72:G73"/>
    <mergeCell ref="A57:R57"/>
    <mergeCell ref="A59:R59"/>
    <mergeCell ref="A60:R60"/>
    <mergeCell ref="A62:R62"/>
    <mergeCell ref="A64:R64"/>
    <mergeCell ref="A65:A68"/>
    <mergeCell ref="B65:B68"/>
    <mergeCell ref="C65:C68"/>
    <mergeCell ref="D65:D68"/>
    <mergeCell ref="E65:E68"/>
    <mergeCell ref="O65:O66"/>
    <mergeCell ref="P65:P66"/>
    <mergeCell ref="Q65:Q66"/>
    <mergeCell ref="R65:R68"/>
    <mergeCell ref="F67:F68"/>
    <mergeCell ref="G67:G68"/>
    <mergeCell ref="H67:H68"/>
    <mergeCell ref="I67:I68"/>
    <mergeCell ref="J67:J68"/>
    <mergeCell ref="K67:K68"/>
    <mergeCell ref="F65:F66"/>
    <mergeCell ref="G65:G66"/>
    <mergeCell ref="H65:H66"/>
    <mergeCell ref="I65:I66"/>
    <mergeCell ref="A53:R53"/>
    <mergeCell ref="A54:A56"/>
    <mergeCell ref="B54:B56"/>
    <mergeCell ref="C54:C56"/>
    <mergeCell ref="D54:D56"/>
    <mergeCell ref="E54:E56"/>
    <mergeCell ref="F54:F56"/>
    <mergeCell ref="G54:G56"/>
    <mergeCell ref="H54:H56"/>
    <mergeCell ref="I54:I56"/>
    <mergeCell ref="J54:J56"/>
    <mergeCell ref="K54:K56"/>
    <mergeCell ref="O54:O56"/>
    <mergeCell ref="P54:P56"/>
    <mergeCell ref="Q54:Q56"/>
    <mergeCell ref="R54:R56"/>
    <mergeCell ref="L55:L56"/>
    <mergeCell ref="M55:M56"/>
    <mergeCell ref="N55:N56"/>
    <mergeCell ref="H46:H47"/>
    <mergeCell ref="I46:I47"/>
    <mergeCell ref="J46:J47"/>
    <mergeCell ref="K46:K47"/>
    <mergeCell ref="L46:L47"/>
    <mergeCell ref="M46:M47"/>
    <mergeCell ref="A50:R50"/>
    <mergeCell ref="A51:A52"/>
    <mergeCell ref="B51:B52"/>
    <mergeCell ref="C51:C52"/>
    <mergeCell ref="D51:D52"/>
    <mergeCell ref="E51:E52"/>
    <mergeCell ref="R51:R52"/>
    <mergeCell ref="K48:K49"/>
    <mergeCell ref="L48:L49"/>
    <mergeCell ref="M48:M49"/>
    <mergeCell ref="O48:O49"/>
    <mergeCell ref="P48:P49"/>
    <mergeCell ref="Q48:Q49"/>
    <mergeCell ref="A45:R45"/>
    <mergeCell ref="A46:A49"/>
    <mergeCell ref="B46:B49"/>
    <mergeCell ref="C46:C49"/>
    <mergeCell ref="D46:D49"/>
    <mergeCell ref="E46:E47"/>
    <mergeCell ref="F46:F47"/>
    <mergeCell ref="G46:G47"/>
    <mergeCell ref="F43:F44"/>
    <mergeCell ref="G43:G44"/>
    <mergeCell ref="H43:H44"/>
    <mergeCell ref="I43:I44"/>
    <mergeCell ref="J43:J44"/>
    <mergeCell ref="K43:K44"/>
    <mergeCell ref="O46:O47"/>
    <mergeCell ref="P46:P47"/>
    <mergeCell ref="Q46:Q47"/>
    <mergeCell ref="R46:R49"/>
    <mergeCell ref="E48:E49"/>
    <mergeCell ref="F48:F49"/>
    <mergeCell ref="G48:G49"/>
    <mergeCell ref="H48:H49"/>
    <mergeCell ref="I48:I49"/>
    <mergeCell ref="J48:J49"/>
    <mergeCell ref="A41:R41"/>
    <mergeCell ref="A42:A44"/>
    <mergeCell ref="B42:B44"/>
    <mergeCell ref="C42:C44"/>
    <mergeCell ref="D42:D44"/>
    <mergeCell ref="E42:E44"/>
    <mergeCell ref="Q42:Q44"/>
    <mergeCell ref="R42:R44"/>
    <mergeCell ref="J38:J39"/>
    <mergeCell ref="K38:K39"/>
    <mergeCell ref="L38:L39"/>
    <mergeCell ref="M38:M39"/>
    <mergeCell ref="O38:O39"/>
    <mergeCell ref="P38:P39"/>
    <mergeCell ref="O43:O44"/>
    <mergeCell ref="P43:P44"/>
    <mergeCell ref="A37:R37"/>
    <mergeCell ref="A38:A40"/>
    <mergeCell ref="B38:B40"/>
    <mergeCell ref="C38:C40"/>
    <mergeCell ref="D38:D40"/>
    <mergeCell ref="E38:E39"/>
    <mergeCell ref="F38:F39"/>
    <mergeCell ref="G38:G39"/>
    <mergeCell ref="H38:H39"/>
    <mergeCell ref="I38:I39"/>
    <mergeCell ref="Q38:Q39"/>
    <mergeCell ref="R38:R40"/>
    <mergeCell ref="A32:R32"/>
    <mergeCell ref="A33:R33"/>
    <mergeCell ref="A34:A36"/>
    <mergeCell ref="B34:B36"/>
    <mergeCell ref="C34:C36"/>
    <mergeCell ref="D34:D36"/>
    <mergeCell ref="R34:R36"/>
    <mergeCell ref="Q23:Q27"/>
    <mergeCell ref="R23:R27"/>
    <mergeCell ref="A28:R28"/>
    <mergeCell ref="A29:A31"/>
    <mergeCell ref="B29:B31"/>
    <mergeCell ref="C29:C31"/>
    <mergeCell ref="D29:D31"/>
    <mergeCell ref="E29:E31"/>
    <mergeCell ref="R29:R31"/>
    <mergeCell ref="H23:H25"/>
    <mergeCell ref="I23:I25"/>
    <mergeCell ref="J23:J25"/>
    <mergeCell ref="K23:K25"/>
    <mergeCell ref="O23:O25"/>
    <mergeCell ref="P23:P25"/>
    <mergeCell ref="A22:R22"/>
    <mergeCell ref="A23:A27"/>
    <mergeCell ref="B23:B27"/>
    <mergeCell ref="C23:C27"/>
    <mergeCell ref="D23:D27"/>
    <mergeCell ref="E23:E26"/>
    <mergeCell ref="F23:F25"/>
    <mergeCell ref="G23:G25"/>
    <mergeCell ref="I18:I19"/>
    <mergeCell ref="J18:J19"/>
    <mergeCell ref="K18:K19"/>
    <mergeCell ref="L18:L19"/>
    <mergeCell ref="M18:M19"/>
    <mergeCell ref="O18:O19"/>
    <mergeCell ref="A16:R16"/>
    <mergeCell ref="A17:A21"/>
    <mergeCell ref="B17:B21"/>
    <mergeCell ref="C17:C21"/>
    <mergeCell ref="R17:R21"/>
    <mergeCell ref="D18:D21"/>
    <mergeCell ref="E18:E19"/>
    <mergeCell ref="F18:F19"/>
    <mergeCell ref="G18:G19"/>
    <mergeCell ref="H18:H19"/>
    <mergeCell ref="P18:P19"/>
    <mergeCell ref="E20:E21"/>
    <mergeCell ref="A9:R9"/>
    <mergeCell ref="A10:A15"/>
    <mergeCell ref="B10:B15"/>
    <mergeCell ref="C10:C15"/>
    <mergeCell ref="D10:D15"/>
    <mergeCell ref="E10:E11"/>
    <mergeCell ref="R10:R15"/>
    <mergeCell ref="E12:E13"/>
    <mergeCell ref="E14:E15"/>
    <mergeCell ref="A6:A8"/>
    <mergeCell ref="B6:B8"/>
    <mergeCell ref="C6:C8"/>
    <mergeCell ref="D6:D8"/>
    <mergeCell ref="E6:E7"/>
    <mergeCell ref="R6:R8"/>
    <mergeCell ref="G3:G4"/>
    <mergeCell ref="H3:H4"/>
    <mergeCell ref="I3:I4"/>
    <mergeCell ref="J3:J4"/>
    <mergeCell ref="K3:K4"/>
    <mergeCell ref="L3:R3"/>
    <mergeCell ref="A3:A4"/>
    <mergeCell ref="B3:B4"/>
    <mergeCell ref="C3:C4"/>
    <mergeCell ref="D3:D4"/>
    <mergeCell ref="E3:E4"/>
    <mergeCell ref="F3:F4"/>
    <mergeCell ref="A1:D1"/>
    <mergeCell ref="E1:R1"/>
    <mergeCell ref="A2:B2"/>
    <mergeCell ref="C2:D2"/>
    <mergeCell ref="E2:I2"/>
    <mergeCell ref="J2:M2"/>
    <mergeCell ref="N2:O2"/>
    <mergeCell ref="P2:R2"/>
    <mergeCell ref="A5:R5"/>
  </mergeCells>
  <conditionalFormatting sqref="P2:P4 P6:P32 P57:P59">
    <cfRule type="containsText" dxfId="214" priority="15" operator="containsText" text="CUMPLIDA - PENDIENTE EFECTIVIDAD">
      <formula>NOT(ISERROR(SEARCH("CUMPLIDA - PENDIENTE EFECTIVIDAD",P2)))</formula>
    </cfRule>
    <cfRule type="containsText" dxfId="213" priority="16" operator="containsText" text="CUMPLIDA - INEFECTIVA">
      <formula>NOT(ISERROR(SEARCH("CUMPLIDA - INEFECTIVA",P2)))</formula>
    </cfRule>
    <cfRule type="containsText" dxfId="212" priority="17" stopIfTrue="1" operator="containsText" text="INCUMPLIDA - VENCIDA">
      <formula>NOT(ISERROR(SEARCH("INCUMPLIDA - VENCIDA",P2)))</formula>
    </cfRule>
    <cfRule type="containsText" priority="18" operator="containsText" text="ABIERTA">
      <formula>NOT(ISERROR(SEARCH("ABIERTA",P2)))</formula>
    </cfRule>
    <cfRule type="containsText" dxfId="211" priority="19" operator="containsText" text="CUMPLIDA - EFECTIVA">
      <formula>NOT(ISERROR(SEARCH("CUMPLIDA - EFECTIVA",P2)))</formula>
    </cfRule>
  </conditionalFormatting>
  <conditionalFormatting sqref="P34:P54">
    <cfRule type="containsText" dxfId="210" priority="8" operator="containsText" text="CUMPLIDA - PENDIENTE EFECTIVIDAD">
      <formula>NOT(ISERROR(SEARCH("CUMPLIDA - PENDIENTE EFECTIVIDAD",P34)))</formula>
    </cfRule>
    <cfRule type="containsText" dxfId="209" priority="9" operator="containsText" text="CUMPLIDA - INEFECTIVA">
      <formula>NOT(ISERROR(SEARCH("CUMPLIDA - INEFECTIVA",P34)))</formula>
    </cfRule>
    <cfRule type="containsText" dxfId="208" priority="10" stopIfTrue="1" operator="containsText" text="INCUMPLIDA - VENCIDA">
      <formula>NOT(ISERROR(SEARCH("INCUMPLIDA - VENCIDA",P34)))</formula>
    </cfRule>
    <cfRule type="containsText" priority="11" operator="containsText" text="ABIERTA">
      <formula>NOT(ISERROR(SEARCH("ABIERTA",P34)))</formula>
    </cfRule>
    <cfRule type="containsText" dxfId="207" priority="12" operator="containsText" text="CUMPLIDA - EFECTIVA">
      <formula>NOT(ISERROR(SEARCH("CUMPLIDA - EFECTIVA",P34)))</formula>
    </cfRule>
  </conditionalFormatting>
  <conditionalFormatting sqref="P61:P1048576">
    <cfRule type="containsText" dxfId="206" priority="3" operator="containsText" text="CUMPLIDA - PENDIENTE EFECTIVIDAD">
      <formula>NOT(ISERROR(SEARCH("CUMPLIDA - PENDIENTE EFECTIVIDAD",P61)))</formula>
    </cfRule>
    <cfRule type="containsText" dxfId="205" priority="4" operator="containsText" text="CUMPLIDA - INEFECTIVA">
      <formula>NOT(ISERROR(SEARCH("CUMPLIDA - INEFECTIVA",P61)))</formula>
    </cfRule>
    <cfRule type="containsText" dxfId="204" priority="5" stopIfTrue="1" operator="containsText" text="INCUMPLIDA - VENCIDA">
      <formula>NOT(ISERROR(SEARCH("INCUMPLIDA - VENCIDA",P61)))</formula>
    </cfRule>
    <cfRule type="containsText" priority="6" operator="containsText" text="ABIERTA">
      <formula>NOT(ISERROR(SEARCH("ABIERTA",P61)))</formula>
    </cfRule>
    <cfRule type="containsText" dxfId="203" priority="7" operator="containsText" text="CUMPLIDA - EFECTIVA">
      <formula>NOT(ISERROR(SEARCH("CUMPLIDA - EFECTIVA",P61)))</formula>
    </cfRule>
  </conditionalFormatting>
  <conditionalFormatting sqref="R2:R4 R6:R32 R34:R59">
    <cfRule type="containsText" priority="13" operator="containsText" text="ABIERTO">
      <formula>NOT(ISERROR(SEARCH("ABIERTO",R2)))</formula>
    </cfRule>
    <cfRule type="containsText" dxfId="202" priority="14" operator="containsText" text="CERRADO">
      <formula>NOT(ISERROR(SEARCH("CERRADO",R2)))</formula>
    </cfRule>
  </conditionalFormatting>
  <conditionalFormatting sqref="R61:R1048576">
    <cfRule type="containsText" priority="1" operator="containsText" text="ABIERTO">
      <formula>NOT(ISERROR(SEARCH("ABIERTO",R61)))</formula>
    </cfRule>
    <cfRule type="containsText" dxfId="201" priority="2" operator="containsText" text="CERRADO">
      <formula>NOT(ISERROR(SEARCH("CERRADO",R61)))</formula>
    </cfRule>
  </conditionalFormatting>
  <dataValidations count="3">
    <dataValidation type="list" allowBlank="1" showInputMessage="1" showErrorMessage="1" sqref="R5:R1048576 R2:R3" xr:uid="{36DCD3C3-86F6-4F9E-9BF7-52F663BDF64F}">
      <formula1>$A$97:$A$98</formula1>
    </dataValidation>
    <dataValidation type="list" allowBlank="1" showInputMessage="1" showErrorMessage="1" sqref="P5:P54 P57:P1048576 P2:P3" xr:uid="{2CC8A392-8BE2-4140-91F0-7D4A1A6A1D11}">
      <formula1>$A$88:$A$93</formula1>
    </dataValidation>
    <dataValidation type="list" allowBlank="1" showInputMessage="1" showErrorMessage="1" sqref="H74 H34:H36 H70 H58 H17:H18 H72 H38 H48 H46 H23 H63 H67 H6:H8 H10:H15 H20:H21 H26:H27 H29:H31 H40 H42:H44 H51:H52 H61 H54 H65 H77:H86 H99:H1048576" xr:uid="{A1465305-09A9-48DE-AB73-6A4B78067881}">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60D6-49A1-4663-A38A-345EF30ED3FD}">
  <sheetPr>
    <tabColor rgb="FF00B050"/>
    <pageSetUpPr fitToPage="1"/>
  </sheetPr>
  <dimension ref="A1:T106"/>
  <sheetViews>
    <sheetView zoomScale="60" zoomScaleNormal="60" workbookViewId="0">
      <selection activeCell="A70" sqref="A70:A71"/>
    </sheetView>
  </sheetViews>
  <sheetFormatPr baseColWidth="10" defaultColWidth="11.453125" defaultRowHeight="15.5"/>
  <cols>
    <col min="1" max="1" width="22.81640625" style="69" customWidth="1"/>
    <col min="2" max="2" width="27" style="69" customWidth="1"/>
    <col min="3" max="3" width="15.1796875" style="69" customWidth="1"/>
    <col min="4" max="4" width="47" style="533" customWidth="1"/>
    <col min="5" max="5" width="40.7265625" style="533" customWidth="1"/>
    <col min="6" max="6" width="55.1796875" style="533" customWidth="1"/>
    <col min="7" max="7" width="32.26953125" style="69" customWidth="1"/>
    <col min="8" max="8" width="20" style="69" customWidth="1"/>
    <col min="9" max="9" width="21.7265625" style="69" customWidth="1"/>
    <col min="10" max="10" width="18.1796875" style="69" customWidth="1"/>
    <col min="11" max="11" width="16" style="69" customWidth="1"/>
    <col min="12" max="12" width="18" style="69" customWidth="1"/>
    <col min="13" max="13" width="17" style="69" customWidth="1"/>
    <col min="14" max="14" width="94.453125" style="533" customWidth="1"/>
    <col min="15" max="15" width="23.54296875" style="69" customWidth="1"/>
    <col min="16" max="16" width="32.81640625" style="498" bestFit="1" customWidth="1"/>
    <col min="17" max="17" width="89.453125" style="69" customWidth="1"/>
    <col min="18" max="18" width="23" style="69" customWidth="1"/>
    <col min="19" max="19" width="25.1796875" style="69" customWidth="1"/>
    <col min="20" max="16384" width="11.453125" style="69"/>
  </cols>
  <sheetData>
    <row r="1" spans="1:20" ht="57" customHeight="1">
      <c r="A1" s="886"/>
      <c r="B1" s="886"/>
      <c r="C1" s="886"/>
      <c r="D1" s="886"/>
      <c r="E1" s="943" t="s">
        <v>8</v>
      </c>
      <c r="F1" s="944"/>
      <c r="G1" s="944"/>
      <c r="H1" s="944"/>
      <c r="I1" s="944"/>
      <c r="J1" s="944"/>
      <c r="K1" s="944"/>
      <c r="L1" s="944"/>
      <c r="M1" s="944"/>
      <c r="N1" s="944"/>
      <c r="O1" s="944"/>
      <c r="P1" s="944"/>
      <c r="Q1" s="944"/>
      <c r="R1" s="945"/>
    </row>
    <row r="2" spans="1:20" ht="27.75" customHeight="1">
      <c r="A2" s="887" t="s">
        <v>338</v>
      </c>
      <c r="B2" s="888"/>
      <c r="C2" s="889" t="s">
        <v>172</v>
      </c>
      <c r="D2" s="890"/>
      <c r="E2" s="887" t="s">
        <v>173</v>
      </c>
      <c r="F2" s="891"/>
      <c r="G2" s="891"/>
      <c r="H2" s="891"/>
      <c r="I2" s="888"/>
      <c r="J2" s="892">
        <v>6</v>
      </c>
      <c r="K2" s="892"/>
      <c r="L2" s="892"/>
      <c r="M2" s="892"/>
      <c r="N2" s="887" t="s">
        <v>339</v>
      </c>
      <c r="O2" s="888"/>
      <c r="P2" s="893" t="s">
        <v>340</v>
      </c>
      <c r="Q2" s="894"/>
      <c r="R2" s="895"/>
    </row>
    <row r="3" spans="1:20" s="71" customFormat="1" ht="59.25" customHeight="1">
      <c r="A3" s="897" t="s">
        <v>9</v>
      </c>
      <c r="B3" s="897" t="s">
        <v>10</v>
      </c>
      <c r="C3" s="897" t="s">
        <v>11</v>
      </c>
      <c r="D3" s="897" t="s">
        <v>12</v>
      </c>
      <c r="E3" s="897" t="s">
        <v>13</v>
      </c>
      <c r="F3" s="897" t="s">
        <v>14</v>
      </c>
      <c r="G3" s="897" t="s">
        <v>15</v>
      </c>
      <c r="H3" s="897" t="s">
        <v>16</v>
      </c>
      <c r="I3" s="897" t="s">
        <v>17</v>
      </c>
      <c r="J3" s="897" t="s">
        <v>18</v>
      </c>
      <c r="K3" s="897" t="s">
        <v>19</v>
      </c>
      <c r="L3" s="898" t="s">
        <v>20</v>
      </c>
      <c r="M3" s="898"/>
      <c r="N3" s="898"/>
      <c r="O3" s="898"/>
      <c r="P3" s="898"/>
      <c r="Q3" s="898"/>
      <c r="R3" s="898"/>
      <c r="T3" s="69"/>
    </row>
    <row r="4" spans="1:20" s="71" customFormat="1" ht="94" customHeight="1" thickBot="1">
      <c r="A4" s="956"/>
      <c r="B4" s="956"/>
      <c r="C4" s="956"/>
      <c r="D4" s="956"/>
      <c r="E4" s="956"/>
      <c r="F4" s="956"/>
      <c r="G4" s="956"/>
      <c r="H4" s="956"/>
      <c r="I4" s="956"/>
      <c r="J4" s="956"/>
      <c r="K4" s="956"/>
      <c r="L4" s="206" t="s">
        <v>21</v>
      </c>
      <c r="M4" s="206" t="s">
        <v>22</v>
      </c>
      <c r="N4" s="535" t="s">
        <v>23</v>
      </c>
      <c r="O4" s="206" t="s">
        <v>542</v>
      </c>
      <c r="P4" s="206" t="s">
        <v>24</v>
      </c>
      <c r="Q4" s="206" t="s">
        <v>25</v>
      </c>
      <c r="R4" s="500" t="s">
        <v>26</v>
      </c>
    </row>
    <row r="5" spans="1:20" s="71" customFormat="1" ht="41.25" customHeight="1" thickBot="1">
      <c r="A5" s="841" t="s">
        <v>2106</v>
      </c>
      <c r="B5" s="842"/>
      <c r="C5" s="842"/>
      <c r="D5" s="842"/>
      <c r="E5" s="842"/>
      <c r="F5" s="842"/>
      <c r="G5" s="842"/>
      <c r="H5" s="842"/>
      <c r="I5" s="842"/>
      <c r="J5" s="842"/>
      <c r="K5" s="842"/>
      <c r="L5" s="842"/>
      <c r="M5" s="842"/>
      <c r="N5" s="842"/>
      <c r="O5" s="842"/>
      <c r="P5" s="842"/>
      <c r="Q5" s="842"/>
      <c r="R5" s="843"/>
    </row>
    <row r="6" spans="1:20" ht="248.5" hidden="1" thickBot="1">
      <c r="A6" s="860" t="s">
        <v>1866</v>
      </c>
      <c r="B6" s="1344" t="s">
        <v>2107</v>
      </c>
      <c r="C6" s="958">
        <v>1</v>
      </c>
      <c r="D6" s="865" t="s">
        <v>2108</v>
      </c>
      <c r="E6" s="257" t="s">
        <v>2109</v>
      </c>
      <c r="F6" s="257" t="s">
        <v>2110</v>
      </c>
      <c r="G6" s="257" t="s">
        <v>2111</v>
      </c>
      <c r="H6" s="171" t="s">
        <v>59</v>
      </c>
      <c r="I6" s="257" t="s">
        <v>2112</v>
      </c>
      <c r="J6" s="184">
        <v>43437</v>
      </c>
      <c r="K6" s="184">
        <v>43585</v>
      </c>
      <c r="L6" s="184">
        <v>44060</v>
      </c>
      <c r="M6" s="170" t="s">
        <v>359</v>
      </c>
      <c r="N6" s="170" t="s">
        <v>2113</v>
      </c>
      <c r="O6" s="503">
        <v>1</v>
      </c>
      <c r="P6" s="522" t="s">
        <v>2</v>
      </c>
      <c r="Q6" s="537" t="s">
        <v>2114</v>
      </c>
      <c r="R6" s="899" t="s">
        <v>3</v>
      </c>
    </row>
    <row r="7" spans="1:20" ht="264" hidden="1" thickBot="1">
      <c r="A7" s="860"/>
      <c r="B7" s="1344"/>
      <c r="C7" s="958"/>
      <c r="D7" s="865"/>
      <c r="E7" s="188" t="s">
        <v>2115</v>
      </c>
      <c r="F7" s="188" t="s">
        <v>2116</v>
      </c>
      <c r="G7" s="188" t="s">
        <v>2117</v>
      </c>
      <c r="H7" s="161" t="s">
        <v>59</v>
      </c>
      <c r="I7" s="186" t="s">
        <v>461</v>
      </c>
      <c r="J7" s="158">
        <v>43497</v>
      </c>
      <c r="K7" s="158">
        <v>43644</v>
      </c>
      <c r="L7" s="158">
        <v>44060</v>
      </c>
      <c r="M7" s="155" t="s">
        <v>359</v>
      </c>
      <c r="N7" s="155" t="s">
        <v>2118</v>
      </c>
      <c r="O7" s="506">
        <v>1</v>
      </c>
      <c r="P7" s="485" t="s">
        <v>2</v>
      </c>
      <c r="Q7" s="539" t="s">
        <v>2119</v>
      </c>
      <c r="R7" s="900"/>
    </row>
    <row r="8" spans="1:20" ht="248.5" hidden="1" thickBot="1">
      <c r="A8" s="860"/>
      <c r="B8" s="1344"/>
      <c r="C8" s="958"/>
      <c r="D8" s="865"/>
      <c r="E8" s="540" t="s">
        <v>2120</v>
      </c>
      <c r="F8" s="540" t="s">
        <v>2121</v>
      </c>
      <c r="G8" s="540" t="s">
        <v>2111</v>
      </c>
      <c r="H8" s="166" t="s">
        <v>59</v>
      </c>
      <c r="I8" s="179" t="s">
        <v>461</v>
      </c>
      <c r="J8" s="180">
        <v>43497</v>
      </c>
      <c r="K8" s="180">
        <v>43585</v>
      </c>
      <c r="L8" s="180">
        <v>44060</v>
      </c>
      <c r="M8" s="165" t="s">
        <v>359</v>
      </c>
      <c r="N8" s="165" t="s">
        <v>2122</v>
      </c>
      <c r="O8" s="509">
        <v>1</v>
      </c>
      <c r="P8" s="485" t="s">
        <v>2</v>
      </c>
      <c r="Q8" s="484" t="s">
        <v>2123</v>
      </c>
      <c r="R8" s="901"/>
    </row>
    <row r="9" spans="1:20" ht="18" hidden="1" customHeight="1" thickBot="1">
      <c r="A9" s="925"/>
      <c r="B9" s="913"/>
      <c r="C9" s="913"/>
      <c r="D9" s="913"/>
      <c r="E9" s="913"/>
      <c r="F9" s="913"/>
      <c r="G9" s="913"/>
      <c r="H9" s="913"/>
      <c r="I9" s="913"/>
      <c r="J9" s="913"/>
      <c r="K9" s="913"/>
      <c r="L9" s="913"/>
      <c r="M9" s="913"/>
      <c r="N9" s="913"/>
      <c r="O9" s="913"/>
      <c r="P9" s="913"/>
      <c r="Q9" s="913"/>
      <c r="R9" s="914"/>
    </row>
    <row r="10" spans="1:20" ht="217.5" hidden="1" thickBot="1">
      <c r="A10" s="958" t="s">
        <v>1866</v>
      </c>
      <c r="B10" s="1344" t="s">
        <v>2107</v>
      </c>
      <c r="C10" s="958">
        <v>2</v>
      </c>
      <c r="D10" s="865" t="s">
        <v>2124</v>
      </c>
      <c r="E10" s="170" t="s">
        <v>2125</v>
      </c>
      <c r="F10" s="170" t="s">
        <v>2126</v>
      </c>
      <c r="G10" s="170" t="s">
        <v>2127</v>
      </c>
      <c r="H10" s="170" t="s">
        <v>59</v>
      </c>
      <c r="I10" s="170" t="s">
        <v>2128</v>
      </c>
      <c r="J10" s="184">
        <v>43420</v>
      </c>
      <c r="K10" s="184">
        <v>43449</v>
      </c>
      <c r="L10" s="184">
        <v>44060</v>
      </c>
      <c r="M10" s="170" t="s">
        <v>359</v>
      </c>
      <c r="N10" s="170" t="s">
        <v>2129</v>
      </c>
      <c r="O10" s="503">
        <v>1</v>
      </c>
      <c r="P10" s="522" t="s">
        <v>2</v>
      </c>
      <c r="Q10" s="537" t="s">
        <v>2130</v>
      </c>
      <c r="R10" s="899" t="s">
        <v>3</v>
      </c>
    </row>
    <row r="11" spans="1:20" ht="147" hidden="1" customHeight="1">
      <c r="A11" s="958"/>
      <c r="B11" s="1344"/>
      <c r="C11" s="958"/>
      <c r="D11" s="865"/>
      <c r="E11" s="848" t="s">
        <v>2131</v>
      </c>
      <c r="F11" s="155" t="s">
        <v>2132</v>
      </c>
      <c r="G11" s="155" t="s">
        <v>2133</v>
      </c>
      <c r="H11" s="155" t="s">
        <v>59</v>
      </c>
      <c r="I11" s="155" t="s">
        <v>2134</v>
      </c>
      <c r="J11" s="158">
        <v>43420</v>
      </c>
      <c r="K11" s="158">
        <v>43449</v>
      </c>
      <c r="L11" s="158">
        <v>44060</v>
      </c>
      <c r="M11" s="155" t="s">
        <v>359</v>
      </c>
      <c r="N11" s="188" t="s">
        <v>2135</v>
      </c>
      <c r="O11" s="506">
        <v>1</v>
      </c>
      <c r="P11" s="485" t="s">
        <v>2</v>
      </c>
      <c r="Q11" s="539" t="s">
        <v>2130</v>
      </c>
      <c r="R11" s="900"/>
    </row>
    <row r="12" spans="1:20" ht="409.5" hidden="1" customHeight="1">
      <c r="A12" s="958"/>
      <c r="B12" s="1344"/>
      <c r="C12" s="958"/>
      <c r="D12" s="865"/>
      <c r="E12" s="836"/>
      <c r="F12" s="155" t="s">
        <v>2136</v>
      </c>
      <c r="G12" s="155" t="s">
        <v>2137</v>
      </c>
      <c r="H12" s="155" t="s">
        <v>39</v>
      </c>
      <c r="I12" s="155" t="s">
        <v>2134</v>
      </c>
      <c r="J12" s="158">
        <v>43397</v>
      </c>
      <c r="K12" s="158">
        <v>43454</v>
      </c>
      <c r="L12" s="519" t="s">
        <v>2138</v>
      </c>
      <c r="M12" s="155" t="s">
        <v>359</v>
      </c>
      <c r="N12" s="155" t="s">
        <v>2139</v>
      </c>
      <c r="O12" s="506">
        <v>1</v>
      </c>
      <c r="P12" s="485" t="s">
        <v>2</v>
      </c>
      <c r="Q12" s="539" t="s">
        <v>2140</v>
      </c>
      <c r="R12" s="900"/>
    </row>
    <row r="13" spans="1:20" ht="297.64999999999998" hidden="1" customHeight="1">
      <c r="A13" s="958"/>
      <c r="B13" s="1344"/>
      <c r="C13" s="958"/>
      <c r="D13" s="865"/>
      <c r="E13" s="848" t="s">
        <v>2141</v>
      </c>
      <c r="F13" s="848" t="s">
        <v>2142</v>
      </c>
      <c r="G13" s="848" t="s">
        <v>2143</v>
      </c>
      <c r="H13" s="848" t="s">
        <v>39</v>
      </c>
      <c r="I13" s="848" t="s">
        <v>2128</v>
      </c>
      <c r="J13" s="1325">
        <v>43480</v>
      </c>
      <c r="K13" s="1325">
        <v>43554</v>
      </c>
      <c r="L13" s="519" t="s">
        <v>2138</v>
      </c>
      <c r="M13" s="155" t="s">
        <v>359</v>
      </c>
      <c r="N13" s="155" t="s">
        <v>2144</v>
      </c>
      <c r="O13" s="1329">
        <v>1</v>
      </c>
      <c r="P13" s="1320" t="s">
        <v>2</v>
      </c>
      <c r="Q13" s="848" t="s">
        <v>2145</v>
      </c>
      <c r="R13" s="900"/>
    </row>
    <row r="14" spans="1:20" ht="282" hidden="1" customHeight="1" thickBot="1">
      <c r="A14" s="958"/>
      <c r="B14" s="1344"/>
      <c r="C14" s="958"/>
      <c r="D14" s="865"/>
      <c r="E14" s="865"/>
      <c r="F14" s="865"/>
      <c r="G14" s="865"/>
      <c r="H14" s="865"/>
      <c r="I14" s="865"/>
      <c r="J14" s="1332"/>
      <c r="K14" s="1332"/>
      <c r="L14" s="517">
        <v>45062</v>
      </c>
      <c r="M14" s="165" t="s">
        <v>1730</v>
      </c>
      <c r="N14" s="165" t="s">
        <v>2146</v>
      </c>
      <c r="O14" s="1333"/>
      <c r="P14" s="1334"/>
      <c r="Q14" s="865"/>
      <c r="R14" s="901"/>
    </row>
    <row r="15" spans="1:20" ht="18" hidden="1" customHeight="1" thickBot="1">
      <c r="A15" s="925"/>
      <c r="B15" s="913"/>
      <c r="C15" s="913"/>
      <c r="D15" s="913"/>
      <c r="E15" s="913"/>
      <c r="F15" s="913"/>
      <c r="G15" s="913"/>
      <c r="H15" s="913"/>
      <c r="I15" s="913"/>
      <c r="J15" s="913"/>
      <c r="K15" s="913"/>
      <c r="L15" s="913"/>
      <c r="M15" s="913"/>
      <c r="N15" s="913"/>
      <c r="O15" s="913"/>
      <c r="P15" s="913"/>
      <c r="Q15" s="913"/>
      <c r="R15" s="914"/>
    </row>
    <row r="16" spans="1:20" ht="409.6" hidden="1" thickBot="1">
      <c r="A16" s="541" t="s">
        <v>1866</v>
      </c>
      <c r="B16" s="536" t="s">
        <v>2107</v>
      </c>
      <c r="C16" s="162">
        <v>3</v>
      </c>
      <c r="D16" s="164" t="s">
        <v>2147</v>
      </c>
      <c r="E16" s="1345" t="s">
        <v>2148</v>
      </c>
      <c r="F16" s="1346"/>
      <c r="G16" s="1346"/>
      <c r="H16" s="1346"/>
      <c r="I16" s="1346"/>
      <c r="J16" s="1346"/>
      <c r="K16" s="1347"/>
      <c r="L16" s="516">
        <v>44060</v>
      </c>
      <c r="M16" s="164" t="s">
        <v>359</v>
      </c>
      <c r="N16" s="164" t="s">
        <v>2149</v>
      </c>
      <c r="O16" s="521">
        <v>1</v>
      </c>
      <c r="P16" s="522" t="s">
        <v>2</v>
      </c>
      <c r="Q16" s="488" t="s">
        <v>2150</v>
      </c>
      <c r="R16" s="542" t="s">
        <v>3</v>
      </c>
    </row>
    <row r="17" spans="1:18" ht="18" hidden="1" customHeight="1" thickBot="1">
      <c r="A17" s="925"/>
      <c r="B17" s="913"/>
      <c r="C17" s="913"/>
      <c r="D17" s="913"/>
      <c r="E17" s="913"/>
      <c r="F17" s="913"/>
      <c r="G17" s="913"/>
      <c r="H17" s="913"/>
      <c r="I17" s="913"/>
      <c r="J17" s="913"/>
      <c r="K17" s="913"/>
      <c r="L17" s="913"/>
      <c r="M17" s="913"/>
      <c r="N17" s="913"/>
      <c r="O17" s="913"/>
      <c r="P17" s="913"/>
      <c r="Q17" s="913"/>
      <c r="R17" s="914"/>
    </row>
    <row r="18" spans="1:18" ht="404.5" hidden="1" customHeight="1" thickBot="1">
      <c r="A18" s="162" t="s">
        <v>1866</v>
      </c>
      <c r="B18" s="163" t="s">
        <v>2107</v>
      </c>
      <c r="C18" s="162">
        <v>4</v>
      </c>
      <c r="D18" s="164" t="s">
        <v>2151</v>
      </c>
      <c r="E18" s="860" t="s">
        <v>2152</v>
      </c>
      <c r="F18" s="860"/>
      <c r="G18" s="860"/>
      <c r="H18" s="860"/>
      <c r="I18" s="860"/>
      <c r="J18" s="860"/>
      <c r="K18" s="860"/>
      <c r="L18" s="516">
        <v>45078</v>
      </c>
      <c r="M18" s="164" t="s">
        <v>1730</v>
      </c>
      <c r="N18" s="164" t="s">
        <v>2153</v>
      </c>
      <c r="O18" s="521">
        <v>1</v>
      </c>
      <c r="P18" s="522" t="s">
        <v>2</v>
      </c>
      <c r="Q18" s="164" t="s">
        <v>2154</v>
      </c>
      <c r="R18" s="542" t="s">
        <v>3</v>
      </c>
    </row>
    <row r="19" spans="1:18" ht="18" hidden="1" customHeight="1" thickBot="1">
      <c r="A19" s="925"/>
      <c r="B19" s="913"/>
      <c r="C19" s="913"/>
      <c r="D19" s="913"/>
      <c r="E19" s="913"/>
      <c r="F19" s="913"/>
      <c r="G19" s="913"/>
      <c r="H19" s="913"/>
      <c r="I19" s="913"/>
      <c r="J19" s="913"/>
      <c r="K19" s="913"/>
      <c r="L19" s="913"/>
      <c r="M19" s="913"/>
      <c r="N19" s="913"/>
      <c r="O19" s="913"/>
      <c r="P19" s="913"/>
      <c r="Q19" s="913"/>
      <c r="R19" s="914"/>
    </row>
    <row r="20" spans="1:18" ht="335.25" hidden="1" customHeight="1">
      <c r="A20" s="958" t="s">
        <v>1866</v>
      </c>
      <c r="B20" s="1344" t="s">
        <v>2107</v>
      </c>
      <c r="C20" s="958">
        <v>5</v>
      </c>
      <c r="D20" s="865" t="s">
        <v>2155</v>
      </c>
      <c r="E20" s="257" t="s">
        <v>2156</v>
      </c>
      <c r="F20" s="257" t="s">
        <v>2110</v>
      </c>
      <c r="G20" s="257" t="s">
        <v>2157</v>
      </c>
      <c r="H20" s="171" t="s">
        <v>59</v>
      </c>
      <c r="I20" s="257" t="s">
        <v>2158</v>
      </c>
      <c r="J20" s="225">
        <v>43437</v>
      </c>
      <c r="K20" s="225">
        <v>43585</v>
      </c>
      <c r="L20" s="184">
        <v>44060</v>
      </c>
      <c r="M20" s="170" t="s">
        <v>359</v>
      </c>
      <c r="N20" s="170" t="s">
        <v>2113</v>
      </c>
      <c r="O20" s="503">
        <v>1</v>
      </c>
      <c r="P20" s="522" t="s">
        <v>2</v>
      </c>
      <c r="Q20" s="865" t="s">
        <v>2159</v>
      </c>
      <c r="R20" s="899" t="s">
        <v>3</v>
      </c>
    </row>
    <row r="21" spans="1:18" ht="403.5" hidden="1" thickBot="1">
      <c r="A21" s="958"/>
      <c r="B21" s="1344"/>
      <c r="C21" s="958"/>
      <c r="D21" s="865"/>
      <c r="E21" s="540" t="s">
        <v>2160</v>
      </c>
      <c r="F21" s="540" t="s">
        <v>2161</v>
      </c>
      <c r="G21" s="540" t="s">
        <v>2157</v>
      </c>
      <c r="H21" s="166" t="s">
        <v>59</v>
      </c>
      <c r="I21" s="540" t="s">
        <v>2162</v>
      </c>
      <c r="J21" s="227">
        <v>43419</v>
      </c>
      <c r="K21" s="227">
        <v>43646</v>
      </c>
      <c r="L21" s="517" t="s">
        <v>2163</v>
      </c>
      <c r="M21" s="540" t="s">
        <v>359</v>
      </c>
      <c r="N21" s="165" t="s">
        <v>2164</v>
      </c>
      <c r="O21" s="509">
        <v>1</v>
      </c>
      <c r="P21" s="485" t="s">
        <v>2</v>
      </c>
      <c r="Q21" s="865"/>
      <c r="R21" s="901"/>
    </row>
    <row r="22" spans="1:18" ht="18" hidden="1" customHeight="1" thickBot="1">
      <c r="A22" s="925"/>
      <c r="B22" s="913"/>
      <c r="C22" s="913"/>
      <c r="D22" s="913"/>
      <c r="E22" s="913"/>
      <c r="F22" s="913"/>
      <c r="G22" s="913"/>
      <c r="H22" s="913"/>
      <c r="I22" s="913"/>
      <c r="J22" s="913"/>
      <c r="K22" s="913"/>
      <c r="L22" s="913"/>
      <c r="M22" s="913"/>
      <c r="N22" s="913"/>
      <c r="O22" s="913"/>
      <c r="P22" s="913"/>
      <c r="Q22" s="913"/>
      <c r="R22" s="914"/>
    </row>
    <row r="23" spans="1:18" ht="233" hidden="1" thickBot="1">
      <c r="A23" s="958" t="s">
        <v>1866</v>
      </c>
      <c r="B23" s="1344" t="s">
        <v>2107</v>
      </c>
      <c r="C23" s="958">
        <v>6</v>
      </c>
      <c r="D23" s="865" t="s">
        <v>2165</v>
      </c>
      <c r="E23" s="865" t="s">
        <v>2166</v>
      </c>
      <c r="F23" s="865" t="s">
        <v>2167</v>
      </c>
      <c r="G23" s="860" t="s">
        <v>2168</v>
      </c>
      <c r="H23" s="958" t="s">
        <v>59</v>
      </c>
      <c r="I23" s="958" t="s">
        <v>2169</v>
      </c>
      <c r="J23" s="1348">
        <v>43497</v>
      </c>
      <c r="K23" s="1348">
        <v>43644</v>
      </c>
      <c r="L23" s="184">
        <v>43682</v>
      </c>
      <c r="M23" s="257" t="s">
        <v>391</v>
      </c>
      <c r="N23" s="170" t="s">
        <v>2170</v>
      </c>
      <c r="O23" s="1333">
        <v>1</v>
      </c>
      <c r="P23" s="1334" t="s">
        <v>2</v>
      </c>
      <c r="Q23" s="865" t="s">
        <v>2171</v>
      </c>
      <c r="R23" s="899" t="s">
        <v>3</v>
      </c>
    </row>
    <row r="24" spans="1:18" ht="409.6" hidden="1" thickBot="1">
      <c r="A24" s="958"/>
      <c r="B24" s="1344"/>
      <c r="C24" s="958"/>
      <c r="D24" s="865"/>
      <c r="E24" s="836"/>
      <c r="F24" s="836"/>
      <c r="G24" s="832"/>
      <c r="H24" s="834"/>
      <c r="I24" s="834"/>
      <c r="J24" s="1349"/>
      <c r="K24" s="1349"/>
      <c r="L24" s="158">
        <v>44060</v>
      </c>
      <c r="M24" s="188" t="s">
        <v>359</v>
      </c>
      <c r="N24" s="155" t="s">
        <v>2172</v>
      </c>
      <c r="O24" s="1330"/>
      <c r="P24" s="908"/>
      <c r="Q24" s="865"/>
      <c r="R24" s="900"/>
    </row>
    <row r="25" spans="1:18" ht="403.5" hidden="1" thickBot="1">
      <c r="A25" s="958"/>
      <c r="B25" s="1344"/>
      <c r="C25" s="958"/>
      <c r="D25" s="865"/>
      <c r="E25" s="188" t="s">
        <v>2173</v>
      </c>
      <c r="F25" s="188" t="s">
        <v>2174</v>
      </c>
      <c r="G25" s="188" t="s">
        <v>2175</v>
      </c>
      <c r="H25" s="161" t="s">
        <v>59</v>
      </c>
      <c r="I25" s="161" t="s">
        <v>2169</v>
      </c>
      <c r="J25" s="226">
        <v>43497</v>
      </c>
      <c r="K25" s="226">
        <v>43585</v>
      </c>
      <c r="L25" s="158">
        <v>43682</v>
      </c>
      <c r="M25" s="188" t="s">
        <v>359</v>
      </c>
      <c r="N25" s="155" t="s">
        <v>2176</v>
      </c>
      <c r="O25" s="506">
        <v>1</v>
      </c>
      <c r="P25" s="485" t="s">
        <v>2</v>
      </c>
      <c r="Q25" s="865"/>
      <c r="R25" s="900"/>
    </row>
    <row r="26" spans="1:18" ht="403.5" hidden="1" thickBot="1">
      <c r="A26" s="958"/>
      <c r="B26" s="1344"/>
      <c r="C26" s="958"/>
      <c r="D26" s="865"/>
      <c r="E26" s="540" t="s">
        <v>2177</v>
      </c>
      <c r="F26" s="540" t="s">
        <v>2178</v>
      </c>
      <c r="G26" s="540" t="s">
        <v>2179</v>
      </c>
      <c r="H26" s="166" t="s">
        <v>59</v>
      </c>
      <c r="I26" s="540" t="s">
        <v>2162</v>
      </c>
      <c r="J26" s="227">
        <v>43419</v>
      </c>
      <c r="K26" s="227">
        <v>43646</v>
      </c>
      <c r="L26" s="517" t="s">
        <v>2163</v>
      </c>
      <c r="M26" s="540" t="s">
        <v>359</v>
      </c>
      <c r="N26" s="165" t="s">
        <v>2164</v>
      </c>
      <c r="O26" s="509">
        <v>1</v>
      </c>
      <c r="P26" s="485" t="s">
        <v>2</v>
      </c>
      <c r="Q26" s="865"/>
      <c r="R26" s="901"/>
    </row>
    <row r="27" spans="1:18" ht="18" hidden="1" customHeight="1" thickBot="1">
      <c r="A27" s="925"/>
      <c r="B27" s="913"/>
      <c r="C27" s="913"/>
      <c r="D27" s="913"/>
      <c r="E27" s="913"/>
      <c r="F27" s="913"/>
      <c r="G27" s="913"/>
      <c r="H27" s="913"/>
      <c r="I27" s="913"/>
      <c r="J27" s="913"/>
      <c r="K27" s="913"/>
      <c r="L27" s="913"/>
      <c r="M27" s="913"/>
      <c r="N27" s="913"/>
      <c r="O27" s="913"/>
      <c r="P27" s="913"/>
      <c r="Q27" s="913"/>
      <c r="R27" s="914"/>
    </row>
    <row r="28" spans="1:18" ht="217" hidden="1" customHeight="1">
      <c r="A28" s="958" t="s">
        <v>1866</v>
      </c>
      <c r="B28" s="1344" t="s">
        <v>2107</v>
      </c>
      <c r="C28" s="958">
        <v>7</v>
      </c>
      <c r="D28" s="865" t="s">
        <v>2180</v>
      </c>
      <c r="E28" s="865" t="s">
        <v>2181</v>
      </c>
      <c r="F28" s="865" t="s">
        <v>2182</v>
      </c>
      <c r="G28" s="860" t="s">
        <v>2127</v>
      </c>
      <c r="H28" s="860" t="s">
        <v>59</v>
      </c>
      <c r="I28" s="860" t="s">
        <v>2128</v>
      </c>
      <c r="J28" s="1351">
        <v>43420</v>
      </c>
      <c r="K28" s="1348">
        <v>43449</v>
      </c>
      <c r="L28" s="518" t="s">
        <v>2163</v>
      </c>
      <c r="M28" s="170" t="s">
        <v>2183</v>
      </c>
      <c r="N28" s="170" t="s">
        <v>2184</v>
      </c>
      <c r="O28" s="1333">
        <v>1</v>
      </c>
      <c r="P28" s="1334" t="s">
        <v>2</v>
      </c>
      <c r="Q28" s="1150" t="s">
        <v>2185</v>
      </c>
      <c r="R28" s="899" t="s">
        <v>3</v>
      </c>
    </row>
    <row r="29" spans="1:18" ht="406.5" hidden="1" customHeight="1">
      <c r="A29" s="958"/>
      <c r="B29" s="1344"/>
      <c r="C29" s="958"/>
      <c r="D29" s="865"/>
      <c r="E29" s="865"/>
      <c r="F29" s="836"/>
      <c r="G29" s="832"/>
      <c r="H29" s="832"/>
      <c r="I29" s="832"/>
      <c r="J29" s="1352"/>
      <c r="K29" s="1349"/>
      <c r="L29" s="519">
        <v>45078</v>
      </c>
      <c r="M29" s="155" t="s">
        <v>1730</v>
      </c>
      <c r="N29" s="155" t="s">
        <v>2186</v>
      </c>
      <c r="O29" s="1330"/>
      <c r="P29" s="908"/>
      <c r="Q29" s="1155"/>
      <c r="R29" s="900"/>
    </row>
    <row r="30" spans="1:18" ht="295" hidden="1" thickBot="1">
      <c r="A30" s="958"/>
      <c r="B30" s="1344"/>
      <c r="C30" s="958"/>
      <c r="D30" s="865"/>
      <c r="E30" s="836"/>
      <c r="F30" s="155" t="s">
        <v>2187</v>
      </c>
      <c r="G30" s="155" t="s">
        <v>2188</v>
      </c>
      <c r="H30" s="194" t="s">
        <v>39</v>
      </c>
      <c r="I30" s="188" t="s">
        <v>2134</v>
      </c>
      <c r="J30" s="226">
        <v>43374</v>
      </c>
      <c r="K30" s="226">
        <v>43434</v>
      </c>
      <c r="L30" s="226">
        <v>43683</v>
      </c>
      <c r="M30" s="155" t="s">
        <v>2183</v>
      </c>
      <c r="N30" s="155" t="s">
        <v>2189</v>
      </c>
      <c r="O30" s="506">
        <v>1</v>
      </c>
      <c r="P30" s="485" t="s">
        <v>2</v>
      </c>
      <c r="Q30" s="539" t="s">
        <v>2190</v>
      </c>
      <c r="R30" s="900"/>
    </row>
    <row r="31" spans="1:18" ht="271" hidden="1" customHeight="1">
      <c r="A31" s="958"/>
      <c r="B31" s="1344"/>
      <c r="C31" s="958"/>
      <c r="D31" s="865"/>
      <c r="E31" s="848" t="s">
        <v>2191</v>
      </c>
      <c r="F31" s="848" t="s">
        <v>2192</v>
      </c>
      <c r="G31" s="846" t="s">
        <v>2193</v>
      </c>
      <c r="H31" s="846" t="s">
        <v>59</v>
      </c>
      <c r="I31" s="846" t="s">
        <v>2194</v>
      </c>
      <c r="J31" s="1350">
        <v>43393</v>
      </c>
      <c r="K31" s="1350">
        <v>43434</v>
      </c>
      <c r="L31" s="226">
        <v>43683</v>
      </c>
      <c r="M31" s="188" t="s">
        <v>391</v>
      </c>
      <c r="N31" s="188" t="s">
        <v>2195</v>
      </c>
      <c r="O31" s="1329">
        <v>1</v>
      </c>
      <c r="P31" s="1320" t="s">
        <v>2</v>
      </c>
      <c r="Q31" s="848" t="s">
        <v>2196</v>
      </c>
      <c r="R31" s="900"/>
    </row>
    <row r="32" spans="1:18" ht="223.5" hidden="1" customHeight="1">
      <c r="A32" s="958"/>
      <c r="B32" s="1344"/>
      <c r="C32" s="958"/>
      <c r="D32" s="865"/>
      <c r="E32" s="836"/>
      <c r="F32" s="836"/>
      <c r="G32" s="832"/>
      <c r="H32" s="832"/>
      <c r="I32" s="832"/>
      <c r="J32" s="1349"/>
      <c r="K32" s="1349"/>
      <c r="L32" s="226"/>
      <c r="M32" s="188" t="s">
        <v>1730</v>
      </c>
      <c r="N32" s="188" t="s">
        <v>2197</v>
      </c>
      <c r="O32" s="1330"/>
      <c r="P32" s="908"/>
      <c r="Q32" s="836"/>
      <c r="R32" s="900"/>
    </row>
    <row r="33" spans="1:18" ht="78" hidden="1" thickBot="1">
      <c r="A33" s="958"/>
      <c r="B33" s="1344"/>
      <c r="C33" s="958"/>
      <c r="D33" s="865"/>
      <c r="E33" s="170" t="s">
        <v>2198</v>
      </c>
      <c r="F33" s="155" t="s">
        <v>2199</v>
      </c>
      <c r="G33" s="155" t="s">
        <v>2200</v>
      </c>
      <c r="H33" s="194" t="s">
        <v>39</v>
      </c>
      <c r="I33" s="155" t="s">
        <v>2201</v>
      </c>
      <c r="J33" s="226">
        <v>43413</v>
      </c>
      <c r="K33" s="226">
        <v>43434</v>
      </c>
      <c r="L33" s="226">
        <v>43683</v>
      </c>
      <c r="M33" s="188" t="s">
        <v>391</v>
      </c>
      <c r="N33" s="188" t="s">
        <v>2202</v>
      </c>
      <c r="O33" s="506">
        <v>1</v>
      </c>
      <c r="P33" s="485" t="s">
        <v>2</v>
      </c>
      <c r="Q33" s="188" t="s">
        <v>2203</v>
      </c>
      <c r="R33" s="900"/>
    </row>
    <row r="34" spans="1:18" ht="301" hidden="1" customHeight="1">
      <c r="A34" s="958"/>
      <c r="B34" s="1344"/>
      <c r="C34" s="958"/>
      <c r="D34" s="865"/>
      <c r="E34" s="848" t="s">
        <v>2204</v>
      </c>
      <c r="F34" s="848" t="s">
        <v>2205</v>
      </c>
      <c r="G34" s="846" t="s">
        <v>2206</v>
      </c>
      <c r="H34" s="846" t="s">
        <v>59</v>
      </c>
      <c r="I34" s="846" t="s">
        <v>2201</v>
      </c>
      <c r="J34" s="1350">
        <v>43417</v>
      </c>
      <c r="K34" s="1350">
        <v>43553</v>
      </c>
      <c r="L34" s="226">
        <v>44060</v>
      </c>
      <c r="M34" s="188" t="s">
        <v>359</v>
      </c>
      <c r="N34" s="155" t="s">
        <v>2207</v>
      </c>
      <c r="O34" s="1329">
        <v>1</v>
      </c>
      <c r="P34" s="1320" t="s">
        <v>2</v>
      </c>
      <c r="Q34" s="848" t="s">
        <v>2208</v>
      </c>
      <c r="R34" s="900"/>
    </row>
    <row r="35" spans="1:18" ht="227.15" hidden="1" customHeight="1" thickBot="1">
      <c r="A35" s="958"/>
      <c r="B35" s="1344"/>
      <c r="C35" s="958"/>
      <c r="D35" s="865"/>
      <c r="E35" s="865"/>
      <c r="F35" s="865"/>
      <c r="G35" s="860"/>
      <c r="H35" s="860"/>
      <c r="I35" s="860"/>
      <c r="J35" s="1348"/>
      <c r="K35" s="1348"/>
      <c r="L35" s="227"/>
      <c r="M35" s="540" t="s">
        <v>1730</v>
      </c>
      <c r="N35" s="165" t="s">
        <v>2209</v>
      </c>
      <c r="O35" s="1333"/>
      <c r="P35" s="1334"/>
      <c r="Q35" s="865"/>
      <c r="R35" s="901"/>
    </row>
    <row r="36" spans="1:18" ht="18" hidden="1" customHeight="1" thickBot="1">
      <c r="A36" s="925"/>
      <c r="B36" s="913"/>
      <c r="C36" s="913"/>
      <c r="D36" s="913"/>
      <c r="E36" s="913"/>
      <c r="F36" s="913"/>
      <c r="G36" s="913"/>
      <c r="H36" s="913"/>
      <c r="I36" s="913"/>
      <c r="J36" s="913"/>
      <c r="K36" s="913"/>
      <c r="L36" s="913"/>
      <c r="M36" s="913"/>
      <c r="N36" s="913"/>
      <c r="O36" s="913"/>
      <c r="P36" s="913"/>
      <c r="Q36" s="913"/>
      <c r="R36" s="914"/>
    </row>
    <row r="37" spans="1:18" ht="333.65" hidden="1" customHeight="1">
      <c r="A37" s="834" t="s">
        <v>1866</v>
      </c>
      <c r="B37" s="1344" t="s">
        <v>2107</v>
      </c>
      <c r="C37" s="958">
        <v>8</v>
      </c>
      <c r="D37" s="865" t="s">
        <v>2210</v>
      </c>
      <c r="E37" s="257" t="s">
        <v>2211</v>
      </c>
      <c r="F37" s="257" t="s">
        <v>2212</v>
      </c>
      <c r="G37" s="257" t="s">
        <v>2213</v>
      </c>
      <c r="H37" s="171" t="s">
        <v>59</v>
      </c>
      <c r="I37" s="257" t="s">
        <v>2214</v>
      </c>
      <c r="J37" s="184">
        <v>43467</v>
      </c>
      <c r="K37" s="184">
        <v>43524</v>
      </c>
      <c r="L37" s="225">
        <v>44060</v>
      </c>
      <c r="M37" s="257" t="s">
        <v>359</v>
      </c>
      <c r="N37" s="170" t="s">
        <v>2215</v>
      </c>
      <c r="O37" s="503">
        <v>1</v>
      </c>
      <c r="P37" s="522" t="s">
        <v>2</v>
      </c>
      <c r="Q37" s="537" t="s">
        <v>2216</v>
      </c>
      <c r="R37" s="899" t="s">
        <v>3</v>
      </c>
    </row>
    <row r="38" spans="1:18" ht="62.5" hidden="1" thickBot="1">
      <c r="A38" s="835"/>
      <c r="B38" s="1344"/>
      <c r="C38" s="958"/>
      <c r="D38" s="865"/>
      <c r="E38" s="188" t="s">
        <v>2217</v>
      </c>
      <c r="F38" s="188" t="s">
        <v>2218</v>
      </c>
      <c r="G38" s="188" t="s">
        <v>2219</v>
      </c>
      <c r="H38" s="161" t="s">
        <v>59</v>
      </c>
      <c r="I38" s="188" t="s">
        <v>2128</v>
      </c>
      <c r="J38" s="158">
        <v>43413</v>
      </c>
      <c r="K38" s="158">
        <v>43420</v>
      </c>
      <c r="L38" s="544">
        <v>43685</v>
      </c>
      <c r="M38" s="188" t="s">
        <v>391</v>
      </c>
      <c r="N38" s="188" t="s">
        <v>2220</v>
      </c>
      <c r="O38" s="506">
        <v>1</v>
      </c>
      <c r="P38" s="485" t="s">
        <v>2</v>
      </c>
      <c r="Q38" s="188" t="s">
        <v>2221</v>
      </c>
      <c r="R38" s="900"/>
    </row>
    <row r="39" spans="1:18" ht="375.65" hidden="1" customHeight="1">
      <c r="A39" s="835"/>
      <c r="B39" s="1344"/>
      <c r="C39" s="958"/>
      <c r="D39" s="865"/>
      <c r="E39" s="848" t="s">
        <v>2217</v>
      </c>
      <c r="F39" s="848" t="s">
        <v>2222</v>
      </c>
      <c r="G39" s="848" t="s">
        <v>2223</v>
      </c>
      <c r="H39" s="846" t="s">
        <v>39</v>
      </c>
      <c r="I39" s="846" t="s">
        <v>2214</v>
      </c>
      <c r="J39" s="1325">
        <v>43467</v>
      </c>
      <c r="K39" s="1325">
        <v>43496</v>
      </c>
      <c r="L39" s="520" t="s">
        <v>2224</v>
      </c>
      <c r="M39" s="155" t="s">
        <v>2183</v>
      </c>
      <c r="N39" s="155" t="s">
        <v>2225</v>
      </c>
      <c r="O39" s="1329">
        <v>1</v>
      </c>
      <c r="P39" s="1320" t="s">
        <v>2</v>
      </c>
      <c r="Q39" s="848" t="s">
        <v>2226</v>
      </c>
      <c r="R39" s="900"/>
    </row>
    <row r="40" spans="1:18" ht="408.75" hidden="1" customHeight="1">
      <c r="A40" s="835"/>
      <c r="B40" s="1344"/>
      <c r="C40" s="958"/>
      <c r="D40" s="865"/>
      <c r="E40" s="836"/>
      <c r="F40" s="836"/>
      <c r="G40" s="836"/>
      <c r="H40" s="832"/>
      <c r="I40" s="832"/>
      <c r="J40" s="1326"/>
      <c r="K40" s="1326"/>
      <c r="L40" s="520">
        <v>45078</v>
      </c>
      <c r="M40" s="155" t="s">
        <v>1730</v>
      </c>
      <c r="N40" s="155" t="s">
        <v>2227</v>
      </c>
      <c r="O40" s="1330"/>
      <c r="P40" s="908"/>
      <c r="Q40" s="865"/>
      <c r="R40" s="900"/>
    </row>
    <row r="41" spans="1:18" ht="341.5" hidden="1" thickBot="1">
      <c r="A41" s="835"/>
      <c r="B41" s="1344"/>
      <c r="C41" s="958"/>
      <c r="D41" s="865"/>
      <c r="E41" s="165" t="s">
        <v>2228</v>
      </c>
      <c r="F41" s="165" t="s">
        <v>2229</v>
      </c>
      <c r="G41" s="165" t="s">
        <v>2230</v>
      </c>
      <c r="H41" s="169" t="s">
        <v>59</v>
      </c>
      <c r="I41" s="169" t="s">
        <v>2134</v>
      </c>
      <c r="J41" s="180">
        <v>43411</v>
      </c>
      <c r="K41" s="180">
        <v>43417</v>
      </c>
      <c r="L41" s="544">
        <v>43685</v>
      </c>
      <c r="M41" s="188" t="s">
        <v>391</v>
      </c>
      <c r="N41" s="155" t="s">
        <v>2231</v>
      </c>
      <c r="O41" s="509">
        <v>1</v>
      </c>
      <c r="P41" s="485" t="s">
        <v>2</v>
      </c>
      <c r="Q41" s="836"/>
      <c r="R41" s="916"/>
    </row>
    <row r="42" spans="1:18" ht="35.25" hidden="1" customHeight="1" thickBot="1">
      <c r="A42" s="1353"/>
      <c r="B42" s="1354"/>
      <c r="C42" s="1354"/>
      <c r="D42" s="1354"/>
      <c r="E42" s="1354"/>
      <c r="F42" s="1354"/>
      <c r="G42" s="1354"/>
      <c r="H42" s="1354"/>
      <c r="I42" s="1354"/>
      <c r="J42" s="1354"/>
      <c r="K42" s="1354"/>
      <c r="L42" s="1354"/>
      <c r="M42" s="1354"/>
      <c r="N42" s="1354"/>
      <c r="O42" s="1354"/>
      <c r="P42" s="1354"/>
      <c r="Q42" s="1354"/>
      <c r="R42" s="1355"/>
    </row>
    <row r="43" spans="1:18" s="71" customFormat="1" ht="41.25" hidden="1" customHeight="1" thickBot="1">
      <c r="A43" s="841" t="s">
        <v>2232</v>
      </c>
      <c r="B43" s="842"/>
      <c r="C43" s="842"/>
      <c r="D43" s="842"/>
      <c r="E43" s="842"/>
      <c r="F43" s="842"/>
      <c r="G43" s="842"/>
      <c r="H43" s="842"/>
      <c r="I43" s="842"/>
      <c r="J43" s="842"/>
      <c r="K43" s="842"/>
      <c r="L43" s="842"/>
      <c r="M43" s="842"/>
      <c r="N43" s="842"/>
      <c r="O43" s="842"/>
      <c r="P43" s="842"/>
      <c r="Q43" s="842"/>
      <c r="R43" s="843"/>
    </row>
    <row r="44" spans="1:18" ht="408.75" hidden="1" customHeight="1">
      <c r="A44" s="835" t="s">
        <v>1867</v>
      </c>
      <c r="B44" s="833" t="s">
        <v>2233</v>
      </c>
      <c r="C44" s="835">
        <v>1</v>
      </c>
      <c r="D44" s="837" t="s">
        <v>2234</v>
      </c>
      <c r="E44" s="837" t="s">
        <v>2235</v>
      </c>
      <c r="F44" s="155" t="s">
        <v>2236</v>
      </c>
      <c r="G44" s="194" t="s">
        <v>548</v>
      </c>
      <c r="H44" s="194" t="s">
        <v>85</v>
      </c>
      <c r="I44" s="194" t="s">
        <v>2237</v>
      </c>
      <c r="J44" s="512">
        <v>44470</v>
      </c>
      <c r="K44" s="512">
        <v>44561</v>
      </c>
      <c r="L44" s="545">
        <v>45078</v>
      </c>
      <c r="M44" s="175" t="s">
        <v>1730</v>
      </c>
      <c r="N44" s="546" t="s">
        <v>2238</v>
      </c>
      <c r="O44" s="547">
        <v>1</v>
      </c>
      <c r="P44" s="485" t="s">
        <v>2</v>
      </c>
      <c r="Q44" s="548" t="s">
        <v>2239</v>
      </c>
      <c r="R44" s="899" t="s">
        <v>3</v>
      </c>
    </row>
    <row r="45" spans="1:18" ht="114" hidden="1" customHeight="1">
      <c r="A45" s="835"/>
      <c r="B45" s="833"/>
      <c r="C45" s="835"/>
      <c r="D45" s="837"/>
      <c r="E45" s="837"/>
      <c r="F45" s="837" t="s">
        <v>2240</v>
      </c>
      <c r="G45" s="194" t="s">
        <v>734</v>
      </c>
      <c r="H45" s="833" t="s">
        <v>59</v>
      </c>
      <c r="I45" s="833" t="s">
        <v>2237</v>
      </c>
      <c r="J45" s="1357">
        <v>44470</v>
      </c>
      <c r="K45" s="1357">
        <v>44620</v>
      </c>
      <c r="L45" s="1325">
        <v>45078</v>
      </c>
      <c r="M45" s="846" t="s">
        <v>1730</v>
      </c>
      <c r="N45" s="1360" t="s">
        <v>2241</v>
      </c>
      <c r="O45" s="1110">
        <v>1</v>
      </c>
      <c r="P45" s="1320" t="s">
        <v>2</v>
      </c>
      <c r="Q45" s="1356" t="s">
        <v>2242</v>
      </c>
      <c r="R45" s="900"/>
    </row>
    <row r="46" spans="1:18" ht="43.5" hidden="1" customHeight="1">
      <c r="A46" s="835"/>
      <c r="B46" s="833"/>
      <c r="C46" s="835"/>
      <c r="D46" s="837"/>
      <c r="E46" s="837"/>
      <c r="F46" s="837"/>
      <c r="G46" s="194" t="s">
        <v>2243</v>
      </c>
      <c r="H46" s="833"/>
      <c r="I46" s="833"/>
      <c r="J46" s="1357"/>
      <c r="K46" s="1357"/>
      <c r="L46" s="1332"/>
      <c r="M46" s="860"/>
      <c r="N46" s="1361"/>
      <c r="O46" s="1363"/>
      <c r="P46" s="1334"/>
      <c r="Q46" s="1356"/>
      <c r="R46" s="900"/>
    </row>
    <row r="47" spans="1:18" ht="126.65" hidden="1" customHeight="1">
      <c r="A47" s="835"/>
      <c r="B47" s="833"/>
      <c r="C47" s="835"/>
      <c r="D47" s="837"/>
      <c r="E47" s="837"/>
      <c r="F47" s="837"/>
      <c r="G47" s="194" t="s">
        <v>2244</v>
      </c>
      <c r="H47" s="833"/>
      <c r="I47" s="833"/>
      <c r="J47" s="1357"/>
      <c r="K47" s="1357"/>
      <c r="L47" s="1326"/>
      <c r="M47" s="832"/>
      <c r="N47" s="1362"/>
      <c r="O47" s="1111"/>
      <c r="P47" s="908"/>
      <c r="Q47" s="1356"/>
      <c r="R47" s="900"/>
    </row>
    <row r="48" spans="1:18" ht="214.5" hidden="1" customHeight="1">
      <c r="A48" s="835"/>
      <c r="B48" s="833"/>
      <c r="C48" s="835"/>
      <c r="D48" s="837"/>
      <c r="E48" s="837" t="s">
        <v>2245</v>
      </c>
      <c r="F48" s="155" t="s">
        <v>2246</v>
      </c>
      <c r="G48" s="194" t="s">
        <v>2247</v>
      </c>
      <c r="H48" s="194" t="s">
        <v>2248</v>
      </c>
      <c r="I48" s="194" t="s">
        <v>2237</v>
      </c>
      <c r="J48" s="512">
        <v>44470</v>
      </c>
      <c r="K48" s="512">
        <v>44561</v>
      </c>
      <c r="L48" s="180">
        <v>45079</v>
      </c>
      <c r="M48" s="194" t="s">
        <v>1730</v>
      </c>
      <c r="N48" s="513" t="s">
        <v>2249</v>
      </c>
      <c r="O48" s="509">
        <v>1</v>
      </c>
      <c r="P48" s="485" t="s">
        <v>2</v>
      </c>
      <c r="Q48" s="549" t="s">
        <v>2250</v>
      </c>
      <c r="R48" s="900"/>
    </row>
    <row r="49" spans="1:18" ht="98.25" hidden="1" customHeight="1">
      <c r="A49" s="835"/>
      <c r="B49" s="833"/>
      <c r="C49" s="835"/>
      <c r="D49" s="837"/>
      <c r="E49" s="837"/>
      <c r="F49" s="155" t="s">
        <v>2251</v>
      </c>
      <c r="G49" s="833" t="s">
        <v>2252</v>
      </c>
      <c r="H49" s="833" t="s">
        <v>2248</v>
      </c>
      <c r="I49" s="833" t="s">
        <v>2237</v>
      </c>
      <c r="J49" s="1357">
        <v>44470</v>
      </c>
      <c r="K49" s="1357">
        <v>44561</v>
      </c>
      <c r="L49" s="1359">
        <v>44799</v>
      </c>
      <c r="M49" s="833" t="s">
        <v>2253</v>
      </c>
      <c r="N49" s="1356" t="s">
        <v>2254</v>
      </c>
      <c r="O49" s="1329">
        <v>1</v>
      </c>
      <c r="P49" s="1320" t="s">
        <v>2</v>
      </c>
      <c r="Q49" s="1356" t="s">
        <v>2255</v>
      </c>
      <c r="R49" s="900"/>
    </row>
    <row r="50" spans="1:18" ht="75.75" hidden="1" customHeight="1" thickBot="1">
      <c r="A50" s="847"/>
      <c r="B50" s="846"/>
      <c r="C50" s="847"/>
      <c r="D50" s="848"/>
      <c r="E50" s="848"/>
      <c r="F50" s="552" t="s">
        <v>2256</v>
      </c>
      <c r="G50" s="846"/>
      <c r="H50" s="846"/>
      <c r="I50" s="846"/>
      <c r="J50" s="1358"/>
      <c r="K50" s="1358"/>
      <c r="L50" s="1325"/>
      <c r="M50" s="846"/>
      <c r="N50" s="1360"/>
      <c r="O50" s="1333"/>
      <c r="P50" s="1334"/>
      <c r="Q50" s="1360"/>
      <c r="R50" s="900"/>
    </row>
    <row r="51" spans="1:18" ht="18" hidden="1" customHeight="1" thickBot="1">
      <c r="A51" s="925"/>
      <c r="B51" s="913"/>
      <c r="C51" s="913"/>
      <c r="D51" s="913"/>
      <c r="E51" s="913"/>
      <c r="F51" s="913"/>
      <c r="G51" s="913"/>
      <c r="H51" s="913"/>
      <c r="I51" s="913"/>
      <c r="J51" s="913"/>
      <c r="K51" s="913"/>
      <c r="L51" s="913"/>
      <c r="M51" s="913"/>
      <c r="N51" s="913"/>
      <c r="O51" s="913"/>
      <c r="P51" s="913"/>
      <c r="Q51" s="913"/>
      <c r="R51" s="914"/>
    </row>
    <row r="52" spans="1:18" ht="187.5" hidden="1" customHeight="1">
      <c r="A52" s="1364" t="s">
        <v>1867</v>
      </c>
      <c r="B52" s="832" t="s">
        <v>2233</v>
      </c>
      <c r="C52" s="834">
        <v>2</v>
      </c>
      <c r="D52" s="836" t="s">
        <v>2257</v>
      </c>
      <c r="E52" s="170" t="s">
        <v>2258</v>
      </c>
      <c r="F52" s="170" t="s">
        <v>2259</v>
      </c>
      <c r="G52" s="175" t="s">
        <v>2260</v>
      </c>
      <c r="H52" s="175" t="s">
        <v>85</v>
      </c>
      <c r="I52" s="175" t="s">
        <v>2261</v>
      </c>
      <c r="J52" s="501">
        <v>44562</v>
      </c>
      <c r="K52" s="501">
        <v>44650</v>
      </c>
      <c r="L52" s="184">
        <v>44799</v>
      </c>
      <c r="M52" s="170" t="s">
        <v>2253</v>
      </c>
      <c r="N52" s="551" t="s">
        <v>2262</v>
      </c>
      <c r="O52" s="503">
        <v>1</v>
      </c>
      <c r="P52" s="522" t="s">
        <v>2</v>
      </c>
      <c r="Q52" s="551" t="s">
        <v>2263</v>
      </c>
      <c r="R52" s="899" t="s">
        <v>3</v>
      </c>
    </row>
    <row r="53" spans="1:18" ht="138" hidden="1" customHeight="1">
      <c r="A53" s="1365"/>
      <c r="B53" s="833"/>
      <c r="C53" s="835"/>
      <c r="D53" s="837"/>
      <c r="E53" s="165" t="s">
        <v>2264</v>
      </c>
      <c r="F53" s="165" t="s">
        <v>2265</v>
      </c>
      <c r="G53" s="169" t="s">
        <v>2266</v>
      </c>
      <c r="H53" s="169" t="s">
        <v>85</v>
      </c>
      <c r="I53" s="169" t="s">
        <v>2261</v>
      </c>
      <c r="J53" s="553">
        <v>44849</v>
      </c>
      <c r="K53" s="553">
        <v>44621</v>
      </c>
      <c r="L53" s="158">
        <v>44799</v>
      </c>
      <c r="M53" s="155" t="s">
        <v>2253</v>
      </c>
      <c r="N53" s="513" t="s">
        <v>2267</v>
      </c>
      <c r="O53" s="509">
        <v>1</v>
      </c>
      <c r="P53" s="485" t="s">
        <v>2</v>
      </c>
      <c r="Q53" s="513" t="s">
        <v>2268</v>
      </c>
      <c r="R53" s="900"/>
    </row>
    <row r="54" spans="1:18" ht="212.5" hidden="1" customHeight="1">
      <c r="A54" s="1365"/>
      <c r="B54" s="833"/>
      <c r="C54" s="835"/>
      <c r="D54" s="837"/>
      <c r="E54" s="837" t="s">
        <v>2269</v>
      </c>
      <c r="F54" s="848" t="s">
        <v>2270</v>
      </c>
      <c r="G54" s="846" t="s">
        <v>548</v>
      </c>
      <c r="H54" s="846" t="s">
        <v>85</v>
      </c>
      <c r="I54" s="846" t="s">
        <v>2237</v>
      </c>
      <c r="J54" s="1358">
        <v>44470</v>
      </c>
      <c r="K54" s="1358">
        <v>44561</v>
      </c>
      <c r="L54" s="158">
        <v>44799</v>
      </c>
      <c r="M54" s="155" t="s">
        <v>2253</v>
      </c>
      <c r="N54" s="513" t="s">
        <v>2271</v>
      </c>
      <c r="O54" s="1329">
        <v>1</v>
      </c>
      <c r="P54" s="1320" t="s">
        <v>2</v>
      </c>
      <c r="Q54" s="1356" t="s">
        <v>2272</v>
      </c>
      <c r="R54" s="900"/>
    </row>
    <row r="55" spans="1:18" ht="409.5" hidden="1" customHeight="1">
      <c r="A55" s="1365"/>
      <c r="B55" s="833"/>
      <c r="C55" s="835"/>
      <c r="D55" s="837"/>
      <c r="E55" s="837"/>
      <c r="F55" s="836"/>
      <c r="G55" s="832"/>
      <c r="H55" s="832"/>
      <c r="I55" s="832"/>
      <c r="J55" s="1352"/>
      <c r="K55" s="1352"/>
      <c r="L55" s="158">
        <v>45063</v>
      </c>
      <c r="M55" s="155" t="s">
        <v>1730</v>
      </c>
      <c r="N55" s="546" t="s">
        <v>2273</v>
      </c>
      <c r="O55" s="1330"/>
      <c r="P55" s="908"/>
      <c r="Q55" s="1356"/>
      <c r="R55" s="900"/>
    </row>
    <row r="56" spans="1:18" ht="35.5" hidden="1" customHeight="1">
      <c r="A56" s="1365"/>
      <c r="B56" s="833"/>
      <c r="C56" s="835"/>
      <c r="D56" s="837"/>
      <c r="E56" s="837"/>
      <c r="F56" s="837" t="s">
        <v>2274</v>
      </c>
      <c r="G56" s="194" t="s">
        <v>734</v>
      </c>
      <c r="H56" s="833" t="s">
        <v>85</v>
      </c>
      <c r="I56" s="833" t="s">
        <v>2237</v>
      </c>
      <c r="J56" s="1357">
        <v>44562</v>
      </c>
      <c r="K56" s="1357">
        <v>44620</v>
      </c>
      <c r="L56" s="1359">
        <v>44799</v>
      </c>
      <c r="M56" s="833" t="s">
        <v>2253</v>
      </c>
      <c r="N56" s="1356" t="s">
        <v>2275</v>
      </c>
      <c r="O56" s="1367">
        <v>1</v>
      </c>
      <c r="P56" s="1320" t="s">
        <v>2</v>
      </c>
      <c r="Q56" s="1356" t="s">
        <v>2130</v>
      </c>
      <c r="R56" s="900"/>
    </row>
    <row r="57" spans="1:18" ht="63.65" hidden="1" customHeight="1">
      <c r="A57" s="1365"/>
      <c r="B57" s="833"/>
      <c r="C57" s="835"/>
      <c r="D57" s="837"/>
      <c r="E57" s="837"/>
      <c r="F57" s="837"/>
      <c r="G57" s="194" t="s">
        <v>2276</v>
      </c>
      <c r="H57" s="833"/>
      <c r="I57" s="833"/>
      <c r="J57" s="1357"/>
      <c r="K57" s="1357"/>
      <c r="L57" s="1359"/>
      <c r="M57" s="833"/>
      <c r="N57" s="1356"/>
      <c r="O57" s="1367"/>
      <c r="P57" s="1334"/>
      <c r="Q57" s="1356"/>
      <c r="R57" s="900"/>
    </row>
    <row r="58" spans="1:18" ht="67.5" hidden="1" customHeight="1">
      <c r="A58" s="1365"/>
      <c r="B58" s="833"/>
      <c r="C58" s="835"/>
      <c r="D58" s="837"/>
      <c r="E58" s="837"/>
      <c r="F58" s="837"/>
      <c r="G58" s="194" t="s">
        <v>2244</v>
      </c>
      <c r="H58" s="833"/>
      <c r="I58" s="833"/>
      <c r="J58" s="1357"/>
      <c r="K58" s="1357"/>
      <c r="L58" s="1359"/>
      <c r="M58" s="833"/>
      <c r="N58" s="1356"/>
      <c r="O58" s="1367"/>
      <c r="P58" s="908"/>
      <c r="Q58" s="1356"/>
      <c r="R58" s="900"/>
    </row>
    <row r="59" spans="1:18" ht="133.5" hidden="1" customHeight="1">
      <c r="A59" s="1365"/>
      <c r="B59" s="833"/>
      <c r="C59" s="835"/>
      <c r="D59" s="837"/>
      <c r="E59" s="837" t="s">
        <v>2277</v>
      </c>
      <c r="F59" s="837" t="s">
        <v>2278</v>
      </c>
      <c r="G59" s="194" t="s">
        <v>734</v>
      </c>
      <c r="H59" s="837" t="s">
        <v>85</v>
      </c>
      <c r="I59" s="833" t="s">
        <v>2214</v>
      </c>
      <c r="J59" s="1357">
        <v>44484</v>
      </c>
      <c r="K59" s="1357">
        <v>44621</v>
      </c>
      <c r="L59" s="544">
        <v>44799</v>
      </c>
      <c r="M59" s="186" t="s">
        <v>2253</v>
      </c>
      <c r="N59" s="513" t="s">
        <v>2279</v>
      </c>
      <c r="O59" s="1367">
        <v>1</v>
      </c>
      <c r="P59" s="1320" t="s">
        <v>2</v>
      </c>
      <c r="Q59" s="1356" t="s">
        <v>2280</v>
      </c>
      <c r="R59" s="900"/>
    </row>
    <row r="60" spans="1:18" ht="119.15" hidden="1" customHeight="1" thickBot="1">
      <c r="A60" s="1366"/>
      <c r="B60" s="846"/>
      <c r="C60" s="847"/>
      <c r="D60" s="848"/>
      <c r="E60" s="848"/>
      <c r="F60" s="848"/>
      <c r="G60" s="169" t="s">
        <v>2281</v>
      </c>
      <c r="H60" s="848"/>
      <c r="I60" s="846"/>
      <c r="J60" s="1358"/>
      <c r="K60" s="1358"/>
      <c r="L60" s="554"/>
      <c r="M60" s="456" t="s">
        <v>1730</v>
      </c>
      <c r="N60" s="549" t="s">
        <v>2282</v>
      </c>
      <c r="O60" s="1329"/>
      <c r="P60" s="1334"/>
      <c r="Q60" s="1360"/>
      <c r="R60" s="901"/>
    </row>
    <row r="61" spans="1:18" ht="18" hidden="1" customHeight="1" thickBot="1">
      <c r="A61" s="925"/>
      <c r="B61" s="913"/>
      <c r="C61" s="913"/>
      <c r="D61" s="913"/>
      <c r="E61" s="913"/>
      <c r="F61" s="913"/>
      <c r="G61" s="913"/>
      <c r="H61" s="913"/>
      <c r="I61" s="913"/>
      <c r="J61" s="913"/>
      <c r="K61" s="913"/>
      <c r="L61" s="913"/>
      <c r="M61" s="913"/>
      <c r="N61" s="913"/>
      <c r="O61" s="913"/>
      <c r="P61" s="913"/>
      <c r="Q61" s="913"/>
      <c r="R61" s="914"/>
    </row>
    <row r="62" spans="1:18" ht="315" hidden="1" customHeight="1">
      <c r="A62" s="1364" t="s">
        <v>1867</v>
      </c>
      <c r="B62" s="832" t="s">
        <v>2233</v>
      </c>
      <c r="C62" s="834">
        <v>3</v>
      </c>
      <c r="D62" s="836" t="s">
        <v>2283</v>
      </c>
      <c r="E62" s="164" t="s">
        <v>2284</v>
      </c>
      <c r="F62" s="164" t="s">
        <v>2285</v>
      </c>
      <c r="G62" s="163" t="s">
        <v>2286</v>
      </c>
      <c r="H62" s="163" t="s">
        <v>85</v>
      </c>
      <c r="I62" s="163" t="s">
        <v>2237</v>
      </c>
      <c r="J62" s="543">
        <v>44501</v>
      </c>
      <c r="K62" s="543">
        <v>44713</v>
      </c>
      <c r="L62" s="518">
        <v>45079</v>
      </c>
      <c r="M62" s="170" t="s">
        <v>1730</v>
      </c>
      <c r="N62" s="551" t="s">
        <v>2287</v>
      </c>
      <c r="O62" s="521">
        <v>1</v>
      </c>
      <c r="P62" s="522" t="s">
        <v>2</v>
      </c>
      <c r="Q62" s="551" t="s">
        <v>2288</v>
      </c>
      <c r="R62" s="899" t="s">
        <v>3</v>
      </c>
    </row>
    <row r="63" spans="1:18" ht="271.5" hidden="1" customHeight="1">
      <c r="A63" s="1365"/>
      <c r="B63" s="833"/>
      <c r="C63" s="835"/>
      <c r="D63" s="837"/>
      <c r="E63" s="837" t="s">
        <v>2289</v>
      </c>
      <c r="F63" s="848" t="s">
        <v>2290</v>
      </c>
      <c r="G63" s="846" t="s">
        <v>548</v>
      </c>
      <c r="H63" s="846" t="s">
        <v>85</v>
      </c>
      <c r="I63" s="846" t="s">
        <v>2237</v>
      </c>
      <c r="J63" s="1358">
        <v>44470</v>
      </c>
      <c r="K63" s="1358">
        <v>44561</v>
      </c>
      <c r="L63" s="519">
        <v>44799</v>
      </c>
      <c r="M63" s="155" t="s">
        <v>2253</v>
      </c>
      <c r="N63" s="513" t="s">
        <v>2291</v>
      </c>
      <c r="O63" s="1329">
        <v>1</v>
      </c>
      <c r="P63" s="1320" t="s">
        <v>2</v>
      </c>
      <c r="Q63" s="1360" t="s">
        <v>2292</v>
      </c>
      <c r="R63" s="900"/>
    </row>
    <row r="64" spans="1:18" ht="409.5" hidden="1" customHeight="1">
      <c r="A64" s="1365"/>
      <c r="B64" s="833"/>
      <c r="C64" s="835"/>
      <c r="D64" s="837"/>
      <c r="E64" s="837"/>
      <c r="F64" s="836"/>
      <c r="G64" s="832"/>
      <c r="H64" s="832"/>
      <c r="I64" s="832"/>
      <c r="J64" s="1352"/>
      <c r="K64" s="1352"/>
      <c r="L64" s="519"/>
      <c r="M64" s="155" t="s">
        <v>1730</v>
      </c>
      <c r="N64" s="551" t="s">
        <v>2293</v>
      </c>
      <c r="O64" s="1330"/>
      <c r="P64" s="908"/>
      <c r="Q64" s="1362"/>
      <c r="R64" s="900"/>
    </row>
    <row r="65" spans="1:18" ht="44.25" hidden="1" customHeight="1">
      <c r="A65" s="1365"/>
      <c r="B65" s="833"/>
      <c r="C65" s="835"/>
      <c r="D65" s="837"/>
      <c r="E65" s="837"/>
      <c r="F65" s="837" t="s">
        <v>2294</v>
      </c>
      <c r="G65" s="194" t="s">
        <v>734</v>
      </c>
      <c r="H65" s="833" t="s">
        <v>85</v>
      </c>
      <c r="I65" s="833" t="s">
        <v>2237</v>
      </c>
      <c r="J65" s="1357">
        <v>44562</v>
      </c>
      <c r="K65" s="1357">
        <v>44620</v>
      </c>
      <c r="L65" s="519">
        <v>44799</v>
      </c>
      <c r="M65" s="155" t="s">
        <v>2253</v>
      </c>
      <c r="N65" s="513" t="s">
        <v>2295</v>
      </c>
      <c r="O65" s="1329">
        <v>1</v>
      </c>
      <c r="P65" s="1320" t="s">
        <v>2</v>
      </c>
      <c r="Q65" s="1360" t="s">
        <v>2296</v>
      </c>
      <c r="R65" s="900"/>
    </row>
    <row r="66" spans="1:18" ht="92.25" hidden="1" customHeight="1">
      <c r="A66" s="1365"/>
      <c r="B66" s="833"/>
      <c r="C66" s="835"/>
      <c r="D66" s="837"/>
      <c r="E66" s="837"/>
      <c r="F66" s="837"/>
      <c r="G66" s="194" t="s">
        <v>2244</v>
      </c>
      <c r="H66" s="833"/>
      <c r="I66" s="833"/>
      <c r="J66" s="1357"/>
      <c r="K66" s="1357"/>
      <c r="L66" s="519">
        <v>44799</v>
      </c>
      <c r="M66" s="155" t="s">
        <v>2253</v>
      </c>
      <c r="N66" s="513" t="s">
        <v>2297</v>
      </c>
      <c r="O66" s="1333"/>
      <c r="P66" s="1334"/>
      <c r="Q66" s="1361"/>
      <c r="R66" s="900"/>
    </row>
    <row r="67" spans="1:18" ht="120.65" hidden="1" customHeight="1">
      <c r="A67" s="1365"/>
      <c r="B67" s="833"/>
      <c r="C67" s="835"/>
      <c r="D67" s="837"/>
      <c r="E67" s="837"/>
      <c r="F67" s="837"/>
      <c r="G67" s="169" t="s">
        <v>2243</v>
      </c>
      <c r="H67" s="833"/>
      <c r="I67" s="833"/>
      <c r="J67" s="1357"/>
      <c r="K67" s="1357"/>
      <c r="L67" s="519">
        <v>44799</v>
      </c>
      <c r="M67" s="155" t="s">
        <v>2253</v>
      </c>
      <c r="N67" s="513" t="s">
        <v>2298</v>
      </c>
      <c r="O67" s="1333"/>
      <c r="P67" s="908"/>
      <c r="Q67" s="1362"/>
      <c r="R67" s="900"/>
    </row>
    <row r="68" spans="1:18" ht="311.5" hidden="1" customHeight="1" thickBot="1">
      <c r="A68" s="1366"/>
      <c r="B68" s="846"/>
      <c r="C68" s="847"/>
      <c r="D68" s="848"/>
      <c r="E68" s="165" t="s">
        <v>2299</v>
      </c>
      <c r="F68" s="165" t="s">
        <v>2300</v>
      </c>
      <c r="G68" s="169" t="s">
        <v>2301</v>
      </c>
      <c r="H68" s="169" t="s">
        <v>85</v>
      </c>
      <c r="I68" s="169" t="s">
        <v>2237</v>
      </c>
      <c r="J68" s="553">
        <v>44562</v>
      </c>
      <c r="K68" s="553">
        <v>44650</v>
      </c>
      <c r="L68" s="517">
        <v>45079</v>
      </c>
      <c r="M68" s="165" t="s">
        <v>1730</v>
      </c>
      <c r="N68" s="549" t="s">
        <v>2302</v>
      </c>
      <c r="O68" s="509">
        <v>1</v>
      </c>
      <c r="P68" s="485" t="s">
        <v>2</v>
      </c>
      <c r="Q68" s="549" t="s">
        <v>2303</v>
      </c>
      <c r="R68" s="901"/>
    </row>
    <row r="69" spans="1:18" ht="18" customHeight="1" thickBot="1">
      <c r="A69" s="925"/>
      <c r="B69" s="913"/>
      <c r="C69" s="913"/>
      <c r="D69" s="913"/>
      <c r="E69" s="913"/>
      <c r="F69" s="913"/>
      <c r="G69" s="913"/>
      <c r="H69" s="913"/>
      <c r="I69" s="913"/>
      <c r="J69" s="913"/>
      <c r="K69" s="913"/>
      <c r="L69" s="913"/>
      <c r="M69" s="913"/>
      <c r="N69" s="913"/>
      <c r="O69" s="913"/>
      <c r="P69" s="913"/>
      <c r="Q69" s="912"/>
      <c r="R69" s="914"/>
    </row>
    <row r="70" spans="1:18" ht="188.25" customHeight="1">
      <c r="A70" s="1364" t="s">
        <v>1867</v>
      </c>
      <c r="B70" s="832" t="s">
        <v>2233</v>
      </c>
      <c r="C70" s="834">
        <v>4</v>
      </c>
      <c r="D70" s="836" t="s">
        <v>2304</v>
      </c>
      <c r="E70" s="445" t="s">
        <v>2305</v>
      </c>
      <c r="F70" s="445" t="s">
        <v>2306</v>
      </c>
      <c r="G70" s="492" t="s">
        <v>2307</v>
      </c>
      <c r="H70" s="492" t="s">
        <v>85</v>
      </c>
      <c r="I70" s="431" t="s">
        <v>2308</v>
      </c>
      <c r="J70" s="555">
        <v>45641</v>
      </c>
      <c r="K70" s="555">
        <v>46021</v>
      </c>
      <c r="L70" s="518">
        <v>45645</v>
      </c>
      <c r="M70" s="170" t="s">
        <v>938</v>
      </c>
      <c r="N70" s="556" t="s">
        <v>2309</v>
      </c>
      <c r="O70" s="503">
        <v>0</v>
      </c>
      <c r="P70" s="489" t="s">
        <v>0</v>
      </c>
      <c r="Q70" s="444" t="s">
        <v>2310</v>
      </c>
      <c r="R70" s="899" t="s">
        <v>1</v>
      </c>
    </row>
    <row r="71" spans="1:18" ht="230.25" customHeight="1" thickBot="1">
      <c r="A71" s="1365"/>
      <c r="B71" s="833"/>
      <c r="C71" s="835"/>
      <c r="D71" s="837"/>
      <c r="E71" s="445" t="s">
        <v>2311</v>
      </c>
      <c r="F71" s="445" t="s">
        <v>2312</v>
      </c>
      <c r="G71" s="492" t="s">
        <v>2313</v>
      </c>
      <c r="H71" s="431" t="s">
        <v>85</v>
      </c>
      <c r="I71" s="431" t="s">
        <v>2308</v>
      </c>
      <c r="J71" s="555">
        <v>45641</v>
      </c>
      <c r="K71" s="555">
        <v>46021</v>
      </c>
      <c r="L71" s="518">
        <v>45645</v>
      </c>
      <c r="M71" s="170" t="s">
        <v>938</v>
      </c>
      <c r="N71" s="556" t="s">
        <v>2309</v>
      </c>
      <c r="O71" s="506">
        <v>0</v>
      </c>
      <c r="P71" s="495" t="s">
        <v>0</v>
      </c>
      <c r="Q71" s="444" t="s">
        <v>2314</v>
      </c>
      <c r="R71" s="900"/>
    </row>
    <row r="72" spans="1:18" ht="18" customHeight="1" thickBot="1">
      <c r="A72" s="925"/>
      <c r="B72" s="913"/>
      <c r="C72" s="913"/>
      <c r="D72" s="913"/>
      <c r="E72" s="912"/>
      <c r="F72" s="912"/>
      <c r="G72" s="912"/>
      <c r="H72" s="912"/>
      <c r="I72" s="912"/>
      <c r="J72" s="912"/>
      <c r="K72" s="912"/>
      <c r="L72" s="913"/>
      <c r="M72" s="913"/>
      <c r="N72" s="913"/>
      <c r="O72" s="912"/>
      <c r="P72" s="913"/>
      <c r="Q72" s="930"/>
      <c r="R72" s="914"/>
    </row>
    <row r="73" spans="1:18" ht="132" customHeight="1">
      <c r="A73" s="1368" t="s">
        <v>1867</v>
      </c>
      <c r="B73" s="884" t="s">
        <v>2233</v>
      </c>
      <c r="C73" s="946">
        <v>5</v>
      </c>
      <c r="D73" s="884" t="s">
        <v>2315</v>
      </c>
      <c r="E73" s="557" t="s">
        <v>2316</v>
      </c>
      <c r="F73" s="192" t="s">
        <v>2317</v>
      </c>
      <c r="G73" s="431" t="s">
        <v>2318</v>
      </c>
      <c r="H73" s="431" t="s">
        <v>85</v>
      </c>
      <c r="I73" s="431" t="s">
        <v>461</v>
      </c>
      <c r="J73" s="558">
        <v>45641</v>
      </c>
      <c r="K73" s="558">
        <v>45838</v>
      </c>
      <c r="L73" s="518">
        <v>45645</v>
      </c>
      <c r="M73" s="170" t="s">
        <v>938</v>
      </c>
      <c r="N73" s="556" t="s">
        <v>2309</v>
      </c>
      <c r="O73" s="160">
        <v>0</v>
      </c>
      <c r="P73" s="489" t="s">
        <v>0</v>
      </c>
      <c r="Q73" s="444" t="s">
        <v>2314</v>
      </c>
      <c r="R73" s="899" t="s">
        <v>1</v>
      </c>
    </row>
    <row r="74" spans="1:18" ht="127.5" customHeight="1" thickBot="1">
      <c r="A74" s="1369"/>
      <c r="B74" s="885"/>
      <c r="C74" s="947"/>
      <c r="D74" s="885"/>
      <c r="E74" s="557" t="s">
        <v>2319</v>
      </c>
      <c r="F74" s="192" t="s">
        <v>2320</v>
      </c>
      <c r="G74" s="431" t="s">
        <v>2321</v>
      </c>
      <c r="H74" s="431" t="s">
        <v>85</v>
      </c>
      <c r="I74" s="431" t="s">
        <v>461</v>
      </c>
      <c r="J74" s="558">
        <v>45383</v>
      </c>
      <c r="K74" s="558">
        <v>45930</v>
      </c>
      <c r="L74" s="518">
        <v>45645</v>
      </c>
      <c r="M74" s="170" t="s">
        <v>938</v>
      </c>
      <c r="N74" s="556" t="s">
        <v>2309</v>
      </c>
      <c r="O74" s="160">
        <v>0</v>
      </c>
      <c r="P74" s="485" t="s">
        <v>0</v>
      </c>
      <c r="Q74" s="444" t="s">
        <v>2314</v>
      </c>
      <c r="R74" s="900"/>
    </row>
    <row r="75" spans="1:18" ht="18" customHeight="1" thickBot="1">
      <c r="A75" s="925"/>
      <c r="B75" s="913"/>
      <c r="C75" s="913"/>
      <c r="D75" s="913"/>
      <c r="E75" s="926"/>
      <c r="F75" s="926"/>
      <c r="G75" s="926"/>
      <c r="H75" s="930"/>
      <c r="I75" s="926"/>
      <c r="J75" s="926"/>
      <c r="K75" s="926"/>
      <c r="L75" s="913"/>
      <c r="M75" s="913"/>
      <c r="N75" s="913"/>
      <c r="O75" s="930"/>
      <c r="P75" s="912"/>
      <c r="Q75" s="930"/>
      <c r="R75" s="914"/>
    </row>
    <row r="76" spans="1:18" ht="152.25" customHeight="1">
      <c r="A76" s="1368" t="s">
        <v>1867</v>
      </c>
      <c r="B76" s="884" t="s">
        <v>2233</v>
      </c>
      <c r="C76" s="946">
        <v>6</v>
      </c>
      <c r="D76" s="884" t="s">
        <v>2322</v>
      </c>
      <c r="E76" s="917" t="s">
        <v>2323</v>
      </c>
      <c r="F76" s="192" t="s">
        <v>2324</v>
      </c>
      <c r="G76" s="431" t="s">
        <v>2325</v>
      </c>
      <c r="H76" s="431" t="s">
        <v>85</v>
      </c>
      <c r="I76" s="431" t="s">
        <v>461</v>
      </c>
      <c r="J76" s="558">
        <v>45664</v>
      </c>
      <c r="K76" s="558">
        <v>45989</v>
      </c>
      <c r="L76" s="518">
        <v>45645</v>
      </c>
      <c r="M76" s="170" t="s">
        <v>938</v>
      </c>
      <c r="N76" s="556" t="s">
        <v>2309</v>
      </c>
      <c r="O76" s="160">
        <v>0</v>
      </c>
      <c r="P76" s="495" t="s">
        <v>0</v>
      </c>
      <c r="Q76" s="444" t="s">
        <v>2314</v>
      </c>
      <c r="R76" s="538" t="s">
        <v>1</v>
      </c>
    </row>
    <row r="77" spans="1:18" ht="251.25" customHeight="1" thickBot="1">
      <c r="A77" s="1369"/>
      <c r="B77" s="885"/>
      <c r="C77" s="947"/>
      <c r="D77" s="885"/>
      <c r="E77" s="918"/>
      <c r="F77" s="192" t="s">
        <v>2326</v>
      </c>
      <c r="G77" s="431" t="s">
        <v>2327</v>
      </c>
      <c r="H77" s="431" t="s">
        <v>85</v>
      </c>
      <c r="I77" s="431" t="s">
        <v>461</v>
      </c>
      <c r="J77" s="558">
        <v>45664</v>
      </c>
      <c r="K77" s="558">
        <v>45989</v>
      </c>
      <c r="L77" s="518">
        <v>45645</v>
      </c>
      <c r="M77" s="170" t="s">
        <v>938</v>
      </c>
      <c r="N77" s="556" t="s">
        <v>2309</v>
      </c>
      <c r="O77" s="160">
        <v>0</v>
      </c>
      <c r="P77" s="495" t="s">
        <v>0</v>
      </c>
      <c r="Q77" s="444" t="s">
        <v>2314</v>
      </c>
      <c r="R77" s="487"/>
    </row>
    <row r="78" spans="1:18" ht="18" customHeight="1" thickBot="1">
      <c r="A78" s="925"/>
      <c r="B78" s="913"/>
      <c r="C78" s="913"/>
      <c r="D78" s="913"/>
      <c r="E78" s="913"/>
      <c r="F78" s="913"/>
      <c r="G78" s="913"/>
      <c r="H78" s="926"/>
      <c r="I78" s="913"/>
      <c r="J78" s="913"/>
      <c r="K78" s="913"/>
      <c r="L78" s="913"/>
      <c r="M78" s="913"/>
      <c r="N78" s="913"/>
      <c r="O78" s="926"/>
      <c r="P78" s="926"/>
      <c r="Q78" s="926"/>
      <c r="R78" s="914"/>
    </row>
    <row r="79" spans="1:18" ht="152.15" hidden="1" customHeight="1">
      <c r="A79" s="834" t="s">
        <v>1867</v>
      </c>
      <c r="B79" s="832" t="s">
        <v>2233</v>
      </c>
      <c r="C79" s="834">
        <v>7</v>
      </c>
      <c r="D79" s="836" t="s">
        <v>891</v>
      </c>
      <c r="E79" s="865" t="s">
        <v>803</v>
      </c>
      <c r="F79" s="865" t="s">
        <v>2328</v>
      </c>
      <c r="G79" s="860" t="s">
        <v>2329</v>
      </c>
      <c r="H79" s="860" t="s">
        <v>85</v>
      </c>
      <c r="I79" s="860" t="s">
        <v>2330</v>
      </c>
      <c r="J79" s="1351">
        <v>44470</v>
      </c>
      <c r="K79" s="1351">
        <v>44561</v>
      </c>
      <c r="L79" s="559">
        <v>44799</v>
      </c>
      <c r="M79" s="462" t="s">
        <v>2253</v>
      </c>
      <c r="N79" s="560" t="s">
        <v>2331</v>
      </c>
      <c r="O79" s="1363">
        <v>1</v>
      </c>
      <c r="P79" s="1334" t="s">
        <v>2</v>
      </c>
      <c r="Q79" s="865" t="s">
        <v>2332</v>
      </c>
      <c r="R79" s="899" t="s">
        <v>3</v>
      </c>
    </row>
    <row r="80" spans="1:18" ht="220" hidden="1" customHeight="1">
      <c r="A80" s="835"/>
      <c r="B80" s="833"/>
      <c r="C80" s="835"/>
      <c r="D80" s="837"/>
      <c r="E80" s="836"/>
      <c r="F80" s="836"/>
      <c r="G80" s="832"/>
      <c r="H80" s="832"/>
      <c r="I80" s="832"/>
      <c r="J80" s="1352"/>
      <c r="K80" s="1352"/>
      <c r="L80" s="520">
        <v>45078</v>
      </c>
      <c r="M80" s="186" t="s">
        <v>1730</v>
      </c>
      <c r="N80" s="561" t="s">
        <v>2333</v>
      </c>
      <c r="O80" s="1111"/>
      <c r="P80" s="908"/>
      <c r="Q80" s="836"/>
      <c r="R80" s="900"/>
    </row>
    <row r="81" spans="1:18" ht="138.75" hidden="1" customHeight="1">
      <c r="A81" s="835"/>
      <c r="B81" s="833"/>
      <c r="C81" s="835"/>
      <c r="D81" s="837"/>
      <c r="E81" s="848" t="s">
        <v>2334</v>
      </c>
      <c r="F81" s="848" t="s">
        <v>2335</v>
      </c>
      <c r="G81" s="846" t="s">
        <v>2336</v>
      </c>
      <c r="H81" s="846" t="s">
        <v>85</v>
      </c>
      <c r="I81" s="846" t="s">
        <v>2330</v>
      </c>
      <c r="J81" s="1358">
        <v>44470</v>
      </c>
      <c r="K81" s="1358">
        <v>44561</v>
      </c>
      <c r="L81" s="520">
        <v>44799</v>
      </c>
      <c r="M81" s="186" t="s">
        <v>2253</v>
      </c>
      <c r="N81" s="561" t="s">
        <v>2337</v>
      </c>
      <c r="O81" s="1110">
        <v>1</v>
      </c>
      <c r="P81" s="1320" t="s">
        <v>2</v>
      </c>
      <c r="Q81" s="1370" t="s">
        <v>2338</v>
      </c>
      <c r="R81" s="900"/>
    </row>
    <row r="82" spans="1:18" ht="226.5" hidden="1" customHeight="1" thickBot="1">
      <c r="A82" s="847"/>
      <c r="B82" s="846"/>
      <c r="C82" s="847"/>
      <c r="D82" s="848"/>
      <c r="E82" s="865"/>
      <c r="F82" s="865"/>
      <c r="G82" s="860"/>
      <c r="H82" s="860"/>
      <c r="I82" s="860"/>
      <c r="J82" s="1351"/>
      <c r="K82" s="1351"/>
      <c r="L82" s="563">
        <v>45078</v>
      </c>
      <c r="M82" s="456" t="s">
        <v>1730</v>
      </c>
      <c r="N82" s="562" t="s">
        <v>2339</v>
      </c>
      <c r="O82" s="1363"/>
      <c r="P82" s="1334"/>
      <c r="Q82" s="1371"/>
      <c r="R82" s="901"/>
    </row>
    <row r="83" spans="1:18" ht="18" hidden="1" customHeight="1" thickBot="1">
      <c r="A83" s="1136"/>
      <c r="B83" s="1137"/>
      <c r="C83" s="1137"/>
      <c r="D83" s="1137"/>
      <c r="E83" s="1137"/>
      <c r="F83" s="1137"/>
      <c r="G83" s="1137"/>
      <c r="H83" s="1137"/>
      <c r="I83" s="1137"/>
      <c r="J83" s="1137"/>
      <c r="K83" s="1137"/>
      <c r="L83" s="1137"/>
      <c r="M83" s="1137"/>
      <c r="N83" s="1137"/>
      <c r="O83" s="1137"/>
      <c r="P83" s="1137"/>
      <c r="Q83" s="1137"/>
      <c r="R83" s="1138"/>
    </row>
    <row r="84" spans="1:18" ht="109" hidden="1" thickBot="1">
      <c r="A84" s="834" t="s">
        <v>1867</v>
      </c>
      <c r="B84" s="832" t="s">
        <v>2233</v>
      </c>
      <c r="C84" s="834">
        <v>8</v>
      </c>
      <c r="D84" s="836" t="s">
        <v>2340</v>
      </c>
      <c r="E84" s="170" t="s">
        <v>2341</v>
      </c>
      <c r="F84" s="865" t="s">
        <v>2342</v>
      </c>
      <c r="G84" s="860" t="s">
        <v>2343</v>
      </c>
      <c r="H84" s="860" t="s">
        <v>85</v>
      </c>
      <c r="I84" s="860" t="s">
        <v>2344</v>
      </c>
      <c r="J84" s="1351">
        <v>44474</v>
      </c>
      <c r="K84" s="1351">
        <v>44489</v>
      </c>
      <c r="L84" s="559">
        <v>44799</v>
      </c>
      <c r="M84" s="462" t="s">
        <v>2253</v>
      </c>
      <c r="N84" s="560" t="s">
        <v>2345</v>
      </c>
      <c r="O84" s="1363">
        <v>1</v>
      </c>
      <c r="P84" s="1334" t="s">
        <v>2</v>
      </c>
      <c r="Q84" s="865" t="s">
        <v>2346</v>
      </c>
      <c r="R84" s="900" t="s">
        <v>3</v>
      </c>
    </row>
    <row r="85" spans="1:18" ht="178.5" hidden="1" customHeight="1">
      <c r="A85" s="835"/>
      <c r="B85" s="833"/>
      <c r="C85" s="835"/>
      <c r="D85" s="837"/>
      <c r="E85" s="155"/>
      <c r="F85" s="836"/>
      <c r="G85" s="832"/>
      <c r="H85" s="832"/>
      <c r="I85" s="832"/>
      <c r="J85" s="1352"/>
      <c r="K85" s="1352"/>
      <c r="L85" s="520"/>
      <c r="M85" s="186" t="s">
        <v>1730</v>
      </c>
      <c r="N85" s="561" t="s">
        <v>2197</v>
      </c>
      <c r="O85" s="1111"/>
      <c r="P85" s="908"/>
      <c r="Q85" s="836"/>
      <c r="R85" s="900"/>
    </row>
    <row r="86" spans="1:18" ht="87" hidden="1" customHeight="1" thickBot="1">
      <c r="A86" s="847"/>
      <c r="B86" s="846"/>
      <c r="C86" s="847"/>
      <c r="D86" s="848"/>
      <c r="E86" s="165" t="s">
        <v>2347</v>
      </c>
      <c r="F86" s="165" t="s">
        <v>2348</v>
      </c>
      <c r="G86" s="169" t="s">
        <v>2349</v>
      </c>
      <c r="H86" s="169" t="s">
        <v>85</v>
      </c>
      <c r="I86" s="169" t="s">
        <v>2344</v>
      </c>
      <c r="J86" s="553">
        <v>44474</v>
      </c>
      <c r="K86" s="553">
        <v>44561</v>
      </c>
      <c r="L86" s="563">
        <v>44799</v>
      </c>
      <c r="M86" s="456" t="s">
        <v>2253</v>
      </c>
      <c r="N86" s="562" t="s">
        <v>2350</v>
      </c>
      <c r="O86" s="168">
        <v>1</v>
      </c>
      <c r="P86" s="485" t="s">
        <v>2</v>
      </c>
      <c r="Q86" s="165" t="s">
        <v>2351</v>
      </c>
      <c r="R86" s="900"/>
    </row>
    <row r="87" spans="1:18" ht="18" customHeight="1" thickBot="1">
      <c r="A87" s="925"/>
      <c r="B87" s="913"/>
      <c r="C87" s="913"/>
      <c r="D87" s="913"/>
      <c r="E87" s="913"/>
      <c r="F87" s="913"/>
      <c r="G87" s="913"/>
      <c r="H87" s="913"/>
      <c r="I87" s="913"/>
      <c r="J87" s="913"/>
      <c r="K87" s="913"/>
      <c r="L87" s="913"/>
      <c r="M87" s="913"/>
      <c r="N87" s="913"/>
      <c r="O87" s="913"/>
      <c r="P87" s="913"/>
      <c r="Q87" s="913"/>
      <c r="R87" s="914"/>
    </row>
    <row r="88" spans="1:18">
      <c r="A88" s="17"/>
      <c r="B88" s="17"/>
      <c r="C88" s="17"/>
      <c r="D88" s="482"/>
      <c r="E88" s="482"/>
      <c r="F88" s="482"/>
      <c r="G88" s="17"/>
      <c r="H88" s="17"/>
      <c r="I88" s="17"/>
      <c r="J88" s="17"/>
      <c r="K88" s="17"/>
      <c r="L88" s="17"/>
      <c r="M88" s="17"/>
      <c r="N88" s="482"/>
      <c r="O88" s="17"/>
      <c r="P88" s="497"/>
      <c r="Q88" s="17"/>
      <c r="R88" s="17"/>
    </row>
    <row r="89" spans="1:18">
      <c r="A89" s="1316" t="s">
        <v>122</v>
      </c>
      <c r="B89" s="1316"/>
      <c r="C89" s="17"/>
      <c r="D89" s="1316" t="s">
        <v>2352</v>
      </c>
      <c r="E89" s="1316"/>
      <c r="F89" s="1316" t="s">
        <v>2353</v>
      </c>
      <c r="G89" s="1316"/>
      <c r="H89" s="17"/>
      <c r="I89" s="17"/>
      <c r="J89" s="17"/>
      <c r="K89" s="17"/>
      <c r="L89" s="17"/>
      <c r="M89" s="17"/>
      <c r="N89" s="482"/>
      <c r="O89" s="17"/>
      <c r="P89" s="497"/>
      <c r="Q89" s="17"/>
      <c r="R89" s="17"/>
    </row>
    <row r="90" spans="1:18">
      <c r="A90" s="480" t="s">
        <v>0</v>
      </c>
      <c r="B90" s="481">
        <f>+COUNTIF($P$6:$P$88,"ABIERTA")</f>
        <v>6</v>
      </c>
      <c r="C90" s="17"/>
      <c r="D90" s="480" t="s">
        <v>0</v>
      </c>
      <c r="E90" s="481">
        <f>+COUNTIF($P$6:$P$42,"ABIERTA")</f>
        <v>0</v>
      </c>
      <c r="F90" s="480" t="s">
        <v>0</v>
      </c>
      <c r="G90" s="481">
        <f>+COUNTIF($P$43:$P$88,"ABIERTA")</f>
        <v>6</v>
      </c>
      <c r="H90" s="17"/>
      <c r="I90" s="17"/>
      <c r="J90" s="17"/>
      <c r="K90" s="17"/>
      <c r="L90" s="17"/>
      <c r="M90" s="17"/>
      <c r="N90" s="482"/>
      <c r="O90" s="17"/>
      <c r="P90" s="497"/>
      <c r="Q90" s="17"/>
      <c r="R90" s="17"/>
    </row>
    <row r="91" spans="1:18">
      <c r="A91" s="480" t="s">
        <v>2</v>
      </c>
      <c r="B91" s="481">
        <f>+COUNTIF($P$6:$P$88,"CUMPLIDA - EFECTIVA")</f>
        <v>40</v>
      </c>
      <c r="C91" s="17"/>
      <c r="D91" s="480" t="s">
        <v>2</v>
      </c>
      <c r="E91" s="481">
        <f>+COUNTIF($P$6:$P$42,"CUMPLIDA - EFECTIVA")</f>
        <v>23</v>
      </c>
      <c r="F91" s="480" t="s">
        <v>2</v>
      </c>
      <c r="G91" s="481">
        <f>+COUNTIF($P$70:$P$71,"CUMPLIDA - EFECTIVA")</f>
        <v>0</v>
      </c>
      <c r="H91" s="17"/>
      <c r="I91" s="17"/>
      <c r="J91" s="17"/>
      <c r="K91" s="17"/>
      <c r="L91" s="17"/>
      <c r="M91" s="17"/>
      <c r="N91" s="482"/>
      <c r="O91" s="17"/>
      <c r="P91" s="497"/>
      <c r="Q91" s="17"/>
      <c r="R91" s="17"/>
    </row>
    <row r="92" spans="1:18">
      <c r="A92" s="480" t="s">
        <v>124</v>
      </c>
      <c r="B92" s="481">
        <f>+COUNTIF($P$6:$P$88,"CUMPLIDA - PENDIENTE EFECTIVIDAD")</f>
        <v>0</v>
      </c>
      <c r="C92" s="17"/>
      <c r="D92" s="480" t="s">
        <v>124</v>
      </c>
      <c r="E92" s="481">
        <f>+COUNTIF($P$6:$P$42,"CUMPLIDA - PENDIENTE EFECTIVIDAD")</f>
        <v>0</v>
      </c>
      <c r="F92" s="480" t="s">
        <v>124</v>
      </c>
      <c r="G92" s="481">
        <f>+COUNTIF($P$43:$P$88,"CUMPLIDA - PENDIENTE EFECTIVIDAD")</f>
        <v>0</v>
      </c>
      <c r="H92" s="17"/>
      <c r="I92" s="17"/>
      <c r="J92" s="17"/>
      <c r="K92" s="17"/>
      <c r="L92" s="17"/>
      <c r="M92" s="17"/>
      <c r="N92" s="482"/>
      <c r="O92" s="17"/>
      <c r="P92" s="497"/>
      <c r="Q92" s="17"/>
      <c r="R92" s="17"/>
    </row>
    <row r="93" spans="1:18">
      <c r="A93" s="480" t="s">
        <v>125</v>
      </c>
      <c r="B93" s="481">
        <f>+COUNTIF($P$6:$P$88,"CUMPLIDA - INEFECTIVA")</f>
        <v>0</v>
      </c>
      <c r="C93" s="17"/>
      <c r="D93" s="480" t="s">
        <v>125</v>
      </c>
      <c r="E93" s="481">
        <f>+COUNTIF($P$6:$P$42,"CUMPLIDA - INEFECTIVA")</f>
        <v>0</v>
      </c>
      <c r="F93" s="480" t="s">
        <v>125</v>
      </c>
      <c r="G93" s="481">
        <f>+COUNTIF($P$43:$P$88,"CUMPLIDA - INEFECTIVA")</f>
        <v>0</v>
      </c>
      <c r="H93" s="17"/>
      <c r="I93" s="17"/>
      <c r="J93" s="17"/>
      <c r="K93" s="17"/>
      <c r="L93" s="17"/>
      <c r="M93" s="17"/>
      <c r="N93" s="482"/>
      <c r="O93" s="17"/>
      <c r="P93" s="497"/>
      <c r="Q93" s="17"/>
      <c r="R93" s="17"/>
    </row>
    <row r="94" spans="1:18">
      <c r="A94" s="480" t="s">
        <v>4</v>
      </c>
      <c r="B94" s="481">
        <f>+COUNTIF($P$6:$P$88,"INCUMPLIDA - VENCIDA")</f>
        <v>0</v>
      </c>
      <c r="C94" s="17"/>
      <c r="D94" s="480" t="s">
        <v>4</v>
      </c>
      <c r="E94" s="481">
        <f>+COUNTIF($P$6:$P$42,"INCUMPLIDA - VENCIDA")</f>
        <v>0</v>
      </c>
      <c r="F94" s="480" t="s">
        <v>4</v>
      </c>
      <c r="G94" s="481">
        <f>+COUNTIF($P$43:$P$88,"INCUMPLIDA - VENCIDA")</f>
        <v>0</v>
      </c>
      <c r="H94" s="17"/>
      <c r="I94" s="17"/>
      <c r="J94" s="17"/>
      <c r="K94" s="17"/>
      <c r="L94" s="17"/>
      <c r="M94" s="17"/>
      <c r="N94" s="482"/>
      <c r="O94" s="17"/>
      <c r="P94" s="497"/>
      <c r="Q94" s="17"/>
      <c r="R94" s="17"/>
    </row>
    <row r="95" spans="1:18">
      <c r="A95" s="480" t="s">
        <v>7</v>
      </c>
      <c r="B95" s="481">
        <f>+COUNTIF($P$6:$P$88,"INCALIFICABLE")</f>
        <v>0</v>
      </c>
      <c r="C95" s="17"/>
      <c r="D95" s="480" t="s">
        <v>7</v>
      </c>
      <c r="E95" s="481">
        <f>+COUNTIF($P$6:$P$42,"INCALIFICABLE")</f>
        <v>0</v>
      </c>
      <c r="F95" s="480" t="s">
        <v>7</v>
      </c>
      <c r="G95" s="481">
        <f>+COUNTIF($P$43:$P$88,"INCALIFICABLE")</f>
        <v>0</v>
      </c>
      <c r="H95" s="17"/>
      <c r="I95" s="17"/>
      <c r="J95" s="17"/>
      <c r="K95" s="17"/>
      <c r="L95" s="17"/>
      <c r="M95" s="17"/>
      <c r="N95" s="482"/>
      <c r="O95" s="17"/>
      <c r="P95" s="497"/>
      <c r="Q95" s="17"/>
      <c r="R95" s="17"/>
    </row>
    <row r="96" spans="1:18">
      <c r="A96" s="480" t="s">
        <v>126</v>
      </c>
      <c r="B96" s="366">
        <f>SUM(B90:B95)</f>
        <v>46</v>
      </c>
      <c r="C96" s="17"/>
      <c r="D96" s="480" t="s">
        <v>126</v>
      </c>
      <c r="E96" s="366">
        <f>SUM(E90:E95)</f>
        <v>23</v>
      </c>
      <c r="F96" s="480" t="s">
        <v>126</v>
      </c>
      <c r="G96" s="366">
        <f>SUM(G90:G95)</f>
        <v>6</v>
      </c>
      <c r="H96" s="17"/>
      <c r="I96" s="17"/>
      <c r="J96" s="17"/>
      <c r="K96" s="17"/>
      <c r="L96" s="17"/>
      <c r="M96" s="17"/>
      <c r="N96" s="482"/>
      <c r="O96" s="17"/>
      <c r="P96" s="497"/>
      <c r="Q96" s="17"/>
      <c r="R96" s="17"/>
    </row>
    <row r="97" spans="1:18">
      <c r="A97" s="17"/>
      <c r="B97" s="17"/>
      <c r="C97" s="17"/>
      <c r="D97" s="482"/>
      <c r="E97" s="482"/>
      <c r="F97" s="482"/>
      <c r="G97" s="17"/>
      <c r="H97" s="17"/>
      <c r="I97" s="17"/>
      <c r="J97" s="17"/>
      <c r="K97" s="17"/>
      <c r="L97" s="17"/>
      <c r="M97" s="17"/>
      <c r="N97" s="482"/>
      <c r="O97" s="17"/>
      <c r="P97" s="497"/>
      <c r="Q97" s="17"/>
      <c r="R97" s="17"/>
    </row>
    <row r="98" spans="1:18">
      <c r="A98" s="1316" t="s">
        <v>127</v>
      </c>
      <c r="B98" s="1316"/>
      <c r="C98" s="17"/>
      <c r="D98" s="1316" t="s">
        <v>128</v>
      </c>
      <c r="E98" s="1316"/>
      <c r="F98" s="1316" t="s">
        <v>128</v>
      </c>
      <c r="G98" s="1316"/>
      <c r="H98" s="17"/>
      <c r="I98" s="17"/>
      <c r="J98" s="17"/>
      <c r="K98" s="17"/>
      <c r="L98" s="17"/>
      <c r="M98" s="17"/>
      <c r="N98" s="482"/>
      <c r="O98" s="17"/>
      <c r="P98" s="497"/>
      <c r="Q98" s="17"/>
      <c r="R98" s="17"/>
    </row>
    <row r="99" spans="1:18">
      <c r="A99" s="483" t="s">
        <v>1</v>
      </c>
      <c r="B99" s="481">
        <f>+COUNTIF($R$6:$R$88,"ABIERTO")</f>
        <v>3</v>
      </c>
      <c r="C99" s="17"/>
      <c r="D99" s="483" t="s">
        <v>1</v>
      </c>
      <c r="E99" s="481">
        <f>+COUNTIF($R$6:$R$42,"ABIERTO")</f>
        <v>0</v>
      </c>
      <c r="F99" s="483" t="s">
        <v>1</v>
      </c>
      <c r="G99" s="481">
        <f>+COUNTIF($R$70:$R$76,"ABIERTO")</f>
        <v>3</v>
      </c>
      <c r="H99" s="17"/>
      <c r="I99" s="17"/>
      <c r="J99" s="17"/>
      <c r="K99" s="17"/>
      <c r="L99" s="17"/>
      <c r="M99" s="17"/>
      <c r="N99" s="482"/>
      <c r="O99" s="17"/>
      <c r="P99" s="497"/>
      <c r="Q99" s="17"/>
      <c r="R99" s="17"/>
    </row>
    <row r="100" spans="1:18">
      <c r="A100" s="483" t="s">
        <v>3</v>
      </c>
      <c r="B100" s="481">
        <f>+COUNTIF($R$6:$R88,"CERRADO")</f>
        <v>13</v>
      </c>
      <c r="C100" s="17"/>
      <c r="D100" s="483" t="s">
        <v>3</v>
      </c>
      <c r="E100" s="481">
        <f>+COUNTIF($R$70:$R77,"CERRADO")</f>
        <v>0</v>
      </c>
      <c r="F100" s="483" t="s">
        <v>3</v>
      </c>
      <c r="G100" s="481">
        <f>+COUNTIF($R$70:$R77,"CERRADO")</f>
        <v>0</v>
      </c>
      <c r="H100" s="17"/>
      <c r="I100" s="17"/>
      <c r="J100" s="17"/>
      <c r="K100" s="17"/>
      <c r="L100" s="17"/>
      <c r="M100" s="17"/>
      <c r="N100" s="482"/>
      <c r="O100" s="17"/>
      <c r="P100" s="497"/>
      <c r="Q100" s="17"/>
      <c r="R100" s="17"/>
    </row>
    <row r="101" spans="1:18">
      <c r="A101" s="17"/>
      <c r="B101" s="17"/>
      <c r="C101" s="17"/>
      <c r="D101" s="482"/>
      <c r="E101" s="482"/>
      <c r="F101" s="482"/>
      <c r="G101" s="17"/>
      <c r="H101" s="17"/>
      <c r="I101" s="17"/>
      <c r="J101" s="17"/>
      <c r="K101" s="17"/>
      <c r="L101" s="17"/>
      <c r="M101" s="17"/>
      <c r="N101" s="482"/>
      <c r="O101" s="17"/>
      <c r="P101" s="497"/>
      <c r="Q101" s="17"/>
      <c r="R101" s="17"/>
    </row>
    <row r="102" spans="1:18">
      <c r="A102" s="17"/>
      <c r="B102" s="17"/>
      <c r="C102" s="17"/>
      <c r="D102" s="482"/>
      <c r="E102" s="482"/>
      <c r="F102" s="482"/>
      <c r="G102" s="17"/>
      <c r="H102" s="17"/>
      <c r="I102" s="17"/>
      <c r="J102" s="17"/>
      <c r="K102" s="17"/>
      <c r="L102" s="17"/>
      <c r="M102" s="17"/>
      <c r="N102" s="482"/>
      <c r="O102" s="17"/>
      <c r="P102" s="497"/>
      <c r="Q102" s="17"/>
      <c r="R102" s="17"/>
    </row>
    <row r="103" spans="1:18">
      <c r="A103" s="17"/>
      <c r="B103" s="17"/>
      <c r="C103" s="17"/>
      <c r="D103" s="482"/>
      <c r="E103" s="482"/>
      <c r="F103" s="482"/>
      <c r="G103" s="17"/>
      <c r="H103" s="17"/>
      <c r="I103" s="17"/>
      <c r="J103" s="17"/>
      <c r="K103" s="17"/>
      <c r="L103" s="17"/>
      <c r="M103" s="17"/>
      <c r="N103" s="482"/>
      <c r="O103" s="17"/>
      <c r="P103" s="497"/>
      <c r="Q103" s="17"/>
      <c r="R103" s="17"/>
    </row>
    <row r="104" spans="1:18">
      <c r="A104" s="17"/>
      <c r="B104" s="17"/>
      <c r="C104" s="17"/>
      <c r="D104" s="482"/>
      <c r="E104" s="482"/>
      <c r="F104" s="482"/>
      <c r="G104" s="17"/>
      <c r="H104" s="17"/>
      <c r="I104" s="17"/>
      <c r="J104" s="17"/>
      <c r="K104" s="17"/>
      <c r="L104" s="17"/>
      <c r="M104" s="17"/>
      <c r="N104" s="482"/>
      <c r="O104" s="17"/>
      <c r="P104" s="497"/>
      <c r="Q104" s="17"/>
      <c r="R104" s="17"/>
    </row>
    <row r="105" spans="1:18">
      <c r="A105" s="17"/>
      <c r="B105" s="17"/>
      <c r="C105" s="17"/>
      <c r="D105" s="482"/>
      <c r="E105" s="482"/>
      <c r="F105" s="482"/>
      <c r="G105" s="17"/>
      <c r="H105" s="17"/>
      <c r="I105" s="17"/>
      <c r="J105" s="17"/>
      <c r="K105" s="17"/>
      <c r="L105" s="17"/>
      <c r="M105" s="17"/>
      <c r="N105" s="482"/>
      <c r="O105" s="17"/>
      <c r="P105" s="497"/>
      <c r="Q105" s="17"/>
      <c r="R105" s="17"/>
    </row>
    <row r="106" spans="1:18">
      <c r="A106" s="17"/>
      <c r="B106" s="17"/>
      <c r="C106" s="17"/>
      <c r="D106" s="482"/>
      <c r="E106" s="482"/>
      <c r="F106" s="482"/>
      <c r="G106" s="17"/>
      <c r="H106" s="17"/>
      <c r="I106" s="17"/>
      <c r="J106" s="17"/>
      <c r="K106" s="17"/>
      <c r="L106" s="17"/>
      <c r="M106" s="17"/>
      <c r="N106" s="482"/>
      <c r="O106" s="17"/>
      <c r="P106" s="497"/>
      <c r="Q106" s="17"/>
      <c r="R106" s="17"/>
    </row>
  </sheetData>
  <mergeCells count="279">
    <mergeCell ref="A89:B89"/>
    <mergeCell ref="D89:E89"/>
    <mergeCell ref="F89:G89"/>
    <mergeCell ref="A98:B98"/>
    <mergeCell ref="D98:E98"/>
    <mergeCell ref="F98:G98"/>
    <mergeCell ref="K84:K85"/>
    <mergeCell ref="O84:O85"/>
    <mergeCell ref="P84:P85"/>
    <mergeCell ref="K79:K80"/>
    <mergeCell ref="O79:O80"/>
    <mergeCell ref="Q84:Q85"/>
    <mergeCell ref="R84:R86"/>
    <mergeCell ref="A87:R87"/>
    <mergeCell ref="A83:R83"/>
    <mergeCell ref="A84:A86"/>
    <mergeCell ref="B84:B86"/>
    <mergeCell ref="C84:C86"/>
    <mergeCell ref="D84:D86"/>
    <mergeCell ref="F84:F85"/>
    <mergeCell ref="G84:G85"/>
    <mergeCell ref="H84:H85"/>
    <mergeCell ref="I84:I85"/>
    <mergeCell ref="J84:J85"/>
    <mergeCell ref="P79:P80"/>
    <mergeCell ref="Q79:Q80"/>
    <mergeCell ref="R79:R82"/>
    <mergeCell ref="K81:K82"/>
    <mergeCell ref="O81:O82"/>
    <mergeCell ref="P81:P82"/>
    <mergeCell ref="Q81:Q82"/>
    <mergeCell ref="A78:R78"/>
    <mergeCell ref="A79:A82"/>
    <mergeCell ref="B79:B82"/>
    <mergeCell ref="C79:C82"/>
    <mergeCell ref="D79:D82"/>
    <mergeCell ref="E79:E80"/>
    <mergeCell ref="F79:F80"/>
    <mergeCell ref="G79:G80"/>
    <mergeCell ref="H79:H80"/>
    <mergeCell ref="I79:I80"/>
    <mergeCell ref="E81:E82"/>
    <mergeCell ref="F81:F82"/>
    <mergeCell ref="G81:G82"/>
    <mergeCell ref="H81:H82"/>
    <mergeCell ref="I81:I82"/>
    <mergeCell ref="J81:J82"/>
    <mergeCell ref="J79:J80"/>
    <mergeCell ref="A75:R75"/>
    <mergeCell ref="A76:A77"/>
    <mergeCell ref="B76:B77"/>
    <mergeCell ref="C76:C77"/>
    <mergeCell ref="D76:D77"/>
    <mergeCell ref="E76:E77"/>
    <mergeCell ref="A72:R72"/>
    <mergeCell ref="A73:A74"/>
    <mergeCell ref="B73:B74"/>
    <mergeCell ref="C73:C74"/>
    <mergeCell ref="D73:D74"/>
    <mergeCell ref="R73:R74"/>
    <mergeCell ref="A70:A71"/>
    <mergeCell ref="B70:B71"/>
    <mergeCell ref="C70:C71"/>
    <mergeCell ref="D70:D71"/>
    <mergeCell ref="R70:R71"/>
    <mergeCell ref="O63:O64"/>
    <mergeCell ref="P63:P64"/>
    <mergeCell ref="Q63:Q64"/>
    <mergeCell ref="F65:F67"/>
    <mergeCell ref="H65:H67"/>
    <mergeCell ref="I65:I67"/>
    <mergeCell ref="J65:J67"/>
    <mergeCell ref="K65:K67"/>
    <mergeCell ref="O65:O67"/>
    <mergeCell ref="P65:P67"/>
    <mergeCell ref="F63:F64"/>
    <mergeCell ref="G63:G64"/>
    <mergeCell ref="H63:H64"/>
    <mergeCell ref="I63:I64"/>
    <mergeCell ref="J63:J64"/>
    <mergeCell ref="K63:K64"/>
    <mergeCell ref="A61:R61"/>
    <mergeCell ref="A62:A68"/>
    <mergeCell ref="B62:B68"/>
    <mergeCell ref="C62:C68"/>
    <mergeCell ref="D62:D68"/>
    <mergeCell ref="R62:R68"/>
    <mergeCell ref="E63:E67"/>
    <mergeCell ref="Q65:Q67"/>
    <mergeCell ref="A69:R69"/>
    <mergeCell ref="P56:P58"/>
    <mergeCell ref="Q56:Q58"/>
    <mergeCell ref="E59:E60"/>
    <mergeCell ref="F59:F60"/>
    <mergeCell ref="H59:H60"/>
    <mergeCell ref="I59:I60"/>
    <mergeCell ref="J59:J60"/>
    <mergeCell ref="K59:K60"/>
    <mergeCell ref="O59:O60"/>
    <mergeCell ref="P59:P60"/>
    <mergeCell ref="Q59:Q60"/>
    <mergeCell ref="M56:M58"/>
    <mergeCell ref="F54:F55"/>
    <mergeCell ref="G54:G55"/>
    <mergeCell ref="H54:H55"/>
    <mergeCell ref="I54:I55"/>
    <mergeCell ref="J54:J55"/>
    <mergeCell ref="K54:K55"/>
    <mergeCell ref="N56:N58"/>
    <mergeCell ref="O56:O58"/>
    <mergeCell ref="O49:O50"/>
    <mergeCell ref="P49:P50"/>
    <mergeCell ref="Q49:Q50"/>
    <mergeCell ref="A51:R51"/>
    <mergeCell ref="A52:A60"/>
    <mergeCell ref="B52:B60"/>
    <mergeCell ref="C52:C60"/>
    <mergeCell ref="D52:D60"/>
    <mergeCell ref="R52:R60"/>
    <mergeCell ref="E54:E58"/>
    <mergeCell ref="A44:A50"/>
    <mergeCell ref="B44:B50"/>
    <mergeCell ref="C44:C50"/>
    <mergeCell ref="D44:D50"/>
    <mergeCell ref="R44:R50"/>
    <mergeCell ref="O54:O55"/>
    <mergeCell ref="P54:P55"/>
    <mergeCell ref="Q54:Q55"/>
    <mergeCell ref="F56:F58"/>
    <mergeCell ref="H56:H58"/>
    <mergeCell ref="I56:I58"/>
    <mergeCell ref="J56:J58"/>
    <mergeCell ref="K56:K58"/>
    <mergeCell ref="L56:L58"/>
    <mergeCell ref="E48:E50"/>
    <mergeCell ref="G49:G50"/>
    <mergeCell ref="H49:H50"/>
    <mergeCell ref="I49:I50"/>
    <mergeCell ref="J49:J50"/>
    <mergeCell ref="K49:K50"/>
    <mergeCell ref="L49:L50"/>
    <mergeCell ref="M49:M50"/>
    <mergeCell ref="N49:N50"/>
    <mergeCell ref="A42:R42"/>
    <mergeCell ref="A43:R43"/>
    <mergeCell ref="E39:E40"/>
    <mergeCell ref="F39:F40"/>
    <mergeCell ref="G39:G40"/>
    <mergeCell ref="H39:H40"/>
    <mergeCell ref="I39:I40"/>
    <mergeCell ref="J39:J40"/>
    <mergeCell ref="Q45:Q47"/>
    <mergeCell ref="K45:K47"/>
    <mergeCell ref="L45:L47"/>
    <mergeCell ref="M45:M47"/>
    <mergeCell ref="N45:N47"/>
    <mergeCell ref="O45:O47"/>
    <mergeCell ref="P45:P47"/>
    <mergeCell ref="E44:E47"/>
    <mergeCell ref="F45:F47"/>
    <mergeCell ref="H45:H47"/>
    <mergeCell ref="I45:I47"/>
    <mergeCell ref="J45:J47"/>
    <mergeCell ref="K28:K29"/>
    <mergeCell ref="O28:O29"/>
    <mergeCell ref="K34:K35"/>
    <mergeCell ref="O34:O35"/>
    <mergeCell ref="P34:P35"/>
    <mergeCell ref="Q34:Q35"/>
    <mergeCell ref="A36:R36"/>
    <mergeCell ref="A37:A41"/>
    <mergeCell ref="B37:B41"/>
    <mergeCell ref="C37:C41"/>
    <mergeCell ref="D37:D41"/>
    <mergeCell ref="R37:R41"/>
    <mergeCell ref="E34:E35"/>
    <mergeCell ref="F34:F35"/>
    <mergeCell ref="G34:G35"/>
    <mergeCell ref="H34:H35"/>
    <mergeCell ref="I34:I35"/>
    <mergeCell ref="J34:J35"/>
    <mergeCell ref="K39:K40"/>
    <mergeCell ref="O39:O40"/>
    <mergeCell ref="P39:P40"/>
    <mergeCell ref="Q39:Q41"/>
    <mergeCell ref="P28:P29"/>
    <mergeCell ref="Q28:Q29"/>
    <mergeCell ref="R28:R35"/>
    <mergeCell ref="K31:K32"/>
    <mergeCell ref="O31:O32"/>
    <mergeCell ref="P31:P32"/>
    <mergeCell ref="Q31:Q32"/>
    <mergeCell ref="A27:R27"/>
    <mergeCell ref="A28:A35"/>
    <mergeCell ref="B28:B35"/>
    <mergeCell ref="C28:C35"/>
    <mergeCell ref="D28:D35"/>
    <mergeCell ref="E28:E30"/>
    <mergeCell ref="F28:F29"/>
    <mergeCell ref="G28:G29"/>
    <mergeCell ref="H28:H29"/>
    <mergeCell ref="I28:I29"/>
    <mergeCell ref="E31:E32"/>
    <mergeCell ref="F31:F32"/>
    <mergeCell ref="G31:G32"/>
    <mergeCell ref="H31:H32"/>
    <mergeCell ref="I31:I32"/>
    <mergeCell ref="J31:J32"/>
    <mergeCell ref="J28:J29"/>
    <mergeCell ref="J23:J24"/>
    <mergeCell ref="K23:K24"/>
    <mergeCell ref="O23:O24"/>
    <mergeCell ref="P23:P24"/>
    <mergeCell ref="Q23:Q26"/>
    <mergeCell ref="R23:R26"/>
    <mergeCell ref="A22:R22"/>
    <mergeCell ref="A23:A26"/>
    <mergeCell ref="B23:B26"/>
    <mergeCell ref="C23:C26"/>
    <mergeCell ref="D23:D26"/>
    <mergeCell ref="E23:E24"/>
    <mergeCell ref="F23:F24"/>
    <mergeCell ref="G23:G24"/>
    <mergeCell ref="H23:H24"/>
    <mergeCell ref="I23:I24"/>
    <mergeCell ref="A20:A21"/>
    <mergeCell ref="B20:B21"/>
    <mergeCell ref="C20:C21"/>
    <mergeCell ref="D20:D21"/>
    <mergeCell ref="Q20:Q21"/>
    <mergeCell ref="R20:R21"/>
    <mergeCell ref="Q13:Q14"/>
    <mergeCell ref="A15:R15"/>
    <mergeCell ref="E16:K16"/>
    <mergeCell ref="A17:R17"/>
    <mergeCell ref="E18:K18"/>
    <mergeCell ref="A19:R19"/>
    <mergeCell ref="H13:H14"/>
    <mergeCell ref="I13:I14"/>
    <mergeCell ref="J13:J14"/>
    <mergeCell ref="K13:K14"/>
    <mergeCell ref="O13:O14"/>
    <mergeCell ref="P13:P14"/>
    <mergeCell ref="A9:R9"/>
    <mergeCell ref="A10:A14"/>
    <mergeCell ref="B10:B14"/>
    <mergeCell ref="C10:C14"/>
    <mergeCell ref="D10:D14"/>
    <mergeCell ref="R10:R14"/>
    <mergeCell ref="E11:E12"/>
    <mergeCell ref="E13:E14"/>
    <mergeCell ref="F13:F14"/>
    <mergeCell ref="G13:G14"/>
    <mergeCell ref="A6:A8"/>
    <mergeCell ref="B6:B8"/>
    <mergeCell ref="C6:C8"/>
    <mergeCell ref="D6:D8"/>
    <mergeCell ref="R6:R8"/>
    <mergeCell ref="G3:G4"/>
    <mergeCell ref="H3:H4"/>
    <mergeCell ref="I3:I4"/>
    <mergeCell ref="J3:J4"/>
    <mergeCell ref="K3:K4"/>
    <mergeCell ref="L3:R3"/>
    <mergeCell ref="A3:A4"/>
    <mergeCell ref="B3:B4"/>
    <mergeCell ref="C3:C4"/>
    <mergeCell ref="D3:D4"/>
    <mergeCell ref="E3:E4"/>
    <mergeCell ref="F3:F4"/>
    <mergeCell ref="A1:D1"/>
    <mergeCell ref="E1:R1"/>
    <mergeCell ref="A2:B2"/>
    <mergeCell ref="C2:D2"/>
    <mergeCell ref="E2:I2"/>
    <mergeCell ref="J2:M2"/>
    <mergeCell ref="N2:O2"/>
    <mergeCell ref="P2:R2"/>
    <mergeCell ref="A5:R5"/>
  </mergeCells>
  <conditionalFormatting sqref="P6:P8">
    <cfRule type="containsText" dxfId="200" priority="141" operator="containsText" text="CUMPLIDA - INEFECTIVA">
      <formula>NOT(ISERROR(SEARCH("CUMPLIDA - INEFECTIVA",P6)))</formula>
    </cfRule>
    <cfRule type="containsText" dxfId="199" priority="142" operator="containsText" text="ABIERTA">
      <formula>NOT(ISERROR(SEARCH("ABIERTA",P6)))</formula>
    </cfRule>
    <cfRule type="containsText" dxfId="198" priority="143" operator="containsText" text="CUMPLIDA - PENDIENTE EFECTIVIDAD">
      <formula>NOT(ISERROR(SEARCH("CUMPLIDA - PENDIENTE EFECTIVIDAD",P6)))</formula>
    </cfRule>
    <cfRule type="containsText" dxfId="197" priority="144" operator="containsText" text="INCUMPLIDA - VENCIDA">
      <formula>NOT(ISERROR(SEARCH("INCUMPLIDA - VENCIDA",P6)))</formula>
    </cfRule>
    <cfRule type="containsText" dxfId="196" priority="145" stopIfTrue="1" operator="containsText" text="CUMPLIDA - EFECTIVA">
      <formula>NOT(ISERROR(SEARCH("CUMPLIDA - EFECTIVA",P6)))</formula>
    </cfRule>
  </conditionalFormatting>
  <conditionalFormatting sqref="P10:P13">
    <cfRule type="containsText" dxfId="195" priority="136" operator="containsText" text="CUMPLIDA - INEFECTIVA">
      <formula>NOT(ISERROR(SEARCH("CUMPLIDA - INEFECTIVA",P10)))</formula>
    </cfRule>
    <cfRule type="containsText" dxfId="194" priority="137" operator="containsText" text="ABIERTA">
      <formula>NOT(ISERROR(SEARCH("ABIERTA",P10)))</formula>
    </cfRule>
    <cfRule type="containsText" dxfId="193" priority="138" operator="containsText" text="CUMPLIDA - PENDIENTE EFECTIVIDAD">
      <formula>NOT(ISERROR(SEARCH("CUMPLIDA - PENDIENTE EFECTIVIDAD",P10)))</formula>
    </cfRule>
    <cfRule type="containsText" dxfId="192" priority="139" operator="containsText" text="INCUMPLIDA - VENCIDA">
      <formula>NOT(ISERROR(SEARCH("INCUMPLIDA - VENCIDA",P10)))</formula>
    </cfRule>
    <cfRule type="containsText" dxfId="191" priority="140" stopIfTrue="1" operator="containsText" text="CUMPLIDA - EFECTIVA">
      <formula>NOT(ISERROR(SEARCH("CUMPLIDA - EFECTIVA",P10)))</formula>
    </cfRule>
  </conditionalFormatting>
  <conditionalFormatting sqref="P16">
    <cfRule type="containsText" dxfId="190" priority="131" operator="containsText" text="CUMPLIDA - INEFECTIVA">
      <formula>NOT(ISERROR(SEARCH("CUMPLIDA - INEFECTIVA",P16)))</formula>
    </cfRule>
    <cfRule type="containsText" dxfId="189" priority="132" operator="containsText" text="ABIERTA">
      <formula>NOT(ISERROR(SEARCH("ABIERTA",P16)))</formula>
    </cfRule>
    <cfRule type="containsText" dxfId="188" priority="133" operator="containsText" text="CUMPLIDA - PENDIENTE EFECTIVIDAD">
      <formula>NOT(ISERROR(SEARCH("CUMPLIDA - PENDIENTE EFECTIVIDAD",P16)))</formula>
    </cfRule>
    <cfRule type="containsText" dxfId="187" priority="134" operator="containsText" text="INCUMPLIDA - VENCIDA">
      <formula>NOT(ISERROR(SEARCH("INCUMPLIDA - VENCIDA",P16)))</formula>
    </cfRule>
    <cfRule type="containsText" dxfId="186" priority="135" stopIfTrue="1" operator="containsText" text="CUMPLIDA - EFECTIVA">
      <formula>NOT(ISERROR(SEARCH("CUMPLIDA - EFECTIVA",P16)))</formula>
    </cfRule>
  </conditionalFormatting>
  <conditionalFormatting sqref="P18">
    <cfRule type="containsText" dxfId="185" priority="126" operator="containsText" text="CUMPLIDA - INEFECTIVA">
      <formula>NOT(ISERROR(SEARCH("CUMPLIDA - INEFECTIVA",P18)))</formula>
    </cfRule>
    <cfRule type="containsText" dxfId="184" priority="127" operator="containsText" text="ABIERTA">
      <formula>NOT(ISERROR(SEARCH("ABIERTA",P18)))</formula>
    </cfRule>
    <cfRule type="containsText" dxfId="183" priority="128" operator="containsText" text="CUMPLIDA - PENDIENTE EFECTIVIDAD">
      <formula>NOT(ISERROR(SEARCH("CUMPLIDA - PENDIENTE EFECTIVIDAD",P18)))</formula>
    </cfRule>
    <cfRule type="containsText" dxfId="182" priority="129" operator="containsText" text="INCUMPLIDA - VENCIDA">
      <formula>NOT(ISERROR(SEARCH("INCUMPLIDA - VENCIDA",P18)))</formula>
    </cfRule>
    <cfRule type="containsText" dxfId="181" priority="130" stopIfTrue="1" operator="containsText" text="CUMPLIDA - EFECTIVA">
      <formula>NOT(ISERROR(SEARCH("CUMPLIDA - EFECTIVA",P18)))</formula>
    </cfRule>
  </conditionalFormatting>
  <conditionalFormatting sqref="P20:P21">
    <cfRule type="containsText" dxfId="180" priority="121" operator="containsText" text="CUMPLIDA - INEFECTIVA">
      <formula>NOT(ISERROR(SEARCH("CUMPLIDA - INEFECTIVA",P20)))</formula>
    </cfRule>
    <cfRule type="containsText" dxfId="179" priority="122" operator="containsText" text="ABIERTA">
      <formula>NOT(ISERROR(SEARCH("ABIERTA",P20)))</formula>
    </cfRule>
    <cfRule type="containsText" dxfId="178" priority="123" operator="containsText" text="CUMPLIDA - PENDIENTE EFECTIVIDAD">
      <formula>NOT(ISERROR(SEARCH("CUMPLIDA - PENDIENTE EFECTIVIDAD",P20)))</formula>
    </cfRule>
    <cfRule type="containsText" dxfId="177" priority="124" operator="containsText" text="INCUMPLIDA - VENCIDA">
      <formula>NOT(ISERROR(SEARCH("INCUMPLIDA - VENCIDA",P20)))</formula>
    </cfRule>
    <cfRule type="containsText" dxfId="176" priority="125" stopIfTrue="1" operator="containsText" text="CUMPLIDA - EFECTIVA">
      <formula>NOT(ISERROR(SEARCH("CUMPLIDA - EFECTIVA",P20)))</formula>
    </cfRule>
  </conditionalFormatting>
  <conditionalFormatting sqref="P23">
    <cfRule type="containsText" dxfId="175" priority="116" operator="containsText" text="CUMPLIDA - INEFECTIVA">
      <formula>NOT(ISERROR(SEARCH("CUMPLIDA - INEFECTIVA",P23)))</formula>
    </cfRule>
    <cfRule type="containsText" dxfId="174" priority="117" operator="containsText" text="ABIERTA">
      <formula>NOT(ISERROR(SEARCH("ABIERTA",P23)))</formula>
    </cfRule>
    <cfRule type="containsText" dxfId="173" priority="118" operator="containsText" text="CUMPLIDA - PENDIENTE EFECTIVIDAD">
      <formula>NOT(ISERROR(SEARCH("CUMPLIDA - PENDIENTE EFECTIVIDAD",P23)))</formula>
    </cfRule>
    <cfRule type="containsText" dxfId="172" priority="119" operator="containsText" text="INCUMPLIDA - VENCIDA">
      <formula>NOT(ISERROR(SEARCH("INCUMPLIDA - VENCIDA",P23)))</formula>
    </cfRule>
    <cfRule type="containsText" dxfId="171" priority="120" stopIfTrue="1" operator="containsText" text="CUMPLIDA - EFECTIVA">
      <formula>NOT(ISERROR(SEARCH("CUMPLIDA - EFECTIVA",P23)))</formula>
    </cfRule>
  </conditionalFormatting>
  <conditionalFormatting sqref="P25:P26">
    <cfRule type="containsText" dxfId="170" priority="111" operator="containsText" text="CUMPLIDA - INEFECTIVA">
      <formula>NOT(ISERROR(SEARCH("CUMPLIDA - INEFECTIVA",P25)))</formula>
    </cfRule>
    <cfRule type="containsText" dxfId="169" priority="112" operator="containsText" text="ABIERTA">
      <formula>NOT(ISERROR(SEARCH("ABIERTA",P25)))</formula>
    </cfRule>
    <cfRule type="containsText" dxfId="168" priority="113" operator="containsText" text="CUMPLIDA - PENDIENTE EFECTIVIDAD">
      <formula>NOT(ISERROR(SEARCH("CUMPLIDA - PENDIENTE EFECTIVIDAD",P25)))</formula>
    </cfRule>
    <cfRule type="containsText" dxfId="167" priority="114" operator="containsText" text="INCUMPLIDA - VENCIDA">
      <formula>NOT(ISERROR(SEARCH("INCUMPLIDA - VENCIDA",P25)))</formula>
    </cfRule>
    <cfRule type="containsText" dxfId="166" priority="115" stopIfTrue="1" operator="containsText" text="CUMPLIDA - EFECTIVA">
      <formula>NOT(ISERROR(SEARCH("CUMPLIDA - EFECTIVA",P25)))</formula>
    </cfRule>
  </conditionalFormatting>
  <conditionalFormatting sqref="P28">
    <cfRule type="containsText" dxfId="165" priority="106" operator="containsText" text="CUMPLIDA - INEFECTIVA">
      <formula>NOT(ISERROR(SEARCH("CUMPLIDA - INEFECTIVA",P28)))</formula>
    </cfRule>
    <cfRule type="containsText" dxfId="164" priority="107" operator="containsText" text="ABIERTA">
      <formula>NOT(ISERROR(SEARCH("ABIERTA",P28)))</formula>
    </cfRule>
    <cfRule type="containsText" dxfId="163" priority="108" operator="containsText" text="CUMPLIDA - PENDIENTE EFECTIVIDAD">
      <formula>NOT(ISERROR(SEARCH("CUMPLIDA - PENDIENTE EFECTIVIDAD",P28)))</formula>
    </cfRule>
    <cfRule type="containsText" dxfId="162" priority="109" operator="containsText" text="INCUMPLIDA - VENCIDA">
      <formula>NOT(ISERROR(SEARCH("INCUMPLIDA - VENCIDA",P28)))</formula>
    </cfRule>
    <cfRule type="containsText" dxfId="161" priority="110" stopIfTrue="1" operator="containsText" text="CUMPLIDA - EFECTIVA">
      <formula>NOT(ISERROR(SEARCH("CUMPLIDA - EFECTIVA",P28)))</formula>
    </cfRule>
  </conditionalFormatting>
  <conditionalFormatting sqref="P30:P31">
    <cfRule type="containsText" dxfId="160" priority="101" operator="containsText" text="CUMPLIDA - INEFECTIVA">
      <formula>NOT(ISERROR(SEARCH("CUMPLIDA - INEFECTIVA",P30)))</formula>
    </cfRule>
    <cfRule type="containsText" dxfId="159" priority="102" operator="containsText" text="ABIERTA">
      <formula>NOT(ISERROR(SEARCH("ABIERTA",P30)))</formula>
    </cfRule>
    <cfRule type="containsText" dxfId="158" priority="103" operator="containsText" text="CUMPLIDA - PENDIENTE EFECTIVIDAD">
      <formula>NOT(ISERROR(SEARCH("CUMPLIDA - PENDIENTE EFECTIVIDAD",P30)))</formula>
    </cfRule>
    <cfRule type="containsText" dxfId="157" priority="104" operator="containsText" text="INCUMPLIDA - VENCIDA">
      <formula>NOT(ISERROR(SEARCH("INCUMPLIDA - VENCIDA",P30)))</formula>
    </cfRule>
    <cfRule type="containsText" dxfId="156" priority="105" stopIfTrue="1" operator="containsText" text="CUMPLIDA - EFECTIVA">
      <formula>NOT(ISERROR(SEARCH("CUMPLIDA - EFECTIVA",P30)))</formula>
    </cfRule>
  </conditionalFormatting>
  <conditionalFormatting sqref="P33:P34">
    <cfRule type="containsText" dxfId="155" priority="96" operator="containsText" text="CUMPLIDA - INEFECTIVA">
      <formula>NOT(ISERROR(SEARCH("CUMPLIDA - INEFECTIVA",P33)))</formula>
    </cfRule>
    <cfRule type="containsText" dxfId="154" priority="97" operator="containsText" text="ABIERTA">
      <formula>NOT(ISERROR(SEARCH("ABIERTA",P33)))</formula>
    </cfRule>
    <cfRule type="containsText" dxfId="153" priority="98" operator="containsText" text="CUMPLIDA - PENDIENTE EFECTIVIDAD">
      <formula>NOT(ISERROR(SEARCH("CUMPLIDA - PENDIENTE EFECTIVIDAD",P33)))</formula>
    </cfRule>
    <cfRule type="containsText" dxfId="152" priority="99" operator="containsText" text="INCUMPLIDA - VENCIDA">
      <formula>NOT(ISERROR(SEARCH("INCUMPLIDA - VENCIDA",P33)))</formula>
    </cfRule>
    <cfRule type="containsText" dxfId="151" priority="100" stopIfTrue="1" operator="containsText" text="CUMPLIDA - EFECTIVA">
      <formula>NOT(ISERROR(SEARCH("CUMPLIDA - EFECTIVA",P33)))</formula>
    </cfRule>
  </conditionalFormatting>
  <conditionalFormatting sqref="P37:P39">
    <cfRule type="containsText" dxfId="150" priority="91" operator="containsText" text="CUMPLIDA - INEFECTIVA">
      <formula>NOT(ISERROR(SEARCH("CUMPLIDA - INEFECTIVA",P37)))</formula>
    </cfRule>
    <cfRule type="containsText" dxfId="149" priority="92" operator="containsText" text="ABIERTA">
      <formula>NOT(ISERROR(SEARCH("ABIERTA",P37)))</formula>
    </cfRule>
    <cfRule type="containsText" dxfId="148" priority="93" operator="containsText" text="CUMPLIDA - PENDIENTE EFECTIVIDAD">
      <formula>NOT(ISERROR(SEARCH("CUMPLIDA - PENDIENTE EFECTIVIDAD",P37)))</formula>
    </cfRule>
    <cfRule type="containsText" dxfId="147" priority="94" operator="containsText" text="INCUMPLIDA - VENCIDA">
      <formula>NOT(ISERROR(SEARCH("INCUMPLIDA - VENCIDA",P37)))</formula>
    </cfRule>
    <cfRule type="containsText" dxfId="146" priority="95" stopIfTrue="1" operator="containsText" text="CUMPLIDA - EFECTIVA">
      <formula>NOT(ISERROR(SEARCH("CUMPLIDA - EFECTIVA",P37)))</formula>
    </cfRule>
  </conditionalFormatting>
  <conditionalFormatting sqref="P41">
    <cfRule type="containsText" dxfId="145" priority="86" operator="containsText" text="CUMPLIDA - INEFECTIVA">
      <formula>NOT(ISERROR(SEARCH("CUMPLIDA - INEFECTIVA",P41)))</formula>
    </cfRule>
    <cfRule type="containsText" dxfId="144" priority="87" operator="containsText" text="ABIERTA">
      <formula>NOT(ISERROR(SEARCH("ABIERTA",P41)))</formula>
    </cfRule>
    <cfRule type="containsText" dxfId="143" priority="88" operator="containsText" text="CUMPLIDA - PENDIENTE EFECTIVIDAD">
      <formula>NOT(ISERROR(SEARCH("CUMPLIDA - PENDIENTE EFECTIVIDAD",P41)))</formula>
    </cfRule>
    <cfRule type="containsText" dxfId="142" priority="89" operator="containsText" text="INCUMPLIDA - VENCIDA">
      <formula>NOT(ISERROR(SEARCH("INCUMPLIDA - VENCIDA",P41)))</formula>
    </cfRule>
    <cfRule type="containsText" dxfId="141" priority="90" stopIfTrue="1" operator="containsText" text="CUMPLIDA - EFECTIVA">
      <formula>NOT(ISERROR(SEARCH("CUMPLIDA - EFECTIVA",P41)))</formula>
    </cfRule>
  </conditionalFormatting>
  <conditionalFormatting sqref="P44:P45">
    <cfRule type="containsText" dxfId="140" priority="81" operator="containsText" text="CUMPLIDA - INEFECTIVA">
      <formula>NOT(ISERROR(SEARCH("CUMPLIDA - INEFECTIVA",P44)))</formula>
    </cfRule>
    <cfRule type="containsText" dxfId="139" priority="82" operator="containsText" text="ABIERTA">
      <formula>NOT(ISERROR(SEARCH("ABIERTA",P44)))</formula>
    </cfRule>
    <cfRule type="containsText" dxfId="138" priority="83" operator="containsText" text="CUMPLIDA - PENDIENTE EFECTIVIDAD">
      <formula>NOT(ISERROR(SEARCH("CUMPLIDA - PENDIENTE EFECTIVIDAD",P44)))</formula>
    </cfRule>
    <cfRule type="containsText" dxfId="137" priority="84" operator="containsText" text="INCUMPLIDA - VENCIDA">
      <formula>NOT(ISERROR(SEARCH("INCUMPLIDA - VENCIDA",P44)))</formula>
    </cfRule>
    <cfRule type="containsText" dxfId="136" priority="85" stopIfTrue="1" operator="containsText" text="CUMPLIDA - EFECTIVA">
      <formula>NOT(ISERROR(SEARCH("CUMPLIDA - EFECTIVA",P44)))</formula>
    </cfRule>
  </conditionalFormatting>
  <conditionalFormatting sqref="P48:P49">
    <cfRule type="containsText" dxfId="135" priority="76" operator="containsText" text="CUMPLIDA - INEFECTIVA">
      <formula>NOT(ISERROR(SEARCH("CUMPLIDA - INEFECTIVA",P48)))</formula>
    </cfRule>
    <cfRule type="containsText" dxfId="134" priority="77" operator="containsText" text="ABIERTA">
      <formula>NOT(ISERROR(SEARCH("ABIERTA",P48)))</formula>
    </cfRule>
    <cfRule type="containsText" dxfId="133" priority="78" operator="containsText" text="CUMPLIDA - PENDIENTE EFECTIVIDAD">
      <formula>NOT(ISERROR(SEARCH("CUMPLIDA - PENDIENTE EFECTIVIDAD",P48)))</formula>
    </cfRule>
    <cfRule type="containsText" dxfId="132" priority="79" operator="containsText" text="INCUMPLIDA - VENCIDA">
      <formula>NOT(ISERROR(SEARCH("INCUMPLIDA - VENCIDA",P48)))</formula>
    </cfRule>
    <cfRule type="containsText" dxfId="131" priority="80" stopIfTrue="1" operator="containsText" text="CUMPLIDA - EFECTIVA">
      <formula>NOT(ISERROR(SEARCH("CUMPLIDA - EFECTIVA",P48)))</formula>
    </cfRule>
  </conditionalFormatting>
  <conditionalFormatting sqref="P52:P54">
    <cfRule type="containsText" dxfId="130" priority="71" operator="containsText" text="CUMPLIDA - INEFECTIVA">
      <formula>NOT(ISERROR(SEARCH("CUMPLIDA - INEFECTIVA",P52)))</formula>
    </cfRule>
    <cfRule type="containsText" dxfId="129" priority="72" operator="containsText" text="ABIERTA">
      <formula>NOT(ISERROR(SEARCH("ABIERTA",P52)))</formula>
    </cfRule>
    <cfRule type="containsText" dxfId="128" priority="73" operator="containsText" text="CUMPLIDA - PENDIENTE EFECTIVIDAD">
      <formula>NOT(ISERROR(SEARCH("CUMPLIDA - PENDIENTE EFECTIVIDAD",P52)))</formula>
    </cfRule>
    <cfRule type="containsText" dxfId="127" priority="74" operator="containsText" text="INCUMPLIDA - VENCIDA">
      <formula>NOT(ISERROR(SEARCH("INCUMPLIDA - VENCIDA",P52)))</formula>
    </cfRule>
    <cfRule type="containsText" dxfId="126" priority="75" stopIfTrue="1" operator="containsText" text="CUMPLIDA - EFECTIVA">
      <formula>NOT(ISERROR(SEARCH("CUMPLIDA - EFECTIVA",P52)))</formula>
    </cfRule>
  </conditionalFormatting>
  <conditionalFormatting sqref="P56">
    <cfRule type="containsText" dxfId="125" priority="61" operator="containsText" text="CUMPLIDA - INEFECTIVA">
      <formula>NOT(ISERROR(SEARCH("CUMPLIDA - INEFECTIVA",P56)))</formula>
    </cfRule>
    <cfRule type="containsText" dxfId="124" priority="62" operator="containsText" text="ABIERTA">
      <formula>NOT(ISERROR(SEARCH("ABIERTA",P56)))</formula>
    </cfRule>
    <cfRule type="containsText" dxfId="123" priority="63" operator="containsText" text="CUMPLIDA - PENDIENTE EFECTIVIDAD">
      <formula>NOT(ISERROR(SEARCH("CUMPLIDA - PENDIENTE EFECTIVIDAD",P56)))</formula>
    </cfRule>
    <cfRule type="containsText" dxfId="122" priority="64" operator="containsText" text="INCUMPLIDA - VENCIDA">
      <formula>NOT(ISERROR(SEARCH("INCUMPLIDA - VENCIDA",P56)))</formula>
    </cfRule>
    <cfRule type="containsText" dxfId="121" priority="65" stopIfTrue="1" operator="containsText" text="CUMPLIDA - EFECTIVA">
      <formula>NOT(ISERROR(SEARCH("CUMPLIDA - EFECTIVA",P56)))</formula>
    </cfRule>
  </conditionalFormatting>
  <conditionalFormatting sqref="P59">
    <cfRule type="containsText" dxfId="120" priority="66" operator="containsText" text="CUMPLIDA - INEFECTIVA">
      <formula>NOT(ISERROR(SEARCH("CUMPLIDA - INEFECTIVA",P59)))</formula>
    </cfRule>
    <cfRule type="containsText" dxfId="119" priority="67" operator="containsText" text="ABIERTA">
      <formula>NOT(ISERROR(SEARCH("ABIERTA",P59)))</formula>
    </cfRule>
    <cfRule type="containsText" dxfId="118" priority="68" operator="containsText" text="CUMPLIDA - PENDIENTE EFECTIVIDAD">
      <formula>NOT(ISERROR(SEARCH("CUMPLIDA - PENDIENTE EFECTIVIDAD",P59)))</formula>
    </cfRule>
    <cfRule type="containsText" dxfId="117" priority="69" operator="containsText" text="INCUMPLIDA - VENCIDA">
      <formula>NOT(ISERROR(SEARCH("INCUMPLIDA - VENCIDA",P59)))</formula>
    </cfRule>
    <cfRule type="containsText" dxfId="116" priority="70" stopIfTrue="1" operator="containsText" text="CUMPLIDA - EFECTIVA">
      <formula>NOT(ISERROR(SEARCH("CUMPLIDA - EFECTIVA",P59)))</formula>
    </cfRule>
  </conditionalFormatting>
  <conditionalFormatting sqref="P62:P63">
    <cfRule type="containsText" dxfId="115" priority="56" operator="containsText" text="CUMPLIDA - INEFECTIVA">
      <formula>NOT(ISERROR(SEARCH("CUMPLIDA - INEFECTIVA",P62)))</formula>
    </cfRule>
    <cfRule type="containsText" dxfId="114" priority="57" operator="containsText" text="ABIERTA">
      <formula>NOT(ISERROR(SEARCH("ABIERTA",P62)))</formula>
    </cfRule>
    <cfRule type="containsText" dxfId="113" priority="58" operator="containsText" text="CUMPLIDA - PENDIENTE EFECTIVIDAD">
      <formula>NOT(ISERROR(SEARCH("CUMPLIDA - PENDIENTE EFECTIVIDAD",P62)))</formula>
    </cfRule>
    <cfRule type="containsText" dxfId="112" priority="59" operator="containsText" text="INCUMPLIDA - VENCIDA">
      <formula>NOT(ISERROR(SEARCH("INCUMPLIDA - VENCIDA",P62)))</formula>
    </cfRule>
    <cfRule type="containsText" dxfId="111" priority="60" stopIfTrue="1" operator="containsText" text="CUMPLIDA - EFECTIVA">
      <formula>NOT(ISERROR(SEARCH("CUMPLIDA - EFECTIVA",P62)))</formula>
    </cfRule>
  </conditionalFormatting>
  <conditionalFormatting sqref="P65">
    <cfRule type="containsText" dxfId="110" priority="146" operator="containsText" text="CUMPLIDA - INEFECTIVA">
      <formula>NOT(ISERROR(SEARCH("CUMPLIDA - INEFECTIVA",P65)))</formula>
    </cfRule>
    <cfRule type="containsText" dxfId="109" priority="147" operator="containsText" text="ABIERTA">
      <formula>NOT(ISERROR(SEARCH("ABIERTA",P65)))</formula>
    </cfRule>
    <cfRule type="containsText" dxfId="108" priority="148" operator="containsText" text="CUMPLIDA - PENDIENTE EFECTIVIDAD">
      <formula>NOT(ISERROR(SEARCH("CUMPLIDA - PENDIENTE EFECTIVIDAD",P65)))</formula>
    </cfRule>
    <cfRule type="containsText" dxfId="107" priority="149" operator="containsText" text="INCUMPLIDA - VENCIDA">
      <formula>NOT(ISERROR(SEARCH("INCUMPLIDA - VENCIDA",P65)))</formula>
    </cfRule>
    <cfRule type="containsText" dxfId="106" priority="150" stopIfTrue="1" operator="containsText" text="CUMPLIDA - EFECTIVA">
      <formula>NOT(ISERROR(SEARCH("CUMPLIDA - EFECTIVA",P65)))</formula>
    </cfRule>
  </conditionalFormatting>
  <conditionalFormatting sqref="P68">
    <cfRule type="containsText" dxfId="105" priority="151" operator="containsText" text="CUMPLIDA - INEFECTIVA">
      <formula>NOT(ISERROR(SEARCH("CUMPLIDA - INEFECTIVA",P68)))</formula>
    </cfRule>
    <cfRule type="containsText" dxfId="104" priority="152" operator="containsText" text="ABIERTA">
      <formula>NOT(ISERROR(SEARCH("ABIERTA",P68)))</formula>
    </cfRule>
    <cfRule type="containsText" dxfId="103" priority="153" operator="containsText" text="CUMPLIDA - PENDIENTE EFECTIVIDAD">
      <formula>NOT(ISERROR(SEARCH("CUMPLIDA - PENDIENTE EFECTIVIDAD",P68)))</formula>
    </cfRule>
    <cfRule type="containsText" dxfId="102" priority="154" operator="containsText" text="INCUMPLIDA - VENCIDA">
      <formula>NOT(ISERROR(SEARCH("INCUMPLIDA - VENCIDA",P68)))</formula>
    </cfRule>
    <cfRule type="containsText" dxfId="101" priority="155" stopIfTrue="1" operator="containsText" text="CUMPLIDA - EFECTIVA">
      <formula>NOT(ISERROR(SEARCH("CUMPLIDA - EFECTIVA",P68)))</formula>
    </cfRule>
  </conditionalFormatting>
  <conditionalFormatting sqref="P70:P71">
    <cfRule type="containsText" dxfId="100" priority="163" operator="containsText" text="CUMPLIDA - INEFECTIVA">
      <formula>NOT(ISERROR(SEARCH("CUMPLIDA - INEFECTIVA",P70)))</formula>
    </cfRule>
    <cfRule type="containsText" dxfId="99" priority="164" operator="containsText" text="ABIERTA">
      <formula>NOT(ISERROR(SEARCH("ABIERTA",P70)))</formula>
    </cfRule>
    <cfRule type="containsText" dxfId="98" priority="165" operator="containsText" text="CUMPLIDA - PENDIENTE EFECTIVIDAD">
      <formula>NOT(ISERROR(SEARCH("CUMPLIDA - PENDIENTE EFECTIVIDAD",P70)))</formula>
    </cfRule>
    <cfRule type="containsText" dxfId="97" priority="166" operator="containsText" text="INCUMPLIDA - VENCIDA">
      <formula>NOT(ISERROR(SEARCH("INCUMPLIDA - VENCIDA",P70)))</formula>
    </cfRule>
    <cfRule type="containsText" dxfId="96" priority="167" stopIfTrue="1" operator="containsText" text="CUMPLIDA - EFECTIVA">
      <formula>NOT(ISERROR(SEARCH("CUMPLIDA - EFECTIVA",P70)))</formula>
    </cfRule>
  </conditionalFormatting>
  <conditionalFormatting sqref="P73:P74">
    <cfRule type="containsText" dxfId="95" priority="158" operator="containsText" text="CUMPLIDA - INEFECTIVA">
      <formula>NOT(ISERROR(SEARCH("CUMPLIDA - INEFECTIVA",P73)))</formula>
    </cfRule>
    <cfRule type="containsText" dxfId="94" priority="159" operator="containsText" text="ABIERTA">
      <formula>NOT(ISERROR(SEARCH("ABIERTA",P73)))</formula>
    </cfRule>
    <cfRule type="containsText" dxfId="93" priority="160" operator="containsText" text="CUMPLIDA - PENDIENTE EFECTIVIDAD">
      <formula>NOT(ISERROR(SEARCH("CUMPLIDA - PENDIENTE EFECTIVIDAD",P73)))</formula>
    </cfRule>
    <cfRule type="containsText" dxfId="92" priority="161" operator="containsText" text="INCUMPLIDA - VENCIDA">
      <formula>NOT(ISERROR(SEARCH("INCUMPLIDA - VENCIDA",P73)))</formula>
    </cfRule>
    <cfRule type="containsText" dxfId="91" priority="162" stopIfTrue="1" operator="containsText" text="CUMPLIDA - EFECTIVA">
      <formula>NOT(ISERROR(SEARCH("CUMPLIDA - EFECTIVA",P73)))</formula>
    </cfRule>
  </conditionalFormatting>
  <conditionalFormatting sqref="P76:P77">
    <cfRule type="containsText" dxfId="90" priority="1" operator="containsText" text="CUMPLIDA - INEFECTIVA">
      <formula>NOT(ISERROR(SEARCH("CUMPLIDA - INEFECTIVA",P76)))</formula>
    </cfRule>
    <cfRule type="containsText" dxfId="89" priority="2" operator="containsText" text="ABIERTA">
      <formula>NOT(ISERROR(SEARCH("ABIERTA",P76)))</formula>
    </cfRule>
    <cfRule type="containsText" dxfId="88" priority="3" operator="containsText" text="CUMPLIDA - PENDIENTE EFECTIVIDAD">
      <formula>NOT(ISERROR(SEARCH("CUMPLIDA - PENDIENTE EFECTIVIDAD",P76)))</formula>
    </cfRule>
    <cfRule type="containsText" dxfId="87" priority="4" operator="containsText" text="INCUMPLIDA - VENCIDA">
      <formula>NOT(ISERROR(SEARCH("INCUMPLIDA - VENCIDA",P76)))</formula>
    </cfRule>
    <cfRule type="containsText" dxfId="86" priority="5" stopIfTrue="1" operator="containsText" text="CUMPLIDA - EFECTIVA">
      <formula>NOT(ISERROR(SEARCH("CUMPLIDA - EFECTIVA",P76)))</formula>
    </cfRule>
  </conditionalFormatting>
  <conditionalFormatting sqref="P79">
    <cfRule type="containsText" dxfId="85" priority="51" operator="containsText" text="CUMPLIDA - INEFECTIVA">
      <formula>NOT(ISERROR(SEARCH("CUMPLIDA - INEFECTIVA",P79)))</formula>
    </cfRule>
    <cfRule type="containsText" dxfId="84" priority="52" operator="containsText" text="ABIERTA">
      <formula>NOT(ISERROR(SEARCH("ABIERTA",P79)))</formula>
    </cfRule>
    <cfRule type="containsText" dxfId="83" priority="53" operator="containsText" text="CUMPLIDA - PENDIENTE EFECTIVIDAD">
      <formula>NOT(ISERROR(SEARCH("CUMPLIDA - PENDIENTE EFECTIVIDAD",P79)))</formula>
    </cfRule>
    <cfRule type="containsText" dxfId="82" priority="54" operator="containsText" text="INCUMPLIDA - VENCIDA">
      <formula>NOT(ISERROR(SEARCH("INCUMPLIDA - VENCIDA",P79)))</formula>
    </cfRule>
    <cfRule type="containsText" dxfId="81" priority="55" stopIfTrue="1" operator="containsText" text="CUMPLIDA - EFECTIVA">
      <formula>NOT(ISERROR(SEARCH("CUMPLIDA - EFECTIVA",P79)))</formula>
    </cfRule>
  </conditionalFormatting>
  <conditionalFormatting sqref="P81">
    <cfRule type="containsText" dxfId="80" priority="46" operator="containsText" text="CUMPLIDA - INEFECTIVA">
      <formula>NOT(ISERROR(SEARCH("CUMPLIDA - INEFECTIVA",P81)))</formula>
    </cfRule>
    <cfRule type="containsText" dxfId="79" priority="47" operator="containsText" text="ABIERTA">
      <formula>NOT(ISERROR(SEARCH("ABIERTA",P81)))</formula>
    </cfRule>
    <cfRule type="containsText" dxfId="78" priority="48" operator="containsText" text="CUMPLIDA - PENDIENTE EFECTIVIDAD">
      <formula>NOT(ISERROR(SEARCH("CUMPLIDA - PENDIENTE EFECTIVIDAD",P81)))</formula>
    </cfRule>
    <cfRule type="containsText" dxfId="77" priority="49" operator="containsText" text="INCUMPLIDA - VENCIDA">
      <formula>NOT(ISERROR(SEARCH("INCUMPLIDA - VENCIDA",P81)))</formula>
    </cfRule>
    <cfRule type="containsText" dxfId="76" priority="50" stopIfTrue="1" operator="containsText" text="CUMPLIDA - EFECTIVA">
      <formula>NOT(ISERROR(SEARCH("CUMPLIDA - EFECTIVA",P81)))</formula>
    </cfRule>
  </conditionalFormatting>
  <conditionalFormatting sqref="P84">
    <cfRule type="containsText" dxfId="75" priority="41" operator="containsText" text="CUMPLIDA - INEFECTIVA">
      <formula>NOT(ISERROR(SEARCH("CUMPLIDA - INEFECTIVA",P84)))</formula>
    </cfRule>
    <cfRule type="containsText" dxfId="74" priority="42" operator="containsText" text="ABIERTA">
      <formula>NOT(ISERROR(SEARCH("ABIERTA",P84)))</formula>
    </cfRule>
    <cfRule type="containsText" dxfId="73" priority="43" operator="containsText" text="CUMPLIDA - PENDIENTE EFECTIVIDAD">
      <formula>NOT(ISERROR(SEARCH("CUMPLIDA - PENDIENTE EFECTIVIDAD",P84)))</formula>
    </cfRule>
    <cfRule type="containsText" dxfId="72" priority="44" operator="containsText" text="INCUMPLIDA - VENCIDA">
      <formula>NOT(ISERROR(SEARCH("INCUMPLIDA - VENCIDA",P84)))</formula>
    </cfRule>
    <cfRule type="containsText" dxfId="71" priority="45" stopIfTrue="1" operator="containsText" text="CUMPLIDA - EFECTIVA">
      <formula>NOT(ISERROR(SEARCH("CUMPLIDA - EFECTIVA",P84)))</formula>
    </cfRule>
  </conditionalFormatting>
  <conditionalFormatting sqref="P86">
    <cfRule type="containsText" dxfId="70" priority="36" operator="containsText" text="CUMPLIDA - INEFECTIVA">
      <formula>NOT(ISERROR(SEARCH("CUMPLIDA - INEFECTIVA",P86)))</formula>
    </cfRule>
    <cfRule type="containsText" dxfId="69" priority="37" operator="containsText" text="ABIERTA">
      <formula>NOT(ISERROR(SEARCH("ABIERTA",P86)))</formula>
    </cfRule>
    <cfRule type="containsText" dxfId="68" priority="38" operator="containsText" text="CUMPLIDA - PENDIENTE EFECTIVIDAD">
      <formula>NOT(ISERROR(SEARCH("CUMPLIDA - PENDIENTE EFECTIVIDAD",P86)))</formula>
    </cfRule>
    <cfRule type="containsText" dxfId="67" priority="39" operator="containsText" text="INCUMPLIDA - VENCIDA">
      <formula>NOT(ISERROR(SEARCH("INCUMPLIDA - VENCIDA",P86)))</formula>
    </cfRule>
    <cfRule type="containsText" dxfId="66" priority="40" stopIfTrue="1" operator="containsText" text="CUMPLIDA - EFECTIVA">
      <formula>NOT(ISERROR(SEARCH("CUMPLIDA - EFECTIVA",P86)))</formula>
    </cfRule>
  </conditionalFormatting>
  <conditionalFormatting sqref="R6">
    <cfRule type="containsText" dxfId="65" priority="6" stopIfTrue="1" operator="containsText" text="CERRADO">
      <formula>NOT(ISERROR(SEARCH("CERRADO",R6)))</formula>
    </cfRule>
    <cfRule type="containsText" dxfId="64" priority="7" operator="containsText" text="ABIERTO">
      <formula>NOT(ISERROR(SEARCH("ABIERTO",R6)))</formula>
    </cfRule>
  </conditionalFormatting>
  <conditionalFormatting sqref="R10">
    <cfRule type="containsText" dxfId="63" priority="8" stopIfTrue="1" operator="containsText" text="CERRADO">
      <formula>NOT(ISERROR(SEARCH("CERRADO",R10)))</formula>
    </cfRule>
    <cfRule type="containsText" dxfId="62" priority="9" operator="containsText" text="ABIERTO">
      <formula>NOT(ISERROR(SEARCH("ABIERTO",R10)))</formula>
    </cfRule>
  </conditionalFormatting>
  <conditionalFormatting sqref="R16">
    <cfRule type="containsText" dxfId="61" priority="10" stopIfTrue="1" operator="containsText" text="CERRADO">
      <formula>NOT(ISERROR(SEARCH("CERRADO",R16)))</formula>
    </cfRule>
    <cfRule type="containsText" dxfId="60" priority="11" operator="containsText" text="ABIERTO">
      <formula>NOT(ISERROR(SEARCH("ABIERTO",R16)))</formula>
    </cfRule>
  </conditionalFormatting>
  <conditionalFormatting sqref="R18">
    <cfRule type="containsText" dxfId="59" priority="12" stopIfTrue="1" operator="containsText" text="CERRADO">
      <formula>NOT(ISERROR(SEARCH("CERRADO",R18)))</formula>
    </cfRule>
    <cfRule type="containsText" dxfId="58" priority="13" operator="containsText" text="ABIERTO">
      <formula>NOT(ISERROR(SEARCH("ABIERTO",R18)))</formula>
    </cfRule>
  </conditionalFormatting>
  <conditionalFormatting sqref="R20">
    <cfRule type="containsText" dxfId="57" priority="14" stopIfTrue="1" operator="containsText" text="CERRADO">
      <formula>NOT(ISERROR(SEARCH("CERRADO",R20)))</formula>
    </cfRule>
    <cfRule type="containsText" dxfId="56" priority="15" operator="containsText" text="ABIERTO">
      <formula>NOT(ISERROR(SEARCH("ABIERTO",R20)))</formula>
    </cfRule>
  </conditionalFormatting>
  <conditionalFormatting sqref="R23">
    <cfRule type="containsText" dxfId="55" priority="16" stopIfTrue="1" operator="containsText" text="CERRADO">
      <formula>NOT(ISERROR(SEARCH("CERRADO",R23)))</formula>
    </cfRule>
    <cfRule type="containsText" dxfId="54" priority="17" operator="containsText" text="ABIERTO">
      <formula>NOT(ISERROR(SEARCH("ABIERTO",R23)))</formula>
    </cfRule>
  </conditionalFormatting>
  <conditionalFormatting sqref="R28">
    <cfRule type="containsText" dxfId="53" priority="18" stopIfTrue="1" operator="containsText" text="CERRADO">
      <formula>NOT(ISERROR(SEARCH("CERRADO",R28)))</formula>
    </cfRule>
    <cfRule type="containsText" dxfId="52" priority="19" operator="containsText" text="ABIERTO">
      <formula>NOT(ISERROR(SEARCH("ABIERTO",R28)))</formula>
    </cfRule>
  </conditionalFormatting>
  <conditionalFormatting sqref="R37">
    <cfRule type="containsText" dxfId="51" priority="20" stopIfTrue="1" operator="containsText" text="CERRADO">
      <formula>NOT(ISERROR(SEARCH("CERRADO",R37)))</formula>
    </cfRule>
    <cfRule type="containsText" dxfId="50" priority="21" operator="containsText" text="ABIERTO">
      <formula>NOT(ISERROR(SEARCH("ABIERTO",R37)))</formula>
    </cfRule>
  </conditionalFormatting>
  <conditionalFormatting sqref="R44">
    <cfRule type="containsText" dxfId="49" priority="22" stopIfTrue="1" operator="containsText" text="CERRADO">
      <formula>NOT(ISERROR(SEARCH("CERRADO",R44)))</formula>
    </cfRule>
    <cfRule type="containsText" dxfId="48" priority="23" operator="containsText" text="ABIERTO">
      <formula>NOT(ISERROR(SEARCH("ABIERTO",R44)))</formula>
    </cfRule>
  </conditionalFormatting>
  <conditionalFormatting sqref="R52">
    <cfRule type="containsText" dxfId="47" priority="24" stopIfTrue="1" operator="containsText" text="CERRADO">
      <formula>NOT(ISERROR(SEARCH("CERRADO",R52)))</formula>
    </cfRule>
    <cfRule type="containsText" dxfId="46" priority="25" operator="containsText" text="ABIERTO">
      <formula>NOT(ISERROR(SEARCH("ABIERTO",R52)))</formula>
    </cfRule>
  </conditionalFormatting>
  <conditionalFormatting sqref="R62">
    <cfRule type="containsText" dxfId="45" priority="26" stopIfTrue="1" operator="containsText" text="CERRADO">
      <formula>NOT(ISERROR(SEARCH("CERRADO",R62)))</formula>
    </cfRule>
    <cfRule type="containsText" dxfId="44" priority="27" operator="containsText" text="ABIERTO">
      <formula>NOT(ISERROR(SEARCH("ABIERTO",R62)))</formula>
    </cfRule>
  </conditionalFormatting>
  <conditionalFormatting sqref="R70">
    <cfRule type="containsText" dxfId="43" priority="28" stopIfTrue="1" operator="containsText" text="CERRADO">
      <formula>NOT(ISERROR(SEARCH("CERRADO",R70)))</formula>
    </cfRule>
    <cfRule type="containsText" dxfId="42" priority="29" operator="containsText" text="ABIERTO">
      <formula>NOT(ISERROR(SEARCH("ABIERTO",R70)))</formula>
    </cfRule>
  </conditionalFormatting>
  <conditionalFormatting sqref="R73">
    <cfRule type="containsText" dxfId="41" priority="30" stopIfTrue="1" operator="containsText" text="CERRADO">
      <formula>NOT(ISERROR(SEARCH("CERRADO",R73)))</formula>
    </cfRule>
    <cfRule type="containsText" dxfId="40" priority="31" operator="containsText" text="ABIERTO">
      <formula>NOT(ISERROR(SEARCH("ABIERTO",R73)))</formula>
    </cfRule>
  </conditionalFormatting>
  <conditionalFormatting sqref="R76">
    <cfRule type="containsText" dxfId="39" priority="32" stopIfTrue="1" operator="containsText" text="CERRADO">
      <formula>NOT(ISERROR(SEARCH("CERRADO",R76)))</formula>
    </cfRule>
    <cfRule type="containsText" dxfId="38" priority="33" operator="containsText" text="ABIERTO">
      <formula>NOT(ISERROR(SEARCH("ABIERTO",R76)))</formula>
    </cfRule>
  </conditionalFormatting>
  <conditionalFormatting sqref="R79">
    <cfRule type="containsText" dxfId="37" priority="34" stopIfTrue="1" operator="containsText" text="CERRADO">
      <formula>NOT(ISERROR(SEARCH("CERRADO",R79)))</formula>
    </cfRule>
    <cfRule type="containsText" dxfId="36" priority="35" operator="containsText" text="ABIERTO">
      <formula>NOT(ISERROR(SEARCH("ABIERTO",R79)))</formula>
    </cfRule>
  </conditionalFormatting>
  <conditionalFormatting sqref="R84:R86">
    <cfRule type="containsText" dxfId="35" priority="156" stopIfTrue="1" operator="containsText" text="CERRADO">
      <formula>NOT(ISERROR(SEARCH("CERRADO",R84)))</formula>
    </cfRule>
    <cfRule type="containsText" dxfId="34" priority="157" operator="containsText" text="ABIERTO">
      <formula>NOT(ISERROR(SEARCH("ABIERTO",R84)))</formula>
    </cfRule>
  </conditionalFormatting>
  <dataValidations count="3">
    <dataValidation type="list" allowBlank="1" showInputMessage="1" showErrorMessage="1" sqref="R83:R1048576 R42:R52 R36:R37 R22:R28 R15:R20 R9:R10 R5:R6 R61:R62 R69:R73 R75:R76 R78:R79 R2:R3" xr:uid="{E770A33B-88E5-4D14-9B11-35CB4B58B780}">
      <formula1>$A$99:$A$100</formula1>
    </dataValidation>
    <dataValidation type="list" allowBlank="1" showInputMessage="1" showErrorMessage="1" sqref="P5:P1048576 P2:P3" xr:uid="{A4973DEC-8DA5-463D-8665-8DD4057BB062}">
      <formula1>$A$90:$A$95</formula1>
    </dataValidation>
    <dataValidation type="list" allowBlank="1" showInputMessage="1" showErrorMessage="1" sqref="H41 H25:H26 H88:H1048576 H6:H8 H20:H21 H10:H13 H30:H31 H23 H33:H34 H28 H37:H39" xr:uid="{128542F3-3C50-4511-8CFD-7D7F9654DEED}">
      <formula1>#REF!</formula1>
    </dataValidation>
  </dataValidations>
  <hyperlinks>
    <hyperlink ref="F49" r:id="rId1" display="about:blank" xr:uid="{19A1B053-DF6F-437C-B4EE-E18DEE9472DA}"/>
  </hyperlinks>
  <printOptions horizontalCentered="1"/>
  <pageMargins left="0.39370078740157483" right="0.39370078740157483" top="0.39370078740157483" bottom="0.39370078740157483" header="0" footer="0"/>
  <pageSetup scale="34" fitToHeight="0" orientation="landscape" r:id="rId2"/>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1"/>
  <sheetViews>
    <sheetView showGridLines="0" zoomScale="85" zoomScaleNormal="85" zoomScaleSheetLayoutView="90" workbookViewId="0">
      <selection activeCell="F40" sqref="F40"/>
    </sheetView>
  </sheetViews>
  <sheetFormatPr baseColWidth="10" defaultColWidth="11.453125" defaultRowHeight="59.25" customHeight="1"/>
  <cols>
    <col min="1" max="1" width="15" style="2" customWidth="1"/>
    <col min="2" max="2" width="20.81640625" style="2" customWidth="1"/>
    <col min="3" max="3" width="13.7265625" style="2" customWidth="1"/>
    <col min="4" max="4" width="28.453125" style="2" customWidth="1"/>
    <col min="5" max="5" width="38.1796875" style="1" bestFit="1" customWidth="1"/>
    <col min="6" max="6" width="30.453125" style="1" customWidth="1"/>
    <col min="7" max="7" width="18.7265625" style="1" customWidth="1"/>
    <col min="8" max="8" width="13.453125" style="1" customWidth="1"/>
    <col min="9" max="9" width="17.81640625" style="1" customWidth="1"/>
    <col min="10" max="10" width="11.7265625" style="1" customWidth="1"/>
    <col min="11" max="11" width="19.54296875" style="1" customWidth="1"/>
    <col min="12" max="13" width="14.7265625" style="1" customWidth="1"/>
    <col min="14" max="14" width="92" style="1" customWidth="1"/>
    <col min="15" max="15" width="20.453125" style="1" customWidth="1"/>
    <col min="16" max="16" width="25.453125" style="59" customWidth="1"/>
    <col min="17" max="17" width="90.81640625" style="1" customWidth="1"/>
    <col min="18" max="18" width="21.26953125" style="1" customWidth="1"/>
    <col min="19" max="16384" width="11.453125" style="2"/>
  </cols>
  <sheetData>
    <row r="1" spans="1:18" ht="48" customHeight="1">
      <c r="A1" s="1384"/>
      <c r="B1" s="1385"/>
      <c r="C1" s="1385"/>
      <c r="D1" s="1386"/>
      <c r="E1" s="1381" t="s">
        <v>8</v>
      </c>
      <c r="F1" s="1382"/>
      <c r="G1" s="1382"/>
      <c r="H1" s="1382"/>
      <c r="I1" s="1382"/>
      <c r="J1" s="1382"/>
      <c r="K1" s="1382"/>
      <c r="L1" s="1382"/>
      <c r="M1" s="1382"/>
      <c r="N1" s="1382"/>
      <c r="O1" s="1382"/>
      <c r="P1" s="1383"/>
      <c r="Q1" s="67" t="s">
        <v>171</v>
      </c>
      <c r="R1" s="68" t="s">
        <v>172</v>
      </c>
    </row>
    <row r="2" spans="1:18" ht="33" customHeight="1">
      <c r="A2" s="1387"/>
      <c r="B2" s="1388"/>
      <c r="C2" s="1388"/>
      <c r="D2" s="1389"/>
      <c r="E2" s="1381"/>
      <c r="F2" s="1382"/>
      <c r="G2" s="1382"/>
      <c r="H2" s="1382"/>
      <c r="I2" s="1382"/>
      <c r="J2" s="1382"/>
      <c r="K2" s="1382"/>
      <c r="L2" s="1382"/>
      <c r="M2" s="1382"/>
      <c r="N2" s="1382"/>
      <c r="O2" s="1382"/>
      <c r="P2" s="1383"/>
      <c r="Q2" s="67" t="s">
        <v>173</v>
      </c>
      <c r="R2" s="68">
        <v>6</v>
      </c>
    </row>
    <row r="3" spans="1:18" s="17" customFormat="1" ht="27" customHeight="1">
      <c r="A3" s="824" t="s">
        <v>9</v>
      </c>
      <c r="B3" s="824" t="s">
        <v>10</v>
      </c>
      <c r="C3" s="824" t="s">
        <v>11</v>
      </c>
      <c r="D3" s="824" t="s">
        <v>12</v>
      </c>
      <c r="E3" s="824" t="s">
        <v>13</v>
      </c>
      <c r="F3" s="824" t="s">
        <v>14</v>
      </c>
      <c r="G3" s="824" t="s">
        <v>15</v>
      </c>
      <c r="H3" s="824" t="s">
        <v>16</v>
      </c>
      <c r="I3" s="824" t="s">
        <v>17</v>
      </c>
      <c r="J3" s="824" t="s">
        <v>18</v>
      </c>
      <c r="K3" s="824" t="s">
        <v>19</v>
      </c>
      <c r="L3" s="826" t="s">
        <v>20</v>
      </c>
      <c r="M3" s="826"/>
      <c r="N3" s="826"/>
      <c r="O3" s="826"/>
      <c r="P3" s="826"/>
      <c r="Q3" s="826"/>
      <c r="R3" s="826"/>
    </row>
    <row r="4" spans="1:18" s="17" customFormat="1" ht="49.5" customHeight="1">
      <c r="A4" s="824"/>
      <c r="B4" s="824"/>
      <c r="C4" s="824"/>
      <c r="D4" s="824"/>
      <c r="E4" s="824"/>
      <c r="F4" s="824"/>
      <c r="G4" s="824"/>
      <c r="H4" s="824"/>
      <c r="I4" s="824"/>
      <c r="J4" s="824"/>
      <c r="K4" s="824"/>
      <c r="L4" s="23" t="s">
        <v>21</v>
      </c>
      <c r="M4" s="23" t="s">
        <v>22</v>
      </c>
      <c r="N4" s="23" t="s">
        <v>23</v>
      </c>
      <c r="O4" s="23" t="s">
        <v>116</v>
      </c>
      <c r="P4" s="23" t="s">
        <v>24</v>
      </c>
      <c r="Q4" s="23" t="s">
        <v>25</v>
      </c>
      <c r="R4" s="23" t="s">
        <v>26</v>
      </c>
    </row>
    <row r="5" spans="1:18" s="1" customFormat="1" ht="233.25" customHeight="1">
      <c r="A5" s="1372" t="s">
        <v>27</v>
      </c>
      <c r="B5" s="1372" t="s">
        <v>28</v>
      </c>
      <c r="C5" s="1372">
        <v>5</v>
      </c>
      <c r="D5" s="1373" t="s">
        <v>35</v>
      </c>
      <c r="E5" s="13" t="s">
        <v>36</v>
      </c>
      <c r="F5" s="13" t="s">
        <v>37</v>
      </c>
      <c r="G5" s="13" t="s">
        <v>38</v>
      </c>
      <c r="H5" s="14" t="s">
        <v>39</v>
      </c>
      <c r="I5" s="15" t="s">
        <v>40</v>
      </c>
      <c r="J5" s="7">
        <v>44218</v>
      </c>
      <c r="K5" s="5">
        <v>44249</v>
      </c>
      <c r="L5" s="5"/>
      <c r="M5" s="7" t="s">
        <v>142</v>
      </c>
      <c r="N5" s="6" t="s">
        <v>149</v>
      </c>
      <c r="O5" s="45">
        <v>1</v>
      </c>
      <c r="P5" s="15" t="s">
        <v>125</v>
      </c>
      <c r="Q5" s="1394" t="s">
        <v>159</v>
      </c>
      <c r="R5" s="1375" t="s">
        <v>1</v>
      </c>
    </row>
    <row r="6" spans="1:18" s="18" customFormat="1" ht="333" customHeight="1">
      <c r="A6" s="1372"/>
      <c r="B6" s="1372"/>
      <c r="C6" s="1372"/>
      <c r="D6" s="1373"/>
      <c r="E6" s="13" t="s">
        <v>41</v>
      </c>
      <c r="F6" s="13" t="s">
        <v>42</v>
      </c>
      <c r="G6" s="13" t="s">
        <v>43</v>
      </c>
      <c r="H6" s="14" t="s">
        <v>39</v>
      </c>
      <c r="I6" s="15" t="s">
        <v>44</v>
      </c>
      <c r="J6" s="7">
        <v>44218</v>
      </c>
      <c r="K6" s="5">
        <v>44249</v>
      </c>
      <c r="L6" s="5"/>
      <c r="M6" s="7" t="s">
        <v>142</v>
      </c>
      <c r="N6" s="6" t="s">
        <v>150</v>
      </c>
      <c r="O6" s="45">
        <v>1</v>
      </c>
      <c r="P6" s="15" t="s">
        <v>125</v>
      </c>
      <c r="Q6" s="1395"/>
      <c r="R6" s="1376"/>
    </row>
    <row r="7" spans="1:18" ht="15" customHeight="1">
      <c r="A7" s="1390"/>
      <c r="B7" s="1391"/>
      <c r="C7" s="1391"/>
      <c r="D7" s="1392"/>
      <c r="E7" s="1392"/>
      <c r="F7" s="1392"/>
      <c r="G7" s="1392"/>
      <c r="H7" s="1392"/>
      <c r="I7" s="1392"/>
      <c r="J7" s="1392"/>
      <c r="K7" s="1392"/>
      <c r="L7" s="1391"/>
      <c r="M7" s="1391"/>
      <c r="N7" s="1391"/>
      <c r="O7" s="1391"/>
      <c r="P7" s="1391"/>
      <c r="Q7" s="1391"/>
      <c r="R7" s="1393"/>
    </row>
    <row r="8" spans="1:18" s="19" customFormat="1" ht="369.75" customHeight="1">
      <c r="A8" s="1372" t="s">
        <v>27</v>
      </c>
      <c r="B8" s="1372" t="s">
        <v>28</v>
      </c>
      <c r="C8" s="1372">
        <v>6</v>
      </c>
      <c r="D8" s="6" t="s">
        <v>45</v>
      </c>
      <c r="E8" s="6" t="s">
        <v>93</v>
      </c>
      <c r="F8" s="6" t="s">
        <v>94</v>
      </c>
      <c r="G8" s="6" t="s">
        <v>95</v>
      </c>
      <c r="H8" s="43" t="s">
        <v>39</v>
      </c>
      <c r="I8" s="8" t="s">
        <v>46</v>
      </c>
      <c r="J8" s="44">
        <v>45352</v>
      </c>
      <c r="K8" s="44">
        <v>45535</v>
      </c>
      <c r="L8" s="42">
        <v>45583</v>
      </c>
      <c r="M8" s="7" t="s">
        <v>142</v>
      </c>
      <c r="N8" s="6" t="s">
        <v>143</v>
      </c>
      <c r="O8" s="45">
        <v>1</v>
      </c>
      <c r="P8" s="15" t="s">
        <v>2</v>
      </c>
      <c r="Q8" s="1401" t="s">
        <v>160</v>
      </c>
      <c r="R8" s="1377" t="s">
        <v>3</v>
      </c>
    </row>
    <row r="9" spans="1:18" s="19" customFormat="1" ht="229.5">
      <c r="A9" s="1372"/>
      <c r="B9" s="1372"/>
      <c r="C9" s="1372"/>
      <c r="D9" s="10" t="s">
        <v>45</v>
      </c>
      <c r="E9" s="13" t="s">
        <v>48</v>
      </c>
      <c r="F9" s="13" t="s">
        <v>49</v>
      </c>
      <c r="G9" s="4" t="s">
        <v>50</v>
      </c>
      <c r="H9" s="14" t="s">
        <v>39</v>
      </c>
      <c r="I9" s="15" t="s">
        <v>46</v>
      </c>
      <c r="J9" s="7" t="s">
        <v>47</v>
      </c>
      <c r="K9" s="5">
        <v>44561</v>
      </c>
      <c r="L9" s="42"/>
      <c r="M9" s="7" t="s">
        <v>142</v>
      </c>
      <c r="N9" s="6" t="s">
        <v>151</v>
      </c>
      <c r="O9" s="45">
        <v>1</v>
      </c>
      <c r="P9" s="15" t="s">
        <v>2</v>
      </c>
      <c r="Q9" s="1402"/>
      <c r="R9" s="1377"/>
    </row>
    <row r="10" spans="1:18" s="19" customFormat="1" ht="335">
      <c r="A10" s="1372"/>
      <c r="B10" s="1372"/>
      <c r="C10" s="1372"/>
      <c r="D10" s="10" t="s">
        <v>45</v>
      </c>
      <c r="E10" s="10" t="s">
        <v>51</v>
      </c>
      <c r="F10" s="10" t="s">
        <v>52</v>
      </c>
      <c r="G10" s="10" t="s">
        <v>53</v>
      </c>
      <c r="H10" s="14" t="s">
        <v>39</v>
      </c>
      <c r="I10" s="15" t="s">
        <v>46</v>
      </c>
      <c r="J10" s="7" t="s">
        <v>47</v>
      </c>
      <c r="K10" s="5">
        <v>44561</v>
      </c>
      <c r="L10" s="42"/>
      <c r="M10" s="7" t="s">
        <v>142</v>
      </c>
      <c r="N10" s="6" t="s">
        <v>150</v>
      </c>
      <c r="O10" s="45">
        <v>1</v>
      </c>
      <c r="P10" s="15" t="s">
        <v>2</v>
      </c>
      <c r="Q10" s="1403"/>
      <c r="R10" s="1377"/>
    </row>
    <row r="11" spans="1:18" ht="15" customHeight="1">
      <c r="A11" s="1390"/>
      <c r="B11" s="1391"/>
      <c r="C11" s="1391"/>
      <c r="D11" s="1391"/>
      <c r="E11" s="1391"/>
      <c r="F11" s="1391"/>
      <c r="G11" s="1391"/>
      <c r="H11" s="1391"/>
      <c r="I11" s="1391"/>
      <c r="J11" s="1391"/>
      <c r="K11" s="1391"/>
      <c r="L11" s="1391"/>
      <c r="M11" s="1391"/>
      <c r="N11" s="1391"/>
      <c r="O11" s="1391"/>
      <c r="P11" s="1391"/>
      <c r="Q11" s="1391"/>
      <c r="R11" s="1393"/>
    </row>
    <row r="12" spans="1:18" ht="183" customHeight="1">
      <c r="A12" s="1372" t="s">
        <v>27</v>
      </c>
      <c r="B12" s="1372" t="s">
        <v>28</v>
      </c>
      <c r="C12" s="1372">
        <v>7</v>
      </c>
      <c r="D12" s="1373" t="s">
        <v>54</v>
      </c>
      <c r="E12" s="46" t="s">
        <v>55</v>
      </c>
      <c r="F12" s="46" t="s">
        <v>56</v>
      </c>
      <c r="G12" s="47" t="s">
        <v>57</v>
      </c>
      <c r="H12" s="48" t="s">
        <v>39</v>
      </c>
      <c r="I12" s="49" t="s">
        <v>46</v>
      </c>
      <c r="J12" s="50">
        <v>44211</v>
      </c>
      <c r="K12" s="51">
        <v>44270</v>
      </c>
      <c r="L12" s="42">
        <v>45583</v>
      </c>
      <c r="M12" s="7" t="s">
        <v>101</v>
      </c>
      <c r="N12" s="6" t="s">
        <v>144</v>
      </c>
      <c r="O12" s="45">
        <v>1</v>
      </c>
      <c r="P12" s="15" t="s">
        <v>2</v>
      </c>
      <c r="Q12" s="1394" t="s">
        <v>111</v>
      </c>
      <c r="R12" s="1375" t="s">
        <v>3</v>
      </c>
    </row>
    <row r="13" spans="1:18" ht="375" customHeight="1">
      <c r="A13" s="1372"/>
      <c r="B13" s="1372"/>
      <c r="C13" s="1372"/>
      <c r="D13" s="1374"/>
      <c r="E13" s="10" t="s">
        <v>93</v>
      </c>
      <c r="F13" s="10" t="s">
        <v>94</v>
      </c>
      <c r="G13" s="10" t="s">
        <v>95</v>
      </c>
      <c r="H13" s="52" t="s">
        <v>39</v>
      </c>
      <c r="I13" s="53" t="s">
        <v>46</v>
      </c>
      <c r="J13" s="54">
        <v>45352</v>
      </c>
      <c r="K13" s="54">
        <v>45535</v>
      </c>
      <c r="L13" s="42">
        <v>45583</v>
      </c>
      <c r="M13" s="7" t="s">
        <v>101</v>
      </c>
      <c r="N13" s="6" t="s">
        <v>143</v>
      </c>
      <c r="O13" s="45">
        <v>1</v>
      </c>
      <c r="P13" s="15" t="s">
        <v>2</v>
      </c>
      <c r="Q13" s="1395"/>
      <c r="R13" s="1376"/>
    </row>
    <row r="14" spans="1:18" ht="15" customHeight="1">
      <c r="A14" s="1404"/>
      <c r="B14" s="1392"/>
      <c r="C14" s="1392"/>
      <c r="D14" s="1392"/>
      <c r="E14" s="1405"/>
      <c r="F14" s="1405"/>
      <c r="G14" s="1405"/>
      <c r="H14" s="1405"/>
      <c r="I14" s="1405"/>
      <c r="J14" s="1405"/>
      <c r="K14" s="1405"/>
      <c r="L14" s="1392"/>
      <c r="M14" s="1392"/>
      <c r="N14" s="1392"/>
      <c r="O14" s="1392"/>
      <c r="P14" s="1392"/>
      <c r="Q14" s="1392"/>
      <c r="R14" s="1406"/>
    </row>
    <row r="15" spans="1:18" s="19" customFormat="1" ht="100">
      <c r="A15" s="1372" t="s">
        <v>27</v>
      </c>
      <c r="B15" s="1372" t="s">
        <v>28</v>
      </c>
      <c r="C15" s="1372">
        <v>8</v>
      </c>
      <c r="D15" s="1373" t="s">
        <v>58</v>
      </c>
      <c r="E15" s="10" t="s">
        <v>112</v>
      </c>
      <c r="F15" s="10" t="s">
        <v>113</v>
      </c>
      <c r="G15" s="10" t="s">
        <v>114</v>
      </c>
      <c r="H15" s="52" t="s">
        <v>59</v>
      </c>
      <c r="I15" s="53" t="s">
        <v>46</v>
      </c>
      <c r="J15" s="54">
        <v>45352</v>
      </c>
      <c r="K15" s="54">
        <v>45535</v>
      </c>
      <c r="L15" s="5"/>
      <c r="M15" s="7" t="s">
        <v>142</v>
      </c>
      <c r="N15" s="6" t="s">
        <v>155</v>
      </c>
      <c r="O15" s="45">
        <v>1</v>
      </c>
      <c r="P15" s="15" t="s">
        <v>2</v>
      </c>
      <c r="Q15" s="1378" t="s">
        <v>156</v>
      </c>
      <c r="R15" s="1377" t="s">
        <v>3</v>
      </c>
    </row>
    <row r="16" spans="1:18" s="19" customFormat="1" ht="151">
      <c r="A16" s="1372"/>
      <c r="B16" s="1372"/>
      <c r="C16" s="1372"/>
      <c r="D16" s="1373"/>
      <c r="E16" s="13" t="s">
        <v>60</v>
      </c>
      <c r="F16" s="13" t="s">
        <v>61</v>
      </c>
      <c r="G16" s="15" t="s">
        <v>62</v>
      </c>
      <c r="H16" s="14" t="s">
        <v>59</v>
      </c>
      <c r="I16" s="15" t="s">
        <v>46</v>
      </c>
      <c r="J16" s="7">
        <v>44197</v>
      </c>
      <c r="K16" s="5">
        <v>44287</v>
      </c>
      <c r="L16" s="42">
        <v>45583</v>
      </c>
      <c r="M16" s="7" t="s">
        <v>142</v>
      </c>
      <c r="N16" s="6" t="s">
        <v>152</v>
      </c>
      <c r="O16" s="45">
        <v>1</v>
      </c>
      <c r="P16" s="15" t="s">
        <v>2</v>
      </c>
      <c r="Q16" s="1379"/>
      <c r="R16" s="1377"/>
    </row>
    <row r="17" spans="1:18" s="19" customFormat="1" ht="140">
      <c r="A17" s="1372"/>
      <c r="B17" s="1372"/>
      <c r="C17" s="1372"/>
      <c r="D17" s="1373"/>
      <c r="E17" s="13" t="s">
        <v>63</v>
      </c>
      <c r="F17" s="13" t="s">
        <v>64</v>
      </c>
      <c r="G17" s="13" t="s">
        <v>65</v>
      </c>
      <c r="H17" s="14" t="s">
        <v>59</v>
      </c>
      <c r="I17" s="15" t="s">
        <v>46</v>
      </c>
      <c r="J17" s="7">
        <v>44197</v>
      </c>
      <c r="K17" s="5">
        <v>44397</v>
      </c>
      <c r="L17" s="42">
        <v>45583</v>
      </c>
      <c r="M17" s="7" t="s">
        <v>142</v>
      </c>
      <c r="N17" s="6" t="s">
        <v>153</v>
      </c>
      <c r="O17" s="45">
        <v>1</v>
      </c>
      <c r="P17" s="15" t="s">
        <v>2</v>
      </c>
      <c r="Q17" s="1379"/>
      <c r="R17" s="1377"/>
    </row>
    <row r="18" spans="1:18" s="19" customFormat="1" ht="177">
      <c r="A18" s="1372"/>
      <c r="B18" s="1372"/>
      <c r="C18" s="1372"/>
      <c r="D18" s="1373"/>
      <c r="E18" s="13" t="s">
        <v>66</v>
      </c>
      <c r="F18" s="13" t="s">
        <v>67</v>
      </c>
      <c r="G18" s="4" t="s">
        <v>68</v>
      </c>
      <c r="H18" s="14" t="s">
        <v>59</v>
      </c>
      <c r="I18" s="15" t="s">
        <v>46</v>
      </c>
      <c r="J18" s="7">
        <v>44197</v>
      </c>
      <c r="K18" s="5">
        <v>44287</v>
      </c>
      <c r="L18" s="42">
        <v>45583</v>
      </c>
      <c r="M18" s="7" t="s">
        <v>142</v>
      </c>
      <c r="N18" s="6" t="s">
        <v>154</v>
      </c>
      <c r="O18" s="45">
        <v>1</v>
      </c>
      <c r="P18" s="15" t="s">
        <v>2</v>
      </c>
      <c r="Q18" s="1380"/>
      <c r="R18" s="1377"/>
    </row>
    <row r="19" spans="1:18" ht="10.5" customHeight="1">
      <c r="A19" s="1390"/>
      <c r="B19" s="1391"/>
      <c r="C19" s="1391"/>
      <c r="D19" s="1391"/>
      <c r="E19" s="1391"/>
      <c r="F19" s="1391"/>
      <c r="G19" s="1391"/>
      <c r="H19" s="1391"/>
      <c r="I19" s="1391"/>
      <c r="J19" s="1391"/>
      <c r="K19" s="1391"/>
      <c r="L19" s="1391"/>
      <c r="M19" s="1391"/>
      <c r="N19" s="1391"/>
      <c r="O19" s="1391"/>
      <c r="P19" s="1391"/>
      <c r="Q19" s="1391"/>
      <c r="R19" s="1393"/>
    </row>
    <row r="20" spans="1:18" ht="346.5" customHeight="1">
      <c r="A20" s="52" t="s">
        <v>27</v>
      </c>
      <c r="B20" s="52" t="s">
        <v>28</v>
      </c>
      <c r="C20" s="52">
        <v>9</v>
      </c>
      <c r="D20" s="53" t="s">
        <v>69</v>
      </c>
      <c r="E20" s="9" t="s">
        <v>70</v>
      </c>
      <c r="F20" s="10" t="s">
        <v>71</v>
      </c>
      <c r="G20" s="11" t="s">
        <v>72</v>
      </c>
      <c r="H20" s="14" t="s">
        <v>39</v>
      </c>
      <c r="I20" s="15" t="s">
        <v>46</v>
      </c>
      <c r="J20" s="7">
        <v>44197</v>
      </c>
      <c r="K20" s="5">
        <v>44287</v>
      </c>
      <c r="L20" s="5">
        <v>45583</v>
      </c>
      <c r="M20" s="7" t="s">
        <v>101</v>
      </c>
      <c r="N20" s="6" t="s">
        <v>145</v>
      </c>
      <c r="O20" s="45">
        <v>1</v>
      </c>
      <c r="P20" s="15" t="s">
        <v>2</v>
      </c>
      <c r="Q20" s="6" t="s">
        <v>146</v>
      </c>
      <c r="R20" s="14" t="s">
        <v>3</v>
      </c>
    </row>
    <row r="21" spans="1:18" ht="12.65" customHeight="1">
      <c r="A21" s="1390"/>
      <c r="B21" s="1391"/>
      <c r="C21" s="1391"/>
      <c r="D21" s="1391"/>
      <c r="E21" s="1391"/>
      <c r="F21" s="1391"/>
      <c r="G21" s="1391"/>
      <c r="H21" s="1391"/>
      <c r="I21" s="1391"/>
      <c r="J21" s="1391"/>
      <c r="K21" s="1391"/>
      <c r="L21" s="1391"/>
      <c r="M21" s="1391"/>
      <c r="N21" s="1391"/>
      <c r="O21" s="1391"/>
      <c r="P21" s="1391"/>
      <c r="Q21" s="1391"/>
      <c r="R21" s="1393"/>
    </row>
    <row r="22" spans="1:18" s="19" customFormat="1" ht="384" customHeight="1">
      <c r="A22" s="52" t="s">
        <v>27</v>
      </c>
      <c r="B22" s="52" t="s">
        <v>28</v>
      </c>
      <c r="C22" s="52">
        <v>10</v>
      </c>
      <c r="D22" s="53" t="s">
        <v>73</v>
      </c>
      <c r="E22" s="9" t="s">
        <v>96</v>
      </c>
      <c r="F22" s="10" t="s">
        <v>71</v>
      </c>
      <c r="G22" s="11" t="s">
        <v>97</v>
      </c>
      <c r="H22" s="14" t="s">
        <v>39</v>
      </c>
      <c r="I22" s="15" t="s">
        <v>46</v>
      </c>
      <c r="J22" s="7">
        <v>45352</v>
      </c>
      <c r="K22" s="5">
        <v>45535</v>
      </c>
      <c r="L22" s="5">
        <v>45583</v>
      </c>
      <c r="M22" s="7" t="s">
        <v>101</v>
      </c>
      <c r="N22" s="6" t="s">
        <v>145</v>
      </c>
      <c r="O22" s="45">
        <v>1</v>
      </c>
      <c r="P22" s="15" t="s">
        <v>2</v>
      </c>
      <c r="Q22" s="6" t="s">
        <v>147</v>
      </c>
      <c r="R22" s="14" t="s">
        <v>3</v>
      </c>
    </row>
    <row r="23" spans="1:18" ht="11.5" customHeight="1">
      <c r="A23" s="1390"/>
      <c r="B23" s="1391"/>
      <c r="C23" s="1391"/>
      <c r="D23" s="1391"/>
      <c r="E23" s="1392"/>
      <c r="F23" s="1392"/>
      <c r="G23" s="1392"/>
      <c r="H23" s="1392"/>
      <c r="I23" s="1392"/>
      <c r="J23" s="1392"/>
      <c r="K23" s="1392"/>
      <c r="L23" s="1391"/>
      <c r="M23" s="1391"/>
      <c r="N23" s="1391"/>
      <c r="O23" s="1391"/>
      <c r="P23" s="1391"/>
      <c r="Q23" s="1391"/>
      <c r="R23" s="1393"/>
    </row>
    <row r="24" spans="1:18" ht="210" customHeight="1">
      <c r="A24" s="14" t="s">
        <v>27</v>
      </c>
      <c r="B24" s="14" t="s">
        <v>28</v>
      </c>
      <c r="C24" s="14">
        <v>11</v>
      </c>
      <c r="D24" s="15" t="s">
        <v>74</v>
      </c>
      <c r="E24" s="10" t="s">
        <v>103</v>
      </c>
      <c r="F24" s="55" t="s">
        <v>148</v>
      </c>
      <c r="G24" s="55" t="s">
        <v>102</v>
      </c>
      <c r="H24" s="52" t="s">
        <v>59</v>
      </c>
      <c r="I24" s="53" t="s">
        <v>104</v>
      </c>
      <c r="J24" s="54">
        <v>45352</v>
      </c>
      <c r="K24" s="54">
        <v>45565</v>
      </c>
      <c r="L24" s="5">
        <v>45635</v>
      </c>
      <c r="M24" s="7" t="s">
        <v>101</v>
      </c>
      <c r="N24" s="6" t="s">
        <v>165</v>
      </c>
      <c r="O24" s="45">
        <v>1</v>
      </c>
      <c r="P24" s="15" t="s">
        <v>125</v>
      </c>
      <c r="Q24" s="6" t="s">
        <v>166</v>
      </c>
      <c r="R24" s="16" t="s">
        <v>1</v>
      </c>
    </row>
    <row r="25" spans="1:18" ht="15" customHeight="1">
      <c r="A25" s="1390"/>
      <c r="B25" s="1391"/>
      <c r="C25" s="1391"/>
      <c r="D25" s="1391"/>
      <c r="E25" s="1407"/>
      <c r="F25" s="1407"/>
      <c r="G25" s="1407"/>
      <c r="H25" s="1407"/>
      <c r="I25" s="1407"/>
      <c r="J25" s="1407"/>
      <c r="K25" s="1407"/>
      <c r="L25" s="1391"/>
      <c r="M25" s="1391"/>
      <c r="N25" s="1391"/>
      <c r="O25" s="1391"/>
      <c r="P25" s="1391"/>
      <c r="Q25" s="1391"/>
      <c r="R25" s="1393"/>
    </row>
    <row r="26" spans="1:18" ht="187.5" customHeight="1">
      <c r="A26" s="4" t="s">
        <v>27</v>
      </c>
      <c r="B26" s="4" t="s">
        <v>28</v>
      </c>
      <c r="C26" s="14">
        <v>12</v>
      </c>
      <c r="D26" s="13" t="s">
        <v>75</v>
      </c>
      <c r="E26" s="1414" t="s">
        <v>91</v>
      </c>
      <c r="F26" s="1414"/>
      <c r="G26" s="1414"/>
      <c r="H26" s="1414"/>
      <c r="I26" s="1414"/>
      <c r="J26" s="1414"/>
      <c r="K26" s="1414"/>
      <c r="L26" s="5">
        <v>45583</v>
      </c>
      <c r="M26" s="7" t="s">
        <v>101</v>
      </c>
      <c r="N26" s="6" t="s">
        <v>169</v>
      </c>
      <c r="O26" s="4"/>
      <c r="P26" s="15" t="s">
        <v>2</v>
      </c>
      <c r="Q26" s="6" t="s">
        <v>170</v>
      </c>
      <c r="R26" s="8" t="s">
        <v>3</v>
      </c>
    </row>
    <row r="27" spans="1:18" ht="16" thickBot="1">
      <c r="A27" s="1415" t="s">
        <v>76</v>
      </c>
      <c r="B27" s="1416"/>
      <c r="C27" s="1416"/>
      <c r="D27" s="1416"/>
      <c r="E27" s="1416"/>
      <c r="F27" s="1416"/>
      <c r="G27" s="1416"/>
      <c r="H27" s="1416"/>
      <c r="I27" s="1416"/>
      <c r="J27" s="1416"/>
      <c r="K27" s="1416"/>
      <c r="L27" s="1416"/>
      <c r="M27" s="1416"/>
      <c r="N27" s="1416"/>
      <c r="O27" s="1416"/>
      <c r="P27" s="1416"/>
      <c r="Q27" s="1416"/>
      <c r="R27" s="1417"/>
    </row>
    <row r="28" spans="1:18" s="17" customFormat="1" ht="59.25" customHeight="1">
      <c r="A28" s="1396" t="s">
        <v>9</v>
      </c>
      <c r="B28" s="1396" t="s">
        <v>10</v>
      </c>
      <c r="C28" s="1396" t="s">
        <v>11</v>
      </c>
      <c r="D28" s="1396" t="s">
        <v>12</v>
      </c>
      <c r="E28" s="1396" t="s">
        <v>13</v>
      </c>
      <c r="F28" s="1396" t="s">
        <v>14</v>
      </c>
      <c r="G28" s="1396" t="s">
        <v>15</v>
      </c>
      <c r="H28" s="1396" t="s">
        <v>16</v>
      </c>
      <c r="I28" s="1396" t="s">
        <v>17</v>
      </c>
      <c r="J28" s="1396" t="s">
        <v>18</v>
      </c>
      <c r="K28" s="1396" t="s">
        <v>19</v>
      </c>
      <c r="L28" s="1398" t="s">
        <v>20</v>
      </c>
      <c r="M28" s="1399"/>
      <c r="N28" s="1399"/>
      <c r="O28" s="1399"/>
      <c r="P28" s="1399"/>
      <c r="Q28" s="1399"/>
      <c r="R28" s="1400"/>
    </row>
    <row r="29" spans="1:18" s="17" customFormat="1" ht="59.25" customHeight="1">
      <c r="A29" s="1188"/>
      <c r="B29" s="1188"/>
      <c r="C29" s="1188"/>
      <c r="D29" s="1188"/>
      <c r="E29" s="1397"/>
      <c r="F29" s="1397"/>
      <c r="G29" s="1397"/>
      <c r="H29" s="1397"/>
      <c r="I29" s="1397"/>
      <c r="J29" s="1397"/>
      <c r="K29" s="1397"/>
      <c r="L29" s="57" t="s">
        <v>77</v>
      </c>
      <c r="M29" s="57" t="s">
        <v>22</v>
      </c>
      <c r="N29" s="57" t="s">
        <v>23</v>
      </c>
      <c r="O29" s="57" t="s">
        <v>116</v>
      </c>
      <c r="P29" s="57" t="s">
        <v>24</v>
      </c>
      <c r="Q29" s="57" t="s">
        <v>25</v>
      </c>
      <c r="R29" s="58" t="s">
        <v>26</v>
      </c>
    </row>
    <row r="30" spans="1:18" s="56" customFormat="1" ht="270" customHeight="1">
      <c r="A30" s="11" t="s">
        <v>78</v>
      </c>
      <c r="B30" s="60" t="s">
        <v>79</v>
      </c>
      <c r="C30" s="52">
        <v>1</v>
      </c>
      <c r="D30" s="10" t="s">
        <v>80</v>
      </c>
      <c r="E30" s="10" t="s">
        <v>98</v>
      </c>
      <c r="F30" s="10" t="s">
        <v>99</v>
      </c>
      <c r="G30" s="10" t="s">
        <v>100</v>
      </c>
      <c r="H30" s="53" t="s">
        <v>81</v>
      </c>
      <c r="I30" s="53" t="s">
        <v>107</v>
      </c>
      <c r="J30" s="54">
        <v>44713</v>
      </c>
      <c r="K30" s="54">
        <v>45291</v>
      </c>
      <c r="L30" s="5">
        <v>45583</v>
      </c>
      <c r="M30" s="7" t="s">
        <v>101</v>
      </c>
      <c r="N30" s="10" t="s">
        <v>157</v>
      </c>
      <c r="O30" s="61">
        <v>1</v>
      </c>
      <c r="P30" s="53" t="s">
        <v>2</v>
      </c>
      <c r="Q30" s="10" t="s">
        <v>158</v>
      </c>
      <c r="R30" s="52" t="s">
        <v>3</v>
      </c>
    </row>
    <row r="31" spans="1:18" ht="15" customHeight="1">
      <c r="A31" s="1408"/>
      <c r="B31" s="1407"/>
      <c r="C31" s="1407"/>
      <c r="D31" s="1407"/>
      <c r="E31" s="1407"/>
      <c r="F31" s="1407"/>
      <c r="G31" s="1407"/>
      <c r="H31" s="1407"/>
      <c r="I31" s="1407"/>
      <c r="J31" s="1407"/>
      <c r="K31" s="1407"/>
      <c r="L31" s="1407"/>
      <c r="M31" s="1407"/>
      <c r="N31" s="1407"/>
      <c r="O31" s="1407"/>
      <c r="P31" s="1407"/>
      <c r="Q31" s="1407"/>
      <c r="R31" s="1409"/>
    </row>
    <row r="32" spans="1:18" s="19" customFormat="1" ht="409.5" customHeight="1">
      <c r="A32" s="1412" t="s">
        <v>78</v>
      </c>
      <c r="B32" s="1410" t="s">
        <v>79</v>
      </c>
      <c r="C32" s="1372">
        <v>2</v>
      </c>
      <c r="D32" s="1373" t="s">
        <v>82</v>
      </c>
      <c r="E32" s="10" t="s">
        <v>105</v>
      </c>
      <c r="F32" s="10" t="s">
        <v>84</v>
      </c>
      <c r="G32" s="53" t="s">
        <v>106</v>
      </c>
      <c r="H32" s="53" t="s">
        <v>85</v>
      </c>
      <c r="I32" s="53" t="s">
        <v>107</v>
      </c>
      <c r="J32" s="66">
        <v>45139</v>
      </c>
      <c r="K32" s="66">
        <v>45260</v>
      </c>
      <c r="L32" s="5">
        <v>45629</v>
      </c>
      <c r="M32" s="7" t="s">
        <v>163</v>
      </c>
      <c r="N32" s="6" t="s">
        <v>161</v>
      </c>
      <c r="O32" s="45">
        <v>1</v>
      </c>
      <c r="P32" s="22" t="s">
        <v>2</v>
      </c>
      <c r="Q32" s="1419" t="s">
        <v>164</v>
      </c>
      <c r="R32" s="1421" t="s">
        <v>3</v>
      </c>
    </row>
    <row r="33" spans="1:18" s="19" customFormat="1" ht="153">
      <c r="A33" s="1413"/>
      <c r="B33" s="1411"/>
      <c r="C33" s="1372"/>
      <c r="D33" s="1373"/>
      <c r="E33" s="10" t="s">
        <v>83</v>
      </c>
      <c r="F33" s="10" t="s">
        <v>86</v>
      </c>
      <c r="G33" s="53" t="s">
        <v>87</v>
      </c>
      <c r="H33" s="53" t="s">
        <v>85</v>
      </c>
      <c r="I33" s="53" t="s">
        <v>88</v>
      </c>
      <c r="J33" s="66">
        <v>44713</v>
      </c>
      <c r="K33" s="53" t="s">
        <v>89</v>
      </c>
      <c r="L33" s="5">
        <v>45635</v>
      </c>
      <c r="M33" s="7" t="s">
        <v>163</v>
      </c>
      <c r="N33" s="6" t="s">
        <v>162</v>
      </c>
      <c r="O33" s="45">
        <v>1</v>
      </c>
      <c r="P33" s="22" t="s">
        <v>2</v>
      </c>
      <c r="Q33" s="1420"/>
      <c r="R33" s="1422"/>
    </row>
    <row r="34" spans="1:18" ht="15" customHeight="1">
      <c r="A34" s="1390"/>
      <c r="B34" s="1391"/>
      <c r="C34" s="1391"/>
      <c r="D34" s="1392"/>
      <c r="E34" s="1392"/>
      <c r="F34" s="1392"/>
      <c r="G34" s="1392"/>
      <c r="H34" s="1392"/>
      <c r="I34" s="1392"/>
      <c r="J34" s="1392"/>
      <c r="K34" s="1392"/>
      <c r="L34" s="1391"/>
      <c r="M34" s="1391"/>
      <c r="N34" s="1391"/>
      <c r="O34" s="1391"/>
      <c r="P34" s="1391"/>
      <c r="Q34" s="1391"/>
      <c r="R34" s="1393"/>
    </row>
    <row r="35" spans="1:18" ht="227.25" customHeight="1">
      <c r="A35" s="11" t="s">
        <v>78</v>
      </c>
      <c r="B35" s="60" t="s">
        <v>79</v>
      </c>
      <c r="C35" s="52">
        <v>3</v>
      </c>
      <c r="D35" s="53" t="s">
        <v>90</v>
      </c>
      <c r="E35" s="10" t="s">
        <v>108</v>
      </c>
      <c r="F35" s="10" t="s">
        <v>109</v>
      </c>
      <c r="G35" s="10" t="s">
        <v>110</v>
      </c>
      <c r="H35" s="22" t="s">
        <v>85</v>
      </c>
      <c r="I35" s="53" t="s">
        <v>107</v>
      </c>
      <c r="J35" s="54">
        <v>45017</v>
      </c>
      <c r="K35" s="54">
        <v>45504</v>
      </c>
      <c r="L35" s="5">
        <v>45635</v>
      </c>
      <c r="M35" s="7" t="s">
        <v>101</v>
      </c>
      <c r="N35" s="60" t="s">
        <v>167</v>
      </c>
      <c r="O35" s="61">
        <v>1</v>
      </c>
      <c r="P35" s="53" t="s">
        <v>124</v>
      </c>
      <c r="Q35" s="60" t="s">
        <v>168</v>
      </c>
      <c r="R35" s="52" t="s">
        <v>1</v>
      </c>
    </row>
    <row r="37" spans="1:18" ht="59.25" customHeight="1">
      <c r="A37" s="1418" t="s">
        <v>121</v>
      </c>
      <c r="B37" s="1418"/>
      <c r="C37" s="1418"/>
      <c r="D37" s="1418"/>
      <c r="E37" s="1418"/>
      <c r="F37" s="1418"/>
    </row>
    <row r="39" spans="1:18" ht="17.25" customHeight="1">
      <c r="A39" s="938" t="s">
        <v>122</v>
      </c>
      <c r="B39" s="938"/>
      <c r="C39" s="30"/>
      <c r="D39" s="938" t="s">
        <v>123</v>
      </c>
      <c r="E39" s="938"/>
      <c r="F39" s="938" t="s">
        <v>319</v>
      </c>
      <c r="G39" s="938"/>
    </row>
    <row r="40" spans="1:18" ht="17.25" customHeight="1">
      <c r="A40" s="12" t="s">
        <v>0</v>
      </c>
      <c r="B40" s="31">
        <f>+COUNTIF($P$1:$P$64,"ABIERTA")</f>
        <v>0</v>
      </c>
      <c r="C40" s="30"/>
      <c r="D40" s="12" t="s">
        <v>0</v>
      </c>
      <c r="E40" s="31">
        <f>+COUNTIF($P$5:$P$26,"ABIERTA")</f>
        <v>0</v>
      </c>
      <c r="F40" s="12" t="s">
        <v>0</v>
      </c>
      <c r="G40" s="31">
        <f>+COUNTIF($30:$35,"ABIERTA")</f>
        <v>0</v>
      </c>
    </row>
    <row r="41" spans="1:18" ht="17.25" customHeight="1">
      <c r="A41" s="32" t="s">
        <v>2</v>
      </c>
      <c r="B41" s="31">
        <f>+E41+G41+I41</f>
        <v>15</v>
      </c>
      <c r="C41" s="30"/>
      <c r="D41" s="12" t="s">
        <v>2</v>
      </c>
      <c r="E41" s="31">
        <f>+COUNTIF($5:$26,"CUMPLIDA - EFECTIVA")</f>
        <v>12</v>
      </c>
      <c r="F41" s="12" t="s">
        <v>2</v>
      </c>
      <c r="G41" s="31">
        <f>+COUNTIF($30:$35,"CUMPLIDA - EFECTIVA")</f>
        <v>3</v>
      </c>
    </row>
    <row r="42" spans="1:18" ht="17.25" customHeight="1">
      <c r="A42" s="33" t="s">
        <v>124</v>
      </c>
      <c r="B42" s="31">
        <f>+E42+G42+I42</f>
        <v>1</v>
      </c>
      <c r="C42" s="30"/>
      <c r="D42" s="12" t="s">
        <v>124</v>
      </c>
      <c r="E42" s="31">
        <f>+COUNTIF($P$5:$P$26,"CUMPLIDA - PENDIENTE DE EFECTIVIDAD")</f>
        <v>0</v>
      </c>
      <c r="F42" s="12" t="s">
        <v>124</v>
      </c>
      <c r="G42" s="31">
        <f>+COUNTIF($30:$35,"CUMPLIDA - PENDIENTE DE EFECTIVIDAD")</f>
        <v>1</v>
      </c>
    </row>
    <row r="43" spans="1:18" ht="17.25" customHeight="1">
      <c r="A43" s="34" t="s">
        <v>125</v>
      </c>
      <c r="B43" s="31">
        <v>0</v>
      </c>
      <c r="C43" s="30"/>
      <c r="D43" s="12" t="s">
        <v>125</v>
      </c>
      <c r="E43" s="31">
        <f>+COUNTIF($P$5:$P$26,"CUMPLIDA INEFECTIVA")</f>
        <v>3</v>
      </c>
      <c r="F43" s="12" t="s">
        <v>125</v>
      </c>
      <c r="G43" s="31">
        <f>+COUNTIF($30:$35,"CUMPLIDA INEFECTIVA")</f>
        <v>0</v>
      </c>
    </row>
    <row r="44" spans="1:18" ht="17.25" customHeight="1">
      <c r="A44" s="35" t="s">
        <v>4</v>
      </c>
      <c r="B44" s="31">
        <f>+E44+G44+I44</f>
        <v>0</v>
      </c>
      <c r="C44" s="30"/>
      <c r="D44" s="12" t="s">
        <v>4</v>
      </c>
      <c r="E44" s="31">
        <f>+COUNTIF($P$5:$P$26,"INCUMPLIDA - VENCIDA")</f>
        <v>0</v>
      </c>
      <c r="F44" s="12" t="s">
        <v>4</v>
      </c>
      <c r="G44" s="31">
        <f>+COUNTIF($30:$35,"INCUMPLIDA - VENCIDA")</f>
        <v>0</v>
      </c>
    </row>
    <row r="45" spans="1:18" ht="17.25" customHeight="1">
      <c r="A45" s="35" t="s">
        <v>7</v>
      </c>
      <c r="B45" s="31">
        <f>+COUNTIF($P$1:$P$64,"INCALIFICABLE")</f>
        <v>0</v>
      </c>
      <c r="C45" s="30"/>
      <c r="D45" s="12" t="s">
        <v>7</v>
      </c>
      <c r="E45" s="31">
        <f>+COUNTIF($P$1:$P$26,"INCALIFICABLE")</f>
        <v>0</v>
      </c>
      <c r="F45" s="12" t="s">
        <v>7</v>
      </c>
      <c r="G45" s="31">
        <f>+COUNTIF($30:$35,"INCALIFICABLE")</f>
        <v>0</v>
      </c>
    </row>
    <row r="46" spans="1:18" ht="17.25" customHeight="1">
      <c r="A46" s="36" t="s">
        <v>126</v>
      </c>
      <c r="B46" s="37">
        <f>+SUM(B40:B45)</f>
        <v>16</v>
      </c>
      <c r="C46" s="30"/>
      <c r="D46" s="36" t="s">
        <v>126</v>
      </c>
      <c r="E46" s="37">
        <f>SUM(E40:E45)</f>
        <v>15</v>
      </c>
      <c r="F46" s="36" t="s">
        <v>126</v>
      </c>
      <c r="G46" s="37">
        <f>SUM(G40:G45)</f>
        <v>4</v>
      </c>
    </row>
    <row r="47" spans="1:18" ht="17.25" customHeight="1">
      <c r="A47" s="30"/>
      <c r="B47" s="30"/>
      <c r="C47" s="30"/>
      <c r="D47" s="38"/>
      <c r="E47" s="38"/>
      <c r="F47" s="38"/>
      <c r="G47" s="19"/>
    </row>
    <row r="48" spans="1:18" ht="17.25" customHeight="1">
      <c r="A48" s="938" t="s">
        <v>127</v>
      </c>
      <c r="B48" s="938"/>
      <c r="C48" s="30"/>
      <c r="D48" s="938" t="s">
        <v>128</v>
      </c>
      <c r="E48" s="938"/>
      <c r="F48" s="938" t="s">
        <v>128</v>
      </c>
      <c r="G48" s="938"/>
    </row>
    <row r="49" spans="1:7" ht="17.25" customHeight="1">
      <c r="A49" s="31" t="s">
        <v>1</v>
      </c>
      <c r="B49" s="31">
        <f>+E49+G49</f>
        <v>3</v>
      </c>
      <c r="C49" s="30"/>
      <c r="D49" s="39" t="s">
        <v>1</v>
      </c>
      <c r="E49" s="31">
        <f>+COUNTIF($R$5:$R$26,"ABIERTO")</f>
        <v>2</v>
      </c>
      <c r="F49" s="39" t="s">
        <v>1</v>
      </c>
      <c r="G49" s="31">
        <f>+COUNTIF($30:$35,"ABIERTO")</f>
        <v>1</v>
      </c>
    </row>
    <row r="50" spans="1:7" ht="17.25" customHeight="1">
      <c r="A50" s="31" t="s">
        <v>3</v>
      </c>
      <c r="B50" s="31">
        <f>+E50+G50</f>
        <v>8</v>
      </c>
      <c r="C50" s="30"/>
      <c r="D50" s="39" t="s">
        <v>3</v>
      </c>
      <c r="E50" s="31">
        <f>+COUNTIF($R$5:$R$26,"CERRADO")</f>
        <v>6</v>
      </c>
      <c r="F50" s="39" t="s">
        <v>3</v>
      </c>
      <c r="G50" s="31">
        <f>+COUNTIF($30:$35,"CERRADO")</f>
        <v>2</v>
      </c>
    </row>
    <row r="51" spans="1:7" ht="17.25" customHeight="1">
      <c r="A51" s="37" t="s">
        <v>126</v>
      </c>
      <c r="B51" s="37">
        <f>B49+B50</f>
        <v>11</v>
      </c>
      <c r="C51" s="30"/>
      <c r="D51" s="36" t="s">
        <v>126</v>
      </c>
      <c r="E51" s="37">
        <f>SUM(E49:E50)</f>
        <v>8</v>
      </c>
      <c r="F51" s="36" t="s">
        <v>126</v>
      </c>
      <c r="G51" s="37">
        <f>SUM(G49:G50)</f>
        <v>3</v>
      </c>
    </row>
  </sheetData>
  <mergeCells count="73">
    <mergeCell ref="A39:B39"/>
    <mergeCell ref="D39:E39"/>
    <mergeCell ref="F39:G39"/>
    <mergeCell ref="A48:B48"/>
    <mergeCell ref="D48:E48"/>
    <mergeCell ref="F48:G48"/>
    <mergeCell ref="A37:F37"/>
    <mergeCell ref="C32:C33"/>
    <mergeCell ref="D32:D33"/>
    <mergeCell ref="Q32:Q33"/>
    <mergeCell ref="R32:R33"/>
    <mergeCell ref="A25:R25"/>
    <mergeCell ref="A31:R31"/>
    <mergeCell ref="A34:R34"/>
    <mergeCell ref="B32:B33"/>
    <mergeCell ref="A32:A33"/>
    <mergeCell ref="E26:K26"/>
    <mergeCell ref="A27:R27"/>
    <mergeCell ref="A28:A29"/>
    <mergeCell ref="B28:B29"/>
    <mergeCell ref="C28:C29"/>
    <mergeCell ref="D28:D29"/>
    <mergeCell ref="E28:E29"/>
    <mergeCell ref="F28:F29"/>
    <mergeCell ref="G28:G29"/>
    <mergeCell ref="H28:H29"/>
    <mergeCell ref="I28:I29"/>
    <mergeCell ref="J28:J29"/>
    <mergeCell ref="K28:K29"/>
    <mergeCell ref="L28:R28"/>
    <mergeCell ref="A8:A10"/>
    <mergeCell ref="B8:B10"/>
    <mergeCell ref="C8:C10"/>
    <mergeCell ref="R8:R10"/>
    <mergeCell ref="Q12:Q13"/>
    <mergeCell ref="A11:R11"/>
    <mergeCell ref="Q8:Q10"/>
    <mergeCell ref="A14:R14"/>
    <mergeCell ref="A19:R19"/>
    <mergeCell ref="A21:R21"/>
    <mergeCell ref="A23:R23"/>
    <mergeCell ref="A12:A13"/>
    <mergeCell ref="B12:B13"/>
    <mergeCell ref="A7:R7"/>
    <mergeCell ref="A5:A6"/>
    <mergeCell ref="B5:B6"/>
    <mergeCell ref="C5:C6"/>
    <mergeCell ref="D5:D6"/>
    <mergeCell ref="R5:R6"/>
    <mergeCell ref="Q5:Q6"/>
    <mergeCell ref="E1:P2"/>
    <mergeCell ref="A1:D2"/>
    <mergeCell ref="L3:R3"/>
    <mergeCell ref="A3:A4"/>
    <mergeCell ref="B3:B4"/>
    <mergeCell ref="C3:C4"/>
    <mergeCell ref="D3:D4"/>
    <mergeCell ref="E3:E4"/>
    <mergeCell ref="F3:F4"/>
    <mergeCell ref="G3:G4"/>
    <mergeCell ref="H3:H4"/>
    <mergeCell ref="I3:I4"/>
    <mergeCell ref="J3:J4"/>
    <mergeCell ref="K3:K4"/>
    <mergeCell ref="C12:C13"/>
    <mergeCell ref="D12:D13"/>
    <mergeCell ref="R12:R13"/>
    <mergeCell ref="A15:A18"/>
    <mergeCell ref="B15:B18"/>
    <mergeCell ref="C15:C18"/>
    <mergeCell ref="D15:D18"/>
    <mergeCell ref="R15:R18"/>
    <mergeCell ref="Q15:Q18"/>
  </mergeCells>
  <dataValidations disablePrompts="1" count="4">
    <dataValidation type="list" allowBlank="1" showInputMessage="1" showErrorMessage="1" sqref="H36:H1048576" xr:uid="{00000000-0002-0000-0700-000000000000}">
      <formula1>#REF!</formula1>
    </dataValidation>
    <dataValidation type="list" allowBlank="1" showInputMessage="1" showErrorMessage="1" sqref="H5:H6 H12:H13 H22 H20 H15:H18 H24 H8:H10" xr:uid="{00000000-0002-0000-0700-000001000000}">
      <formula1>#REF!</formula1>
    </dataValidation>
    <dataValidation type="list" allowBlank="1" showInputMessage="1" showErrorMessage="1" sqref="P3:P1048576" xr:uid="{00000000-0002-0000-0700-000002000000}">
      <formula1>$A$40:$A$45</formula1>
    </dataValidation>
    <dataValidation type="list" allowBlank="1" showInputMessage="1" showErrorMessage="1" sqref="R34:R1048576 R3:R32" xr:uid="{00000000-0002-0000-0700-000003000000}">
      <formula1>$A$49:$A$50</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3D084880-F2D9-4EB3-88AD-BDA87D9AFE23}">
            <xm:f>NOT(ISERROR(SEARCH($A$45,P1)))</xm:f>
            <xm:f>$A$45</xm:f>
            <x14:dxf>
              <font>
                <b/>
                <i val="0"/>
              </font>
              <fill>
                <patternFill>
                  <bgColor rgb="FFFF0000"/>
                </patternFill>
              </fill>
            </x14:dxf>
          </x14:cfRule>
          <x14:cfRule type="containsText" priority="4" operator="containsText" id="{AD7F8A69-04DE-429A-89D3-8B4979AD427C}">
            <xm:f>NOT(ISERROR(SEARCH($A$44,P1)))</xm:f>
            <xm:f>$A$44</xm:f>
            <x14:dxf>
              <font>
                <b/>
                <i val="0"/>
              </font>
              <fill>
                <patternFill>
                  <bgColor rgb="FFFF0000"/>
                </patternFill>
              </fill>
            </x14:dxf>
          </x14:cfRule>
          <x14:cfRule type="containsText" priority="5" operator="containsText" id="{B52B54A1-AFC0-4DB8-AD65-ECBCF34B6E35}">
            <xm:f>NOT(ISERROR(SEARCH($A$43,P1)))</xm:f>
            <xm:f>$A$43</xm:f>
            <x14:dxf>
              <font>
                <b/>
                <i val="0"/>
              </font>
              <fill>
                <patternFill>
                  <bgColor rgb="FFFFC000"/>
                </patternFill>
              </fill>
            </x14:dxf>
          </x14:cfRule>
          <x14:cfRule type="containsText" priority="6" operator="containsText" id="{F8DE3072-A16A-4EE3-853B-B244B1AE5F7C}">
            <xm:f>NOT(ISERROR(SEARCH($A$42,P1)))</xm:f>
            <xm:f>$A$42</xm:f>
            <x14:dxf>
              <font>
                <b/>
                <i val="0"/>
              </font>
              <fill>
                <patternFill>
                  <bgColor theme="8" tint="0.39994506668294322"/>
                </patternFill>
              </fill>
            </x14:dxf>
          </x14:cfRule>
          <x14:cfRule type="containsText" priority="7" operator="containsText" id="{DC38EACE-BF3A-4771-B982-3EA5270F5110}">
            <xm:f>NOT(ISERROR(SEARCH($A$41,P1)))</xm:f>
            <xm:f>$A$41</xm:f>
            <x14:dxf>
              <font>
                <b/>
                <i val="0"/>
              </font>
              <fill>
                <patternFill>
                  <bgColor theme="9" tint="0.39994506668294322"/>
                </patternFill>
              </fill>
            </x14:dxf>
          </x14:cfRule>
          <x14:cfRule type="containsText" priority="8" operator="containsText" id="{579C3F12-A85D-415C-A5D2-6836410ADD4A}">
            <xm:f>NOT(ISERROR(SEARCH($A$40,P1)))</xm:f>
            <xm:f>$A$40</xm:f>
            <x14:dxf>
              <font>
                <b/>
                <i val="0"/>
              </font>
              <fill>
                <patternFill>
                  <bgColor theme="0"/>
                </patternFill>
              </fill>
            </x14:dxf>
          </x14:cfRule>
          <xm:sqref>P1:P1048576</xm:sqref>
        </x14:conditionalFormatting>
        <x14:conditionalFormatting xmlns:xm="http://schemas.microsoft.com/office/excel/2006/main">
          <x14:cfRule type="containsText" priority="1" operator="containsText" id="{C5F380BE-C7D5-4A3E-8168-1691E5CFB9A2}">
            <xm:f>NOT(ISERROR(SEARCH($A$50,R1)))</xm:f>
            <xm:f>$A$50</xm:f>
            <x14:dxf>
              <font>
                <b/>
                <i val="0"/>
              </font>
              <fill>
                <patternFill>
                  <bgColor theme="9" tint="0.39994506668294322"/>
                </patternFill>
              </fill>
            </x14:dxf>
          </x14:cfRule>
          <x14:cfRule type="containsText" priority="2" operator="containsText" id="{8406A041-F2D4-4FFE-9740-493283EE04E5}">
            <xm:f>NOT(ISERROR(SEARCH($A$49,R1)))</xm:f>
            <xm:f>$A$49</xm:f>
            <x14:dxf>
              <font>
                <b/>
                <i val="0"/>
              </font>
              <fill>
                <patternFill>
                  <bgColor theme="0"/>
                </patternFill>
              </fill>
            </x14:dxf>
          </x14:cfRule>
          <xm:sqref>R1:R32</xm:sqref>
        </x14:conditionalFormatting>
        <x14:conditionalFormatting xmlns:xm="http://schemas.microsoft.com/office/excel/2006/main">
          <x14:cfRule type="containsText" priority="17" operator="containsText" id="{2CE98D6B-66B3-4EC1-908B-3B2D1414D9E4}">
            <xm:f>NOT(ISERROR(SEARCH($A$50,R34)))</xm:f>
            <xm:f>$A$50</xm:f>
            <x14:dxf>
              <font>
                <b/>
                <i val="0"/>
              </font>
              <fill>
                <patternFill>
                  <bgColor theme="9" tint="0.39994506668294322"/>
                </patternFill>
              </fill>
            </x14:dxf>
          </x14:cfRule>
          <x14:cfRule type="containsText" priority="18" operator="containsText" id="{78103B1B-C84D-4007-851E-F56AAE03F7D4}">
            <xm:f>NOT(ISERROR(SEARCH($A$49,R34)))</xm:f>
            <xm:f>$A$49</xm:f>
            <x14:dxf>
              <font>
                <b/>
                <i val="0"/>
              </font>
              <fill>
                <patternFill>
                  <bgColor theme="0"/>
                </patternFill>
              </fill>
            </x14:dxf>
          </x14:cfRule>
          <xm:sqref>R34:R1048576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7"/>
  <sheetViews>
    <sheetView showGridLines="0" zoomScale="80" zoomScaleNormal="80" zoomScaleSheetLayoutView="90" workbookViewId="0">
      <selection sqref="A1:XFD2"/>
    </sheetView>
  </sheetViews>
  <sheetFormatPr baseColWidth="10" defaultColWidth="11.453125" defaultRowHeight="59.25" customHeight="1"/>
  <cols>
    <col min="1" max="1" width="12.7265625" style="69" customWidth="1"/>
    <col min="2" max="2" width="17.7265625" style="69" customWidth="1"/>
    <col min="3" max="3" width="10.7265625" style="145" customWidth="1"/>
    <col min="4" max="4" width="29.26953125" style="69" customWidth="1"/>
    <col min="5" max="5" width="39.7265625" style="139" customWidth="1"/>
    <col min="6" max="6" width="42.26953125" style="139" customWidth="1"/>
    <col min="7" max="7" width="29.26953125" style="69" customWidth="1"/>
    <col min="8" max="8" width="15" style="69" customWidth="1"/>
    <col min="9" max="9" width="16.453125" style="139" customWidth="1"/>
    <col min="10" max="10" width="13.26953125" style="69" customWidth="1"/>
    <col min="11" max="11" width="13.7265625" style="69" customWidth="1"/>
    <col min="12" max="12" width="3.26953125" style="140" customWidth="1"/>
    <col min="13" max="13" width="14.7265625" style="69" customWidth="1"/>
    <col min="14" max="14" width="14.7265625" style="139" customWidth="1"/>
    <col min="15" max="15" width="83.7265625" style="69" customWidth="1"/>
    <col min="16" max="16" width="20.453125" style="139" customWidth="1"/>
    <col min="17" max="17" width="25.453125" style="141" customWidth="1"/>
    <col min="18" max="18" width="92.26953125" style="69" customWidth="1"/>
    <col min="19" max="19" width="21.26953125" style="142" customWidth="1"/>
    <col min="20" max="20" width="59.1796875" style="69" customWidth="1"/>
    <col min="21" max="21" width="24.26953125" style="69" customWidth="1"/>
    <col min="22" max="16384" width="11.453125" style="69"/>
  </cols>
  <sheetData>
    <row r="1" spans="1:19" s="2" customFormat="1" ht="48" customHeight="1">
      <c r="A1" s="1384"/>
      <c r="B1" s="1385"/>
      <c r="C1" s="1385"/>
      <c r="D1" s="1386"/>
      <c r="E1" s="1381" t="s">
        <v>8</v>
      </c>
      <c r="F1" s="1382"/>
      <c r="G1" s="1382"/>
      <c r="H1" s="1382"/>
      <c r="I1" s="1382"/>
      <c r="J1" s="1382"/>
      <c r="K1" s="1382"/>
      <c r="L1" s="1382"/>
      <c r="M1" s="1382"/>
      <c r="N1" s="1382"/>
      <c r="O1" s="1382"/>
      <c r="P1" s="1383"/>
      <c r="Q1" s="67" t="s">
        <v>171</v>
      </c>
      <c r="R1" s="68" t="s">
        <v>172</v>
      </c>
    </row>
    <row r="2" spans="1:19" s="2" customFormat="1" ht="33" customHeight="1">
      <c r="A2" s="1387"/>
      <c r="B2" s="1388"/>
      <c r="C2" s="1388"/>
      <c r="D2" s="1389"/>
      <c r="E2" s="1381"/>
      <c r="F2" s="1382"/>
      <c r="G2" s="1382"/>
      <c r="H2" s="1382"/>
      <c r="I2" s="1382"/>
      <c r="J2" s="1382"/>
      <c r="K2" s="1382"/>
      <c r="L2" s="1382"/>
      <c r="M2" s="1382"/>
      <c r="N2" s="1382"/>
      <c r="O2" s="1382"/>
      <c r="P2" s="1383"/>
      <c r="Q2" s="67" t="s">
        <v>173</v>
      </c>
      <c r="R2" s="68">
        <v>6</v>
      </c>
    </row>
    <row r="3" spans="1:19" s="71" customFormat="1" ht="29.25" customHeight="1">
      <c r="A3" s="1424" t="s">
        <v>9</v>
      </c>
      <c r="B3" s="1424" t="s">
        <v>10</v>
      </c>
      <c r="C3" s="1424" t="s">
        <v>11</v>
      </c>
      <c r="D3" s="1424" t="s">
        <v>12</v>
      </c>
      <c r="E3" s="1424" t="s">
        <v>13</v>
      </c>
      <c r="F3" s="1424" t="s">
        <v>14</v>
      </c>
      <c r="G3" s="1424" t="s">
        <v>15</v>
      </c>
      <c r="H3" s="1424" t="s">
        <v>16</v>
      </c>
      <c r="I3" s="1424" t="s">
        <v>17</v>
      </c>
      <c r="J3" s="1424" t="s">
        <v>18</v>
      </c>
      <c r="K3" s="1424" t="s">
        <v>19</v>
      </c>
      <c r="L3" s="70"/>
      <c r="M3" s="1423" t="s">
        <v>20</v>
      </c>
      <c r="N3" s="1423"/>
      <c r="O3" s="1423"/>
      <c r="P3" s="1423"/>
      <c r="Q3" s="1423"/>
      <c r="R3" s="1423"/>
      <c r="S3" s="1423"/>
    </row>
    <row r="4" spans="1:19" s="71" customFormat="1" ht="59.25" customHeight="1">
      <c r="A4" s="1424"/>
      <c r="B4" s="1424"/>
      <c r="C4" s="1424"/>
      <c r="D4" s="1424"/>
      <c r="E4" s="1424"/>
      <c r="F4" s="1424"/>
      <c r="G4" s="1424"/>
      <c r="H4" s="1424"/>
      <c r="I4" s="1424"/>
      <c r="J4" s="1424"/>
      <c r="K4" s="1424"/>
      <c r="L4" s="70"/>
      <c r="M4" s="72" t="s">
        <v>21</v>
      </c>
      <c r="N4" s="72" t="s">
        <v>22</v>
      </c>
      <c r="O4" s="72" t="s">
        <v>23</v>
      </c>
      <c r="P4" s="72" t="s">
        <v>174</v>
      </c>
      <c r="Q4" s="72" t="s">
        <v>24</v>
      </c>
      <c r="R4" s="72" t="s">
        <v>25</v>
      </c>
      <c r="S4" s="73" t="s">
        <v>26</v>
      </c>
    </row>
    <row r="5" spans="1:19" s="83" customFormat="1" ht="202.5" customHeight="1">
      <c r="A5" s="52" t="s">
        <v>175</v>
      </c>
      <c r="B5" s="52" t="s">
        <v>176</v>
      </c>
      <c r="C5" s="52">
        <v>1</v>
      </c>
      <c r="D5" s="74" t="s">
        <v>177</v>
      </c>
      <c r="E5" s="75" t="s">
        <v>178</v>
      </c>
      <c r="F5" s="76" t="s">
        <v>179</v>
      </c>
      <c r="G5" s="76" t="s">
        <v>180</v>
      </c>
      <c r="H5" s="43" t="s">
        <v>39</v>
      </c>
      <c r="I5" s="8" t="s">
        <v>181</v>
      </c>
      <c r="J5" s="77">
        <v>45536</v>
      </c>
      <c r="K5" s="78">
        <v>45626</v>
      </c>
      <c r="L5" s="79"/>
      <c r="M5" s="80">
        <v>45534</v>
      </c>
      <c r="N5" s="54" t="s">
        <v>182</v>
      </c>
      <c r="O5" s="6" t="s">
        <v>183</v>
      </c>
      <c r="P5" s="61">
        <v>0</v>
      </c>
      <c r="Q5" s="81" t="s">
        <v>0</v>
      </c>
      <c r="R5" s="6" t="s">
        <v>183</v>
      </c>
      <c r="S5" s="82" t="s">
        <v>1</v>
      </c>
    </row>
    <row r="6" spans="1:19" s="83" customFormat="1" ht="15" customHeight="1">
      <c r="A6" s="1425"/>
      <c r="B6" s="1426"/>
      <c r="C6" s="1426"/>
      <c r="D6" s="1426"/>
      <c r="E6" s="1426"/>
      <c r="F6" s="1426"/>
      <c r="G6" s="1426"/>
      <c r="H6" s="1426"/>
      <c r="I6" s="1426"/>
      <c r="J6" s="1426"/>
      <c r="K6" s="1426"/>
      <c r="L6" s="1426"/>
      <c r="M6" s="1426"/>
      <c r="N6" s="1426"/>
      <c r="O6" s="1426"/>
      <c r="P6" s="1426"/>
      <c r="Q6" s="1426"/>
      <c r="R6" s="1426"/>
      <c r="S6" s="1427"/>
    </row>
    <row r="7" spans="1:19" s="83" customFormat="1" ht="188.25" customHeight="1">
      <c r="A7" s="52" t="s">
        <v>175</v>
      </c>
      <c r="B7" s="52" t="s">
        <v>176</v>
      </c>
      <c r="C7" s="52">
        <v>2</v>
      </c>
      <c r="D7" s="64" t="s">
        <v>184</v>
      </c>
      <c r="E7" s="76" t="s">
        <v>178</v>
      </c>
      <c r="F7" s="76" t="s">
        <v>185</v>
      </c>
      <c r="G7" s="76" t="s">
        <v>186</v>
      </c>
      <c r="H7" s="43" t="s">
        <v>39</v>
      </c>
      <c r="I7" s="8" t="s">
        <v>187</v>
      </c>
      <c r="J7" s="77">
        <v>45536</v>
      </c>
      <c r="K7" s="78">
        <v>45626</v>
      </c>
      <c r="L7" s="79"/>
      <c r="M7" s="80">
        <v>45534</v>
      </c>
      <c r="N7" s="54" t="s">
        <v>182</v>
      </c>
      <c r="O7" s="6" t="s">
        <v>183</v>
      </c>
      <c r="P7" s="61">
        <v>0</v>
      </c>
      <c r="Q7" s="81" t="s">
        <v>0</v>
      </c>
      <c r="R7" s="6" t="s">
        <v>183</v>
      </c>
      <c r="S7" s="82" t="s">
        <v>1</v>
      </c>
    </row>
    <row r="8" spans="1:19" s="83" customFormat="1" ht="15" customHeight="1">
      <c r="A8" s="1425"/>
      <c r="B8" s="1426"/>
      <c r="C8" s="1426"/>
      <c r="D8" s="1426"/>
      <c r="E8" s="1426"/>
      <c r="F8" s="1426"/>
      <c r="G8" s="1426"/>
      <c r="H8" s="1426"/>
      <c r="I8" s="1426"/>
      <c r="J8" s="1426"/>
      <c r="K8" s="1426"/>
      <c r="L8" s="1426"/>
      <c r="M8" s="1426"/>
      <c r="N8" s="1426"/>
      <c r="O8" s="1426"/>
      <c r="P8" s="1426"/>
      <c r="Q8" s="1426"/>
      <c r="R8" s="1426"/>
      <c r="S8" s="1427"/>
    </row>
    <row r="9" spans="1:19" s="83" customFormat="1" ht="262.89999999999998" customHeight="1">
      <c r="A9" s="52" t="s">
        <v>175</v>
      </c>
      <c r="B9" s="52" t="s">
        <v>176</v>
      </c>
      <c r="C9" s="52">
        <v>3</v>
      </c>
      <c r="D9" s="84" t="s">
        <v>188</v>
      </c>
      <c r="E9" s="76" t="s">
        <v>178</v>
      </c>
      <c r="F9" s="76" t="s">
        <v>189</v>
      </c>
      <c r="G9" s="76" t="s">
        <v>190</v>
      </c>
      <c r="H9" s="43" t="s">
        <v>59</v>
      </c>
      <c r="I9" s="53" t="s">
        <v>181</v>
      </c>
      <c r="J9" s="85">
        <v>44927</v>
      </c>
      <c r="K9" s="85">
        <v>45412</v>
      </c>
      <c r="L9" s="86"/>
      <c r="M9" s="80">
        <v>45534</v>
      </c>
      <c r="N9" s="54" t="s">
        <v>182</v>
      </c>
      <c r="O9" s="10" t="s">
        <v>191</v>
      </c>
      <c r="P9" s="61">
        <v>1</v>
      </c>
      <c r="Q9" s="87" t="s">
        <v>2</v>
      </c>
      <c r="R9" s="10" t="s">
        <v>192</v>
      </c>
      <c r="S9" s="82" t="s">
        <v>3</v>
      </c>
    </row>
    <row r="10" spans="1:19" s="83" customFormat="1" ht="15" customHeight="1">
      <c r="A10" s="1425"/>
      <c r="B10" s="1426"/>
      <c r="C10" s="1426"/>
      <c r="D10" s="1426"/>
      <c r="E10" s="1426"/>
      <c r="F10" s="1426"/>
      <c r="G10" s="1426"/>
      <c r="H10" s="1426"/>
      <c r="I10" s="1426"/>
      <c r="J10" s="1426"/>
      <c r="K10" s="1426"/>
      <c r="L10" s="1426"/>
      <c r="M10" s="1426"/>
      <c r="N10" s="1426"/>
      <c r="O10" s="1426"/>
      <c r="P10" s="1426"/>
      <c r="Q10" s="1426"/>
      <c r="R10" s="1426"/>
      <c r="S10" s="1427"/>
    </row>
    <row r="11" spans="1:19" s="83" customFormat="1" ht="121.9" customHeight="1">
      <c r="A11" s="52" t="s">
        <v>175</v>
      </c>
      <c r="B11" s="52" t="s">
        <v>176</v>
      </c>
      <c r="C11" s="52">
        <v>4</v>
      </c>
      <c r="D11" s="1428" t="s">
        <v>193</v>
      </c>
      <c r="E11" s="76" t="s">
        <v>178</v>
      </c>
      <c r="F11" s="76" t="s">
        <v>189</v>
      </c>
      <c r="G11" s="76" t="s">
        <v>190</v>
      </c>
      <c r="H11" s="43" t="s">
        <v>39</v>
      </c>
      <c r="I11" s="53" t="s">
        <v>181</v>
      </c>
      <c r="J11" s="77">
        <v>44927</v>
      </c>
      <c r="K11" s="78">
        <v>45412</v>
      </c>
      <c r="L11" s="79"/>
      <c r="M11" s="80">
        <v>45534</v>
      </c>
      <c r="N11" s="54" t="s">
        <v>182</v>
      </c>
      <c r="O11" s="10" t="s">
        <v>194</v>
      </c>
      <c r="P11" s="88">
        <v>1</v>
      </c>
      <c r="Q11" s="87" t="s">
        <v>2</v>
      </c>
      <c r="R11" s="1419" t="s">
        <v>195</v>
      </c>
      <c r="S11" s="1432" t="s">
        <v>3</v>
      </c>
    </row>
    <row r="12" spans="1:19" s="83" customFormat="1" ht="109.5" customHeight="1">
      <c r="A12" s="52" t="s">
        <v>175</v>
      </c>
      <c r="B12" s="52" t="s">
        <v>176</v>
      </c>
      <c r="C12" s="52">
        <v>4</v>
      </c>
      <c r="D12" s="1429"/>
      <c r="E12" s="76" t="s">
        <v>196</v>
      </c>
      <c r="F12" s="76" t="s">
        <v>197</v>
      </c>
      <c r="G12" s="76" t="s">
        <v>198</v>
      </c>
      <c r="H12" s="43" t="s">
        <v>59</v>
      </c>
      <c r="I12" s="53" t="s">
        <v>181</v>
      </c>
      <c r="J12" s="77">
        <v>44089</v>
      </c>
      <c r="K12" s="78">
        <v>44119</v>
      </c>
      <c r="L12" s="79"/>
      <c r="M12" s="80">
        <v>44730</v>
      </c>
      <c r="N12" s="54" t="s">
        <v>199</v>
      </c>
      <c r="O12" s="6" t="s">
        <v>200</v>
      </c>
      <c r="P12" s="88">
        <v>1</v>
      </c>
      <c r="Q12" s="87" t="s">
        <v>2</v>
      </c>
      <c r="R12" s="1431"/>
      <c r="S12" s="1433"/>
    </row>
    <row r="13" spans="1:19" s="83" customFormat="1" ht="96.75" customHeight="1">
      <c r="A13" s="52" t="s">
        <v>175</v>
      </c>
      <c r="B13" s="52" t="s">
        <v>176</v>
      </c>
      <c r="C13" s="52">
        <v>4</v>
      </c>
      <c r="D13" s="1429"/>
      <c r="E13" s="6" t="s">
        <v>201</v>
      </c>
      <c r="F13" s="76" t="s">
        <v>202</v>
      </c>
      <c r="G13" s="76" t="s">
        <v>203</v>
      </c>
      <c r="H13" s="43" t="s">
        <v>59</v>
      </c>
      <c r="I13" s="53" t="s">
        <v>187</v>
      </c>
      <c r="J13" s="78">
        <v>44562</v>
      </c>
      <c r="K13" s="78">
        <v>44957</v>
      </c>
      <c r="L13" s="79"/>
      <c r="M13" s="80">
        <v>45534</v>
      </c>
      <c r="N13" s="54" t="s">
        <v>182</v>
      </c>
      <c r="O13" s="6" t="s">
        <v>204</v>
      </c>
      <c r="P13" s="88">
        <v>1</v>
      </c>
      <c r="Q13" s="87" t="s">
        <v>2</v>
      </c>
      <c r="R13" s="1431"/>
      <c r="S13" s="1433"/>
    </row>
    <row r="14" spans="1:19" s="83" customFormat="1" ht="147.75" customHeight="1">
      <c r="A14" s="52" t="s">
        <v>175</v>
      </c>
      <c r="B14" s="52" t="s">
        <v>176</v>
      </c>
      <c r="C14" s="52">
        <v>4</v>
      </c>
      <c r="D14" s="1430"/>
      <c r="E14" s="6" t="s">
        <v>205</v>
      </c>
      <c r="F14" s="76" t="s">
        <v>206</v>
      </c>
      <c r="G14" s="76" t="s">
        <v>207</v>
      </c>
      <c r="H14" s="43" t="s">
        <v>59</v>
      </c>
      <c r="I14" s="53" t="s">
        <v>181</v>
      </c>
      <c r="J14" s="78">
        <v>44089</v>
      </c>
      <c r="K14" s="78">
        <v>44119</v>
      </c>
      <c r="L14" s="79"/>
      <c r="M14" s="80">
        <v>44730</v>
      </c>
      <c r="N14" s="54" t="s">
        <v>199</v>
      </c>
      <c r="O14" s="6" t="s">
        <v>208</v>
      </c>
      <c r="P14" s="88">
        <v>1</v>
      </c>
      <c r="Q14" s="87" t="s">
        <v>2</v>
      </c>
      <c r="R14" s="1420"/>
      <c r="S14" s="1434"/>
    </row>
    <row r="15" spans="1:19" s="83" customFormat="1" ht="15" customHeight="1">
      <c r="A15" s="1435"/>
      <c r="B15" s="1436"/>
      <c r="C15" s="1436"/>
      <c r="D15" s="1436"/>
      <c r="E15" s="1436"/>
      <c r="F15" s="1436"/>
      <c r="G15" s="1436"/>
      <c r="H15" s="1436"/>
      <c r="I15" s="1436"/>
      <c r="J15" s="1436"/>
      <c r="K15" s="1436"/>
      <c r="L15" s="1436"/>
      <c r="M15" s="1436"/>
      <c r="N15" s="1436"/>
      <c r="O15" s="1436"/>
      <c r="P15" s="1436"/>
      <c r="Q15" s="1436"/>
      <c r="R15" s="1436"/>
      <c r="S15" s="1437"/>
    </row>
    <row r="16" spans="1:19" s="83" customFormat="1" ht="149.25" customHeight="1">
      <c r="A16" s="89" t="s">
        <v>175</v>
      </c>
      <c r="B16" s="89" t="s">
        <v>176</v>
      </c>
      <c r="C16" s="89">
        <v>5</v>
      </c>
      <c r="D16" s="1429" t="s">
        <v>209</v>
      </c>
      <c r="E16" s="90" t="s">
        <v>205</v>
      </c>
      <c r="F16" s="90" t="s">
        <v>206</v>
      </c>
      <c r="G16" s="90" t="s">
        <v>210</v>
      </c>
      <c r="H16" s="91" t="s">
        <v>59</v>
      </c>
      <c r="I16" s="92" t="s">
        <v>181</v>
      </c>
      <c r="J16" s="93">
        <v>44089</v>
      </c>
      <c r="K16" s="93">
        <v>44119</v>
      </c>
      <c r="L16" s="94"/>
      <c r="M16" s="95">
        <v>44730</v>
      </c>
      <c r="N16" s="96" t="s">
        <v>199</v>
      </c>
      <c r="O16" s="65" t="s">
        <v>211</v>
      </c>
      <c r="P16" s="88">
        <v>1</v>
      </c>
      <c r="Q16" s="87" t="s">
        <v>2</v>
      </c>
      <c r="R16" s="1419" t="s">
        <v>212</v>
      </c>
      <c r="S16" s="1433" t="s">
        <v>3</v>
      </c>
    </row>
    <row r="17" spans="1:20" s="83" customFormat="1" ht="102" customHeight="1">
      <c r="A17" s="52" t="s">
        <v>175</v>
      </c>
      <c r="B17" s="52" t="s">
        <v>176</v>
      </c>
      <c r="C17" s="52">
        <v>5</v>
      </c>
      <c r="D17" s="1429"/>
      <c r="E17" s="76" t="s">
        <v>213</v>
      </c>
      <c r="F17" s="76" t="s">
        <v>202</v>
      </c>
      <c r="G17" s="76" t="s">
        <v>203</v>
      </c>
      <c r="H17" s="43" t="s">
        <v>59</v>
      </c>
      <c r="I17" s="53" t="s">
        <v>181</v>
      </c>
      <c r="J17" s="78">
        <v>44562</v>
      </c>
      <c r="K17" s="78">
        <v>44957</v>
      </c>
      <c r="L17" s="79"/>
      <c r="M17" s="80">
        <v>45534</v>
      </c>
      <c r="N17" s="54" t="s">
        <v>182</v>
      </c>
      <c r="O17" s="6" t="s">
        <v>214</v>
      </c>
      <c r="P17" s="88">
        <v>1</v>
      </c>
      <c r="Q17" s="87" t="s">
        <v>2</v>
      </c>
      <c r="R17" s="1431"/>
      <c r="S17" s="1433"/>
    </row>
    <row r="18" spans="1:20" s="83" customFormat="1" ht="115.5" customHeight="1">
      <c r="A18" s="52" t="s">
        <v>175</v>
      </c>
      <c r="B18" s="52" t="s">
        <v>176</v>
      </c>
      <c r="C18" s="52">
        <v>5</v>
      </c>
      <c r="D18" s="1430"/>
      <c r="E18" s="76" t="s">
        <v>178</v>
      </c>
      <c r="F18" s="76" t="s">
        <v>189</v>
      </c>
      <c r="G18" s="76" t="s">
        <v>190</v>
      </c>
      <c r="H18" s="43" t="s">
        <v>59</v>
      </c>
      <c r="I18" s="97" t="s">
        <v>181</v>
      </c>
      <c r="J18" s="85">
        <v>44927</v>
      </c>
      <c r="K18" s="85">
        <v>45412</v>
      </c>
      <c r="L18" s="86"/>
      <c r="M18" s="80">
        <v>45534</v>
      </c>
      <c r="N18" s="54" t="s">
        <v>182</v>
      </c>
      <c r="O18" s="10" t="s">
        <v>194</v>
      </c>
      <c r="P18" s="88">
        <v>1</v>
      </c>
      <c r="Q18" s="87" t="s">
        <v>2</v>
      </c>
      <c r="R18" s="1420"/>
      <c r="S18" s="1434"/>
    </row>
    <row r="19" spans="1:20" s="83" customFormat="1" ht="15" customHeight="1">
      <c r="A19" s="1425"/>
      <c r="B19" s="1426"/>
      <c r="C19" s="1426"/>
      <c r="D19" s="1426"/>
      <c r="E19" s="1426"/>
      <c r="F19" s="1426"/>
      <c r="G19" s="1426"/>
      <c r="H19" s="1426"/>
      <c r="I19" s="1426"/>
      <c r="J19" s="1426"/>
      <c r="K19" s="1426"/>
      <c r="L19" s="1426"/>
      <c r="M19" s="1426"/>
      <c r="N19" s="1426"/>
      <c r="O19" s="1426"/>
      <c r="P19" s="1426"/>
      <c r="Q19" s="1426"/>
      <c r="R19" s="1426"/>
      <c r="S19" s="1427"/>
    </row>
    <row r="20" spans="1:20" s="83" customFormat="1" ht="151.9" customHeight="1">
      <c r="A20" s="52" t="s">
        <v>175</v>
      </c>
      <c r="B20" s="52" t="s">
        <v>176</v>
      </c>
      <c r="C20" s="52">
        <v>6</v>
      </c>
      <c r="D20" s="76" t="s">
        <v>215</v>
      </c>
      <c r="E20" s="76" t="s">
        <v>216</v>
      </c>
      <c r="F20" s="75" t="s">
        <v>217</v>
      </c>
      <c r="G20" s="75" t="s">
        <v>218</v>
      </c>
      <c r="H20" s="98" t="s">
        <v>59</v>
      </c>
      <c r="I20" s="16" t="s">
        <v>181</v>
      </c>
      <c r="J20" s="99">
        <v>45532</v>
      </c>
      <c r="K20" s="99">
        <v>45550</v>
      </c>
      <c r="L20" s="100"/>
      <c r="M20" s="80">
        <v>45534</v>
      </c>
      <c r="N20" s="54" t="s">
        <v>182</v>
      </c>
      <c r="O20" s="6" t="s">
        <v>183</v>
      </c>
      <c r="P20" s="61">
        <v>0</v>
      </c>
      <c r="Q20" s="81" t="s">
        <v>0</v>
      </c>
      <c r="R20" s="6" t="s">
        <v>183</v>
      </c>
      <c r="S20" s="82" t="s">
        <v>1</v>
      </c>
    </row>
    <row r="21" spans="1:20" s="83" customFormat="1" ht="15" customHeight="1">
      <c r="A21" s="1425"/>
      <c r="B21" s="1426"/>
      <c r="C21" s="1426"/>
      <c r="D21" s="1426"/>
      <c r="E21" s="1426"/>
      <c r="F21" s="1426"/>
      <c r="G21" s="1426"/>
      <c r="H21" s="1426"/>
      <c r="I21" s="1426"/>
      <c r="J21" s="1426"/>
      <c r="K21" s="1426"/>
      <c r="L21" s="1426"/>
      <c r="M21" s="1426"/>
      <c r="N21" s="1426"/>
      <c r="O21" s="1426"/>
      <c r="P21" s="1426"/>
      <c r="Q21" s="1426"/>
      <c r="R21" s="1426"/>
      <c r="S21" s="1427"/>
    </row>
    <row r="22" spans="1:20" s="83" customFormat="1" ht="159.75" customHeight="1">
      <c r="A22" s="52" t="s">
        <v>175</v>
      </c>
      <c r="B22" s="52" t="s">
        <v>176</v>
      </c>
      <c r="C22" s="52">
        <v>7</v>
      </c>
      <c r="D22" s="1429" t="s">
        <v>219</v>
      </c>
      <c r="E22" s="76" t="s">
        <v>220</v>
      </c>
      <c r="F22" s="76" t="s">
        <v>221</v>
      </c>
      <c r="G22" s="76" t="s">
        <v>222</v>
      </c>
      <c r="H22" s="43" t="s">
        <v>39</v>
      </c>
      <c r="I22" s="92" t="s">
        <v>223</v>
      </c>
      <c r="J22" s="78">
        <v>44086</v>
      </c>
      <c r="K22" s="78">
        <v>44124</v>
      </c>
      <c r="L22" s="101"/>
      <c r="M22" s="95">
        <v>44731</v>
      </c>
      <c r="N22" s="96" t="s">
        <v>199</v>
      </c>
      <c r="O22" s="6" t="s">
        <v>211</v>
      </c>
      <c r="P22" s="88">
        <v>1</v>
      </c>
      <c r="Q22" s="81" t="s">
        <v>2</v>
      </c>
      <c r="R22" s="1419" t="s">
        <v>224</v>
      </c>
      <c r="S22" s="1438" t="s">
        <v>3</v>
      </c>
    </row>
    <row r="23" spans="1:20" s="83" customFormat="1" ht="155.25" customHeight="1">
      <c r="A23" s="52" t="s">
        <v>175</v>
      </c>
      <c r="B23" s="52" t="s">
        <v>176</v>
      </c>
      <c r="C23" s="52">
        <v>7</v>
      </c>
      <c r="D23" s="1429"/>
      <c r="E23" s="6" t="s">
        <v>225</v>
      </c>
      <c r="F23" s="6" t="s">
        <v>226</v>
      </c>
      <c r="G23" s="6" t="s">
        <v>227</v>
      </c>
      <c r="H23" s="43" t="s">
        <v>59</v>
      </c>
      <c r="I23" s="92" t="s">
        <v>223</v>
      </c>
      <c r="J23" s="44">
        <v>44086</v>
      </c>
      <c r="K23" s="44">
        <v>44124</v>
      </c>
      <c r="L23" s="102"/>
      <c r="M23" s="95">
        <v>44731</v>
      </c>
      <c r="N23" s="96" t="s">
        <v>199</v>
      </c>
      <c r="O23" s="6" t="s">
        <v>211</v>
      </c>
      <c r="P23" s="88">
        <v>1</v>
      </c>
      <c r="Q23" s="81" t="s">
        <v>2</v>
      </c>
      <c r="R23" s="1431"/>
      <c r="S23" s="1438"/>
      <c r="T23" s="103"/>
    </row>
    <row r="24" spans="1:20" s="83" customFormat="1" ht="114.75" customHeight="1">
      <c r="A24" s="52" t="s">
        <v>175</v>
      </c>
      <c r="B24" s="52" t="s">
        <v>176</v>
      </c>
      <c r="C24" s="52">
        <v>7</v>
      </c>
      <c r="D24" s="1429"/>
      <c r="E24" s="6" t="s">
        <v>228</v>
      </c>
      <c r="F24" s="6" t="s">
        <v>229</v>
      </c>
      <c r="G24" s="6" t="s">
        <v>230</v>
      </c>
      <c r="H24" s="43" t="s">
        <v>59</v>
      </c>
      <c r="I24" s="92" t="s">
        <v>223</v>
      </c>
      <c r="J24" s="44">
        <v>44086</v>
      </c>
      <c r="K24" s="44">
        <v>44134</v>
      </c>
      <c r="L24" s="102"/>
      <c r="M24" s="80">
        <v>45534</v>
      </c>
      <c r="N24" s="54" t="s">
        <v>182</v>
      </c>
      <c r="O24" s="6" t="s">
        <v>231</v>
      </c>
      <c r="P24" s="88">
        <v>1</v>
      </c>
      <c r="Q24" s="81" t="s">
        <v>2</v>
      </c>
      <c r="R24" s="1431"/>
      <c r="S24" s="1438"/>
      <c r="T24" s="103"/>
    </row>
    <row r="25" spans="1:20" s="83" customFormat="1" ht="150.75" customHeight="1">
      <c r="A25" s="52" t="s">
        <v>175</v>
      </c>
      <c r="B25" s="52" t="s">
        <v>176</v>
      </c>
      <c r="C25" s="52">
        <v>7</v>
      </c>
      <c r="D25" s="1430"/>
      <c r="E25" s="6" t="s">
        <v>205</v>
      </c>
      <c r="F25" s="76" t="s">
        <v>206</v>
      </c>
      <c r="G25" s="76" t="s">
        <v>232</v>
      </c>
      <c r="H25" s="43" t="s">
        <v>59</v>
      </c>
      <c r="I25" s="92" t="s">
        <v>223</v>
      </c>
      <c r="J25" s="78">
        <v>44089</v>
      </c>
      <c r="K25" s="78">
        <v>44119</v>
      </c>
      <c r="L25" s="101"/>
      <c r="M25" s="95">
        <v>44731</v>
      </c>
      <c r="N25" s="96" t="s">
        <v>199</v>
      </c>
      <c r="O25" s="6" t="s">
        <v>211</v>
      </c>
      <c r="P25" s="88">
        <v>1</v>
      </c>
      <c r="Q25" s="81" t="s">
        <v>2</v>
      </c>
      <c r="R25" s="1420"/>
      <c r="S25" s="1438"/>
      <c r="T25" s="103"/>
    </row>
    <row r="26" spans="1:20" s="83" customFormat="1" ht="15" customHeight="1">
      <c r="A26" s="1425"/>
      <c r="B26" s="1426"/>
      <c r="C26" s="1426"/>
      <c r="D26" s="1426"/>
      <c r="E26" s="1426"/>
      <c r="F26" s="1426"/>
      <c r="G26" s="1426"/>
      <c r="H26" s="1426"/>
      <c r="I26" s="1426"/>
      <c r="J26" s="1426"/>
      <c r="K26" s="1426"/>
      <c r="L26" s="1426"/>
      <c r="M26" s="1426"/>
      <c r="N26" s="1426"/>
      <c r="O26" s="1426"/>
      <c r="P26" s="1426"/>
      <c r="Q26" s="1426"/>
      <c r="R26" s="1426"/>
      <c r="S26" s="1427"/>
    </row>
    <row r="27" spans="1:20" s="83" customFormat="1" ht="408.65" customHeight="1">
      <c r="A27" s="52" t="s">
        <v>175</v>
      </c>
      <c r="B27" s="52" t="s">
        <v>176</v>
      </c>
      <c r="C27" s="52">
        <v>8</v>
      </c>
      <c r="D27" s="75" t="s">
        <v>233</v>
      </c>
      <c r="E27" s="76" t="s">
        <v>93</v>
      </c>
      <c r="F27" s="10" t="s">
        <v>94</v>
      </c>
      <c r="G27" s="104" t="s">
        <v>234</v>
      </c>
      <c r="H27" s="43" t="s">
        <v>235</v>
      </c>
      <c r="I27" s="16" t="s">
        <v>181</v>
      </c>
      <c r="J27" s="77">
        <v>45352</v>
      </c>
      <c r="K27" s="80">
        <v>45504</v>
      </c>
      <c r="L27" s="105"/>
      <c r="M27" s="80">
        <v>45534</v>
      </c>
      <c r="N27" s="96" t="s">
        <v>236</v>
      </c>
      <c r="O27" s="106" t="s">
        <v>237</v>
      </c>
      <c r="P27" s="88">
        <v>1</v>
      </c>
      <c r="Q27" s="87" t="s">
        <v>2</v>
      </c>
      <c r="R27" s="10" t="s">
        <v>238</v>
      </c>
      <c r="S27" s="82" t="s">
        <v>3</v>
      </c>
      <c r="T27" s="107"/>
    </row>
    <row r="28" spans="1:20" s="83" customFormat="1" ht="15" customHeight="1">
      <c r="A28" s="1425"/>
      <c r="B28" s="1426"/>
      <c r="C28" s="1426"/>
      <c r="D28" s="1426"/>
      <c r="E28" s="1426"/>
      <c r="F28" s="1426"/>
      <c r="G28" s="1426"/>
      <c r="H28" s="1426"/>
      <c r="I28" s="1426"/>
      <c r="J28" s="1426"/>
      <c r="K28" s="1426"/>
      <c r="L28" s="1426"/>
      <c r="M28" s="1426"/>
      <c r="N28" s="1426"/>
      <c r="O28" s="1426"/>
      <c r="P28" s="1426"/>
      <c r="Q28" s="1426"/>
      <c r="R28" s="1426"/>
      <c r="S28" s="1427"/>
    </row>
    <row r="29" spans="1:20" s="83" customFormat="1" ht="362.5" customHeight="1">
      <c r="A29" s="52" t="s">
        <v>175</v>
      </c>
      <c r="B29" s="52" t="s">
        <v>176</v>
      </c>
      <c r="C29" s="52">
        <v>9</v>
      </c>
      <c r="D29" s="75" t="s">
        <v>239</v>
      </c>
      <c r="E29" s="76" t="s">
        <v>240</v>
      </c>
      <c r="F29" s="90" t="s">
        <v>241</v>
      </c>
      <c r="G29" s="76" t="s">
        <v>242</v>
      </c>
      <c r="H29" s="43" t="s">
        <v>59</v>
      </c>
      <c r="I29" s="16" t="s">
        <v>181</v>
      </c>
      <c r="J29" s="78">
        <v>45078</v>
      </c>
      <c r="K29" s="78">
        <v>45473</v>
      </c>
      <c r="L29" s="79"/>
      <c r="M29" s="80">
        <v>45534</v>
      </c>
      <c r="N29" s="96" t="s">
        <v>236</v>
      </c>
      <c r="O29" s="10" t="s">
        <v>243</v>
      </c>
      <c r="P29" s="88">
        <v>1</v>
      </c>
      <c r="Q29" s="87" t="s">
        <v>2</v>
      </c>
      <c r="R29" s="10" t="s">
        <v>244</v>
      </c>
      <c r="S29" s="82" t="s">
        <v>3</v>
      </c>
      <c r="T29" s="103"/>
    </row>
    <row r="30" spans="1:20" s="83" customFormat="1" ht="15" customHeight="1">
      <c r="A30" s="1425"/>
      <c r="B30" s="1426"/>
      <c r="C30" s="1426"/>
      <c r="D30" s="1426"/>
      <c r="E30" s="1426"/>
      <c r="F30" s="1426"/>
      <c r="G30" s="1426"/>
      <c r="H30" s="1426"/>
      <c r="I30" s="1426"/>
      <c r="J30" s="1426"/>
      <c r="K30" s="1426"/>
      <c r="L30" s="1426"/>
      <c r="M30" s="1426"/>
      <c r="N30" s="1426"/>
      <c r="O30" s="1426"/>
      <c r="P30" s="1426"/>
      <c r="Q30" s="1426"/>
      <c r="R30" s="1426"/>
      <c r="S30" s="1427"/>
    </row>
    <row r="31" spans="1:20" s="83" customFormat="1" ht="334.5">
      <c r="A31" s="52" t="s">
        <v>175</v>
      </c>
      <c r="B31" s="52" t="s">
        <v>176</v>
      </c>
      <c r="C31" s="52">
        <v>10</v>
      </c>
      <c r="D31" s="75" t="s">
        <v>245</v>
      </c>
      <c r="E31" s="76" t="s">
        <v>93</v>
      </c>
      <c r="F31" s="76" t="s">
        <v>94</v>
      </c>
      <c r="G31" s="76" t="s">
        <v>234</v>
      </c>
      <c r="H31" s="43" t="s">
        <v>235</v>
      </c>
      <c r="I31" s="92" t="s">
        <v>181</v>
      </c>
      <c r="J31" s="78">
        <v>45352</v>
      </c>
      <c r="K31" s="78">
        <v>45504</v>
      </c>
      <c r="L31" s="79"/>
      <c r="M31" s="80">
        <v>45534</v>
      </c>
      <c r="N31" s="96" t="s">
        <v>246</v>
      </c>
      <c r="O31" s="106" t="s">
        <v>247</v>
      </c>
      <c r="P31" s="89">
        <v>100</v>
      </c>
      <c r="Q31" s="87" t="s">
        <v>2</v>
      </c>
      <c r="R31" s="10" t="s">
        <v>248</v>
      </c>
      <c r="S31" s="82" t="s">
        <v>3</v>
      </c>
      <c r="T31" s="103"/>
    </row>
    <row r="32" spans="1:20" s="83" customFormat="1" ht="15" customHeight="1">
      <c r="A32" s="1425">
        <v>5</v>
      </c>
      <c r="B32" s="1426"/>
      <c r="C32" s="1426"/>
      <c r="D32" s="1426"/>
      <c r="E32" s="1426"/>
      <c r="F32" s="1426"/>
      <c r="G32" s="1426"/>
      <c r="H32" s="1426"/>
      <c r="I32" s="1426"/>
      <c r="J32" s="1426"/>
      <c r="K32" s="1426"/>
      <c r="L32" s="1426"/>
      <c r="M32" s="1426"/>
      <c r="N32" s="1426"/>
      <c r="O32" s="1426"/>
      <c r="P32" s="1426"/>
      <c r="Q32" s="1426"/>
      <c r="R32" s="1426"/>
      <c r="S32" s="1427"/>
    </row>
    <row r="33" spans="1:21" s="83" customFormat="1" ht="379.5" customHeight="1">
      <c r="A33" s="52" t="s">
        <v>175</v>
      </c>
      <c r="B33" s="52" t="s">
        <v>176</v>
      </c>
      <c r="C33" s="52">
        <v>11</v>
      </c>
      <c r="D33" s="75" t="s">
        <v>249</v>
      </c>
      <c r="E33" s="75" t="s">
        <v>250</v>
      </c>
      <c r="F33" s="76" t="s">
        <v>251</v>
      </c>
      <c r="G33" s="76" t="s">
        <v>252</v>
      </c>
      <c r="H33" s="91" t="s">
        <v>59</v>
      </c>
      <c r="I33" s="92" t="s">
        <v>181</v>
      </c>
      <c r="J33" s="78">
        <v>45383</v>
      </c>
      <c r="K33" s="78">
        <v>45504</v>
      </c>
      <c r="L33" s="79"/>
      <c r="M33" s="80">
        <v>45534</v>
      </c>
      <c r="N33" s="96" t="s">
        <v>246</v>
      </c>
      <c r="O33" s="76" t="s">
        <v>253</v>
      </c>
      <c r="P33" s="61">
        <v>1</v>
      </c>
      <c r="Q33" s="87" t="s">
        <v>2</v>
      </c>
      <c r="R33" s="6" t="s">
        <v>254</v>
      </c>
      <c r="S33" s="82" t="s">
        <v>3</v>
      </c>
      <c r="T33" s="103"/>
    </row>
    <row r="34" spans="1:21" s="83" customFormat="1" ht="15" customHeight="1">
      <c r="A34" s="1425"/>
      <c r="B34" s="1426"/>
      <c r="C34" s="1426"/>
      <c r="D34" s="1426"/>
      <c r="E34" s="1426"/>
      <c r="F34" s="1426"/>
      <c r="G34" s="1426"/>
      <c r="H34" s="1426"/>
      <c r="I34" s="1426"/>
      <c r="J34" s="1426"/>
      <c r="K34" s="1426"/>
      <c r="L34" s="1426"/>
      <c r="M34" s="1426"/>
      <c r="N34" s="1426"/>
      <c r="O34" s="1426"/>
      <c r="P34" s="1426"/>
      <c r="Q34" s="1426"/>
      <c r="R34" s="1426"/>
      <c r="S34" s="1427"/>
    </row>
    <row r="35" spans="1:21" s="83" customFormat="1" ht="259.89999999999998" customHeight="1">
      <c r="A35" s="52" t="s">
        <v>175</v>
      </c>
      <c r="B35" s="52" t="s">
        <v>176</v>
      </c>
      <c r="C35" s="52">
        <v>12</v>
      </c>
      <c r="D35" s="1439" t="s">
        <v>255</v>
      </c>
      <c r="E35" s="76" t="s">
        <v>256</v>
      </c>
      <c r="F35" s="76" t="s">
        <v>257</v>
      </c>
      <c r="G35" s="76" t="s">
        <v>258</v>
      </c>
      <c r="H35" s="43" t="s">
        <v>235</v>
      </c>
      <c r="I35" s="108" t="s">
        <v>181</v>
      </c>
      <c r="J35" s="99">
        <v>45383</v>
      </c>
      <c r="K35" s="109">
        <v>45473</v>
      </c>
      <c r="L35" s="101"/>
      <c r="M35" s="80">
        <v>45534</v>
      </c>
      <c r="N35" s="54" t="s">
        <v>182</v>
      </c>
      <c r="O35" s="65" t="s">
        <v>259</v>
      </c>
      <c r="P35" s="61">
        <v>1</v>
      </c>
      <c r="Q35" s="81" t="s">
        <v>2</v>
      </c>
      <c r="R35" s="1419" t="s">
        <v>260</v>
      </c>
      <c r="S35" s="1432" t="s">
        <v>3</v>
      </c>
      <c r="T35" s="103"/>
    </row>
    <row r="36" spans="1:21" s="83" customFormat="1" ht="132.4" customHeight="1">
      <c r="A36" s="52" t="s">
        <v>175</v>
      </c>
      <c r="B36" s="52" t="s">
        <v>176</v>
      </c>
      <c r="C36" s="52">
        <v>12</v>
      </c>
      <c r="D36" s="1440"/>
      <c r="E36" s="75" t="s">
        <v>261</v>
      </c>
      <c r="F36" s="75" t="s">
        <v>262</v>
      </c>
      <c r="G36" s="75" t="s">
        <v>263</v>
      </c>
      <c r="H36" s="91" t="s">
        <v>59</v>
      </c>
      <c r="I36" s="110" t="s">
        <v>181</v>
      </c>
      <c r="J36" s="99">
        <v>45383</v>
      </c>
      <c r="K36" s="111">
        <v>45473</v>
      </c>
      <c r="L36" s="112"/>
      <c r="M36" s="80">
        <v>45534</v>
      </c>
      <c r="N36" s="54" t="s">
        <v>182</v>
      </c>
      <c r="O36" s="76" t="s">
        <v>264</v>
      </c>
      <c r="P36" s="113">
        <v>1</v>
      </c>
      <c r="Q36" s="114" t="s">
        <v>2</v>
      </c>
      <c r="R36" s="1420"/>
      <c r="S36" s="1433"/>
      <c r="T36" s="107" t="s">
        <v>265</v>
      </c>
    </row>
    <row r="37" spans="1:21" s="83" customFormat="1" ht="15" customHeight="1">
      <c r="A37" s="1425"/>
      <c r="B37" s="1426"/>
      <c r="C37" s="1426"/>
      <c r="D37" s="1426"/>
      <c r="E37" s="1426"/>
      <c r="F37" s="1426"/>
      <c r="G37" s="1426"/>
      <c r="H37" s="1426"/>
      <c r="I37" s="1426"/>
      <c r="J37" s="1426"/>
      <c r="K37" s="1426"/>
      <c r="L37" s="1426"/>
      <c r="M37" s="1426"/>
      <c r="N37" s="1426"/>
      <c r="O37" s="1426"/>
      <c r="P37" s="1426"/>
      <c r="Q37" s="1426"/>
      <c r="R37" s="1426"/>
      <c r="S37" s="1427"/>
    </row>
    <row r="38" spans="1:21" s="83" customFormat="1" ht="340.15" customHeight="1">
      <c r="A38" s="52" t="s">
        <v>175</v>
      </c>
      <c r="B38" s="52" t="s">
        <v>176</v>
      </c>
      <c r="C38" s="52">
        <v>13</v>
      </c>
      <c r="D38" s="75" t="s">
        <v>266</v>
      </c>
      <c r="E38" s="75" t="s">
        <v>256</v>
      </c>
      <c r="F38" s="10" t="s">
        <v>257</v>
      </c>
      <c r="G38" s="10" t="s">
        <v>258</v>
      </c>
      <c r="H38" s="43" t="s">
        <v>235</v>
      </c>
      <c r="I38" s="8" t="s">
        <v>181</v>
      </c>
      <c r="J38" s="78">
        <v>45383</v>
      </c>
      <c r="K38" s="78">
        <v>45473</v>
      </c>
      <c r="L38" s="100"/>
      <c r="M38" s="80">
        <v>45534</v>
      </c>
      <c r="N38" s="54" t="s">
        <v>182</v>
      </c>
      <c r="O38" s="65" t="s">
        <v>259</v>
      </c>
      <c r="P38" s="61">
        <v>1</v>
      </c>
      <c r="Q38" s="81" t="s">
        <v>2</v>
      </c>
      <c r="R38" s="10" t="s">
        <v>267</v>
      </c>
      <c r="S38" s="82" t="s">
        <v>3</v>
      </c>
      <c r="T38" s="103"/>
    </row>
    <row r="39" spans="1:21" s="83" customFormat="1" ht="15" customHeight="1">
      <c r="A39" s="1425"/>
      <c r="B39" s="1426"/>
      <c r="C39" s="1426"/>
      <c r="D39" s="1426"/>
      <c r="E39" s="1426"/>
      <c r="F39" s="1426"/>
      <c r="G39" s="1426"/>
      <c r="H39" s="1426"/>
      <c r="I39" s="1426"/>
      <c r="J39" s="1426"/>
      <c r="K39" s="1426"/>
      <c r="L39" s="1426"/>
      <c r="M39" s="1426"/>
      <c r="N39" s="1426"/>
      <c r="O39" s="1426"/>
      <c r="P39" s="1426"/>
      <c r="Q39" s="1426"/>
      <c r="R39" s="1426"/>
      <c r="S39" s="1427"/>
    </row>
    <row r="40" spans="1:21" ht="183.75" customHeight="1">
      <c r="A40" s="52" t="s">
        <v>175</v>
      </c>
      <c r="B40" s="52" t="s">
        <v>176</v>
      </c>
      <c r="C40" s="52">
        <v>14</v>
      </c>
      <c r="D40" s="1419" t="s">
        <v>268</v>
      </c>
      <c r="E40" s="6" t="s">
        <v>269</v>
      </c>
      <c r="F40" s="6" t="s">
        <v>270</v>
      </c>
      <c r="G40" s="6" t="s">
        <v>271</v>
      </c>
      <c r="H40" s="115" t="s">
        <v>59</v>
      </c>
      <c r="I40" s="8" t="s">
        <v>272</v>
      </c>
      <c r="J40" s="44">
        <v>45383</v>
      </c>
      <c r="K40" s="44">
        <v>45550</v>
      </c>
      <c r="L40" s="116"/>
      <c r="M40" s="80">
        <v>45534</v>
      </c>
      <c r="N40" s="96" t="s">
        <v>246</v>
      </c>
      <c r="O40" s="6" t="s">
        <v>273</v>
      </c>
      <c r="P40" s="61">
        <v>1</v>
      </c>
      <c r="Q40" s="117" t="s">
        <v>5</v>
      </c>
      <c r="R40" s="65" t="s">
        <v>274</v>
      </c>
      <c r="S40" s="1432" t="s">
        <v>1</v>
      </c>
      <c r="T40" s="118"/>
      <c r="U40" s="118"/>
    </row>
    <row r="41" spans="1:21" ht="205.5" customHeight="1">
      <c r="A41" s="52" t="s">
        <v>175</v>
      </c>
      <c r="B41" s="52" t="s">
        <v>176</v>
      </c>
      <c r="C41" s="52">
        <v>14</v>
      </c>
      <c r="D41" s="1431"/>
      <c r="E41" s="62" t="s">
        <v>275</v>
      </c>
      <c r="F41" s="62" t="s">
        <v>276</v>
      </c>
      <c r="G41" s="62" t="s">
        <v>277</v>
      </c>
      <c r="H41" s="91" t="s">
        <v>59</v>
      </c>
      <c r="I41" s="8" t="s">
        <v>181</v>
      </c>
      <c r="J41" s="119">
        <v>45444</v>
      </c>
      <c r="K41" s="120">
        <v>45596</v>
      </c>
      <c r="L41" s="121"/>
      <c r="M41" s="80">
        <v>45534</v>
      </c>
      <c r="N41" s="96" t="s">
        <v>246</v>
      </c>
      <c r="O41" s="62" t="s">
        <v>278</v>
      </c>
      <c r="P41" s="61">
        <v>0.33329999999999999</v>
      </c>
      <c r="Q41" s="117" t="s">
        <v>0</v>
      </c>
      <c r="R41" s="65" t="s">
        <v>279</v>
      </c>
      <c r="S41" s="1433"/>
    </row>
    <row r="42" spans="1:21" s="83" customFormat="1" ht="15" customHeight="1">
      <c r="A42" s="1425"/>
      <c r="B42" s="1426"/>
      <c r="C42" s="1426"/>
      <c r="D42" s="1426"/>
      <c r="E42" s="1426"/>
      <c r="F42" s="1426"/>
      <c r="G42" s="1426"/>
      <c r="H42" s="1426"/>
      <c r="I42" s="1426"/>
      <c r="J42" s="1426"/>
      <c r="K42" s="1426"/>
      <c r="L42" s="1426"/>
      <c r="M42" s="1426"/>
      <c r="N42" s="1426"/>
      <c r="O42" s="1426"/>
      <c r="P42" s="1426"/>
      <c r="Q42" s="1426"/>
      <c r="R42" s="1426"/>
      <c r="S42" s="1427"/>
    </row>
    <row r="43" spans="1:21" ht="409.5" customHeight="1">
      <c r="A43" s="52" t="s">
        <v>175</v>
      </c>
      <c r="B43" s="52" t="s">
        <v>176</v>
      </c>
      <c r="C43" s="52">
        <v>15</v>
      </c>
      <c r="D43" s="1439" t="s">
        <v>280</v>
      </c>
      <c r="E43" s="76" t="s">
        <v>281</v>
      </c>
      <c r="F43" s="76" t="s">
        <v>282</v>
      </c>
      <c r="G43" s="76" t="s">
        <v>283</v>
      </c>
      <c r="H43" s="43" t="s">
        <v>59</v>
      </c>
      <c r="I43" s="8" t="s">
        <v>181</v>
      </c>
      <c r="J43" s="78">
        <v>45444</v>
      </c>
      <c r="K43" s="78">
        <v>45473</v>
      </c>
      <c r="L43" s="100"/>
      <c r="M43" s="80">
        <v>45534</v>
      </c>
      <c r="N43" s="96" t="s">
        <v>246</v>
      </c>
      <c r="O43" s="76" t="s">
        <v>284</v>
      </c>
      <c r="P43" s="61">
        <v>1</v>
      </c>
      <c r="Q43" s="117" t="s">
        <v>5</v>
      </c>
      <c r="R43" s="65" t="s">
        <v>285</v>
      </c>
      <c r="S43" s="1432" t="s">
        <v>1</v>
      </c>
    </row>
    <row r="44" spans="1:21" ht="195.4" customHeight="1">
      <c r="A44" s="52" t="s">
        <v>175</v>
      </c>
      <c r="B44" s="52" t="s">
        <v>176</v>
      </c>
      <c r="C44" s="52">
        <v>15</v>
      </c>
      <c r="D44" s="1441"/>
      <c r="E44" s="90" t="s">
        <v>275</v>
      </c>
      <c r="F44" s="90" t="s">
        <v>276</v>
      </c>
      <c r="G44" s="90" t="s">
        <v>277</v>
      </c>
      <c r="H44" s="91" t="s">
        <v>59</v>
      </c>
      <c r="I44" s="8" t="s">
        <v>181</v>
      </c>
      <c r="J44" s="122">
        <v>45383</v>
      </c>
      <c r="K44" s="109">
        <v>45596</v>
      </c>
      <c r="L44" s="112"/>
      <c r="M44" s="80">
        <v>45534</v>
      </c>
      <c r="N44" s="96" t="s">
        <v>246</v>
      </c>
      <c r="O44" s="62" t="s">
        <v>286</v>
      </c>
      <c r="P44" s="61">
        <v>0.33329999999999999</v>
      </c>
      <c r="Q44" s="117" t="s">
        <v>0</v>
      </c>
      <c r="R44" s="65" t="s">
        <v>279</v>
      </c>
      <c r="S44" s="1434"/>
    </row>
    <row r="45" spans="1:21" s="83" customFormat="1" ht="15" customHeight="1">
      <c r="A45" s="1425"/>
      <c r="B45" s="1426"/>
      <c r="C45" s="1426"/>
      <c r="D45" s="1426"/>
      <c r="E45" s="1426"/>
      <c r="F45" s="1426"/>
      <c r="G45" s="1426"/>
      <c r="H45" s="1426"/>
      <c r="I45" s="1426"/>
      <c r="J45" s="1426"/>
      <c r="K45" s="1426"/>
      <c r="L45" s="1426"/>
      <c r="M45" s="1426"/>
      <c r="N45" s="1426"/>
      <c r="O45" s="1426"/>
      <c r="P45" s="1426"/>
      <c r="Q45" s="1426"/>
      <c r="R45" s="1426"/>
      <c r="S45" s="1427"/>
    </row>
    <row r="46" spans="1:21" ht="352.5" customHeight="1">
      <c r="A46" s="52" t="s">
        <v>175</v>
      </c>
      <c r="B46" s="52" t="s">
        <v>176</v>
      </c>
      <c r="C46" s="52">
        <v>16</v>
      </c>
      <c r="D46" s="1442" t="s">
        <v>287</v>
      </c>
      <c r="E46" s="76" t="s">
        <v>288</v>
      </c>
      <c r="F46" s="76" t="s">
        <v>289</v>
      </c>
      <c r="G46" s="76" t="s">
        <v>290</v>
      </c>
      <c r="H46" s="91" t="s">
        <v>59</v>
      </c>
      <c r="I46" s="8" t="s">
        <v>181</v>
      </c>
      <c r="J46" s="78">
        <v>44055</v>
      </c>
      <c r="K46" s="78">
        <v>45473</v>
      </c>
      <c r="L46" s="100"/>
      <c r="M46" s="80">
        <v>45534</v>
      </c>
      <c r="N46" s="54" t="s">
        <v>182</v>
      </c>
      <c r="O46" s="76" t="s">
        <v>291</v>
      </c>
      <c r="P46" s="61">
        <v>1</v>
      </c>
      <c r="Q46" s="117" t="s">
        <v>2</v>
      </c>
      <c r="R46" s="1419" t="s">
        <v>292</v>
      </c>
      <c r="S46" s="1432" t="s">
        <v>3</v>
      </c>
      <c r="T46" s="123" t="s">
        <v>293</v>
      </c>
      <c r="U46" s="69" t="s">
        <v>294</v>
      </c>
    </row>
    <row r="47" spans="1:21" ht="129.75" customHeight="1">
      <c r="A47" s="52" t="s">
        <v>175</v>
      </c>
      <c r="B47" s="52" t="s">
        <v>176</v>
      </c>
      <c r="C47" s="52">
        <v>16</v>
      </c>
      <c r="D47" s="1443"/>
      <c r="E47" s="90" t="s">
        <v>295</v>
      </c>
      <c r="F47" s="90" t="s">
        <v>296</v>
      </c>
      <c r="G47" s="90" t="s">
        <v>297</v>
      </c>
      <c r="H47" s="91" t="s">
        <v>39</v>
      </c>
      <c r="I47" s="8" t="s">
        <v>181</v>
      </c>
      <c r="J47" s="122">
        <v>44055</v>
      </c>
      <c r="K47" s="109">
        <v>44086</v>
      </c>
      <c r="L47" s="124"/>
      <c r="M47" s="125">
        <v>44733</v>
      </c>
      <c r="N47" s="126" t="s">
        <v>199</v>
      </c>
      <c r="O47" s="90" t="s">
        <v>298</v>
      </c>
      <c r="P47" s="61">
        <v>1</v>
      </c>
      <c r="Q47" s="117" t="s">
        <v>2</v>
      </c>
      <c r="R47" s="1431"/>
      <c r="S47" s="1433"/>
      <c r="T47" s="123"/>
    </row>
    <row r="48" spans="1:21" ht="129.75" customHeight="1">
      <c r="A48" s="52" t="s">
        <v>175</v>
      </c>
      <c r="B48" s="52" t="s">
        <v>176</v>
      </c>
      <c r="C48" s="52">
        <v>16</v>
      </c>
      <c r="D48" s="1444"/>
      <c r="E48" s="90" t="s">
        <v>299</v>
      </c>
      <c r="F48" s="76" t="s">
        <v>300</v>
      </c>
      <c r="G48" s="76" t="s">
        <v>301</v>
      </c>
      <c r="H48" s="91" t="s">
        <v>39</v>
      </c>
      <c r="I48" s="8" t="s">
        <v>181</v>
      </c>
      <c r="J48" s="122">
        <v>44055</v>
      </c>
      <c r="K48" s="109">
        <v>44086</v>
      </c>
      <c r="L48" s="124"/>
      <c r="M48" s="80">
        <v>44733</v>
      </c>
      <c r="N48" s="54" t="s">
        <v>199</v>
      </c>
      <c r="O48" s="127" t="s">
        <v>302</v>
      </c>
      <c r="P48" s="61">
        <v>1</v>
      </c>
      <c r="Q48" s="117" t="s">
        <v>2</v>
      </c>
      <c r="R48" s="1420"/>
      <c r="S48" s="1434"/>
      <c r="T48" s="123"/>
    </row>
    <row r="49" spans="1:19" s="83" customFormat="1" ht="15" customHeight="1">
      <c r="A49" s="1425"/>
      <c r="B49" s="1426"/>
      <c r="C49" s="1426"/>
      <c r="D49" s="1426"/>
      <c r="E49" s="1426"/>
      <c r="F49" s="1426"/>
      <c r="G49" s="1426"/>
      <c r="H49" s="1426"/>
      <c r="I49" s="1426"/>
      <c r="J49" s="1426"/>
      <c r="K49" s="1426"/>
      <c r="L49" s="1426"/>
      <c r="M49" s="1426"/>
      <c r="N49" s="1426"/>
      <c r="O49" s="1426"/>
      <c r="P49" s="1426"/>
      <c r="Q49" s="1426"/>
      <c r="R49" s="1426"/>
      <c r="S49" s="1427"/>
    </row>
    <row r="50" spans="1:19" ht="183" customHeight="1">
      <c r="A50" s="52" t="s">
        <v>175</v>
      </c>
      <c r="B50" s="52" t="s">
        <v>176</v>
      </c>
      <c r="C50" s="52">
        <v>17</v>
      </c>
      <c r="D50" s="128" t="s">
        <v>303</v>
      </c>
      <c r="E50" s="62" t="s">
        <v>304</v>
      </c>
      <c r="F50" s="62" t="s">
        <v>305</v>
      </c>
      <c r="G50" s="62" t="s">
        <v>306</v>
      </c>
      <c r="H50" s="63" t="s">
        <v>59</v>
      </c>
      <c r="I50" s="129" t="s">
        <v>181</v>
      </c>
      <c r="J50" s="130">
        <v>45531</v>
      </c>
      <c r="K50" s="131">
        <v>45535</v>
      </c>
      <c r="L50" s="132"/>
      <c r="M50" s="80">
        <v>45534</v>
      </c>
      <c r="N50" s="54" t="s">
        <v>182</v>
      </c>
      <c r="O50" s="76" t="s">
        <v>307</v>
      </c>
      <c r="P50" s="61">
        <v>1</v>
      </c>
      <c r="Q50" s="117" t="s">
        <v>5</v>
      </c>
      <c r="R50" s="10" t="s">
        <v>308</v>
      </c>
      <c r="S50" s="82" t="s">
        <v>1</v>
      </c>
    </row>
    <row r="51" spans="1:19" s="83" customFormat="1" ht="15" customHeight="1">
      <c r="A51" s="1425"/>
      <c r="B51" s="1426"/>
      <c r="C51" s="1426"/>
      <c r="D51" s="1426"/>
      <c r="E51" s="1426"/>
      <c r="F51" s="1426"/>
      <c r="G51" s="1426"/>
      <c r="H51" s="1426"/>
      <c r="I51" s="1426"/>
      <c r="J51" s="1426"/>
      <c r="K51" s="1426"/>
      <c r="L51" s="1426"/>
      <c r="M51" s="1426"/>
      <c r="N51" s="1426"/>
      <c r="O51" s="1426"/>
      <c r="P51" s="1426"/>
      <c r="Q51" s="1426"/>
      <c r="R51" s="1426"/>
      <c r="S51" s="1427"/>
    </row>
    <row r="52" spans="1:19" ht="165.4" customHeight="1">
      <c r="A52" s="52" t="s">
        <v>175</v>
      </c>
      <c r="B52" s="52" t="s">
        <v>176</v>
      </c>
      <c r="C52" s="52">
        <v>18</v>
      </c>
      <c r="D52" s="76" t="s">
        <v>309</v>
      </c>
      <c r="E52" s="76" t="s">
        <v>310</v>
      </c>
      <c r="F52" s="76" t="s">
        <v>311</v>
      </c>
      <c r="G52" s="76" t="s">
        <v>312</v>
      </c>
      <c r="H52" s="43" t="s">
        <v>59</v>
      </c>
      <c r="I52" s="63" t="s">
        <v>313</v>
      </c>
      <c r="J52" s="78">
        <v>44562</v>
      </c>
      <c r="K52" s="78">
        <v>45545</v>
      </c>
      <c r="L52" s="79"/>
      <c r="M52" s="80">
        <v>45534</v>
      </c>
      <c r="N52" s="96" t="s">
        <v>246</v>
      </c>
      <c r="O52" s="76" t="s">
        <v>314</v>
      </c>
      <c r="P52" s="61">
        <v>0.5</v>
      </c>
      <c r="Q52" s="81" t="s">
        <v>0</v>
      </c>
      <c r="R52" s="10" t="s">
        <v>315</v>
      </c>
      <c r="S52" s="133" t="s">
        <v>1</v>
      </c>
    </row>
    <row r="53" spans="1:19" ht="16.5" customHeight="1">
      <c r="A53" s="2"/>
      <c r="B53" s="2"/>
      <c r="C53" s="3"/>
      <c r="D53" s="2"/>
      <c r="E53" s="1"/>
      <c r="F53" s="1"/>
      <c r="G53" s="2"/>
      <c r="H53" s="2"/>
      <c r="I53" s="1"/>
      <c r="J53" s="2"/>
      <c r="K53" s="2"/>
      <c r="L53" s="134"/>
      <c r="M53" s="2"/>
      <c r="N53" s="1"/>
      <c r="O53" s="2"/>
      <c r="P53" s="135">
        <f>SUM(P5:P52)</f>
        <v>125.16659999999999</v>
      </c>
      <c r="Q53" s="136"/>
      <c r="R53" s="2"/>
      <c r="S53" s="137"/>
    </row>
    <row r="55" spans="1:19" ht="28.15" customHeight="1">
      <c r="A55" s="1450" t="s">
        <v>316</v>
      </c>
      <c r="B55" s="1450"/>
      <c r="C55" s="1450"/>
      <c r="D55" s="138" t="s">
        <v>317</v>
      </c>
    </row>
    <row r="56" spans="1:19" ht="28.15" customHeight="1">
      <c r="A56" s="1446" t="s">
        <v>0</v>
      </c>
      <c r="B56" s="1447"/>
      <c r="C56" s="1448"/>
      <c r="D56" s="143">
        <f t="shared" ref="D56:D61" si="0">+COUNTIF($Q$5:$Q$66,A56)</f>
        <v>6</v>
      </c>
    </row>
    <row r="57" spans="1:19" ht="28.15" customHeight="1">
      <c r="A57" s="1446" t="s">
        <v>2</v>
      </c>
      <c r="B57" s="1447"/>
      <c r="C57" s="1448"/>
      <c r="D57" s="143">
        <f t="shared" si="0"/>
        <v>22</v>
      </c>
    </row>
    <row r="58" spans="1:19" ht="28.15" customHeight="1">
      <c r="A58" s="1446" t="s">
        <v>5</v>
      </c>
      <c r="B58" s="1447"/>
      <c r="C58" s="1448"/>
      <c r="D58" s="143">
        <f t="shared" si="0"/>
        <v>3</v>
      </c>
    </row>
    <row r="59" spans="1:19" ht="28.15" customHeight="1">
      <c r="A59" s="1446" t="s">
        <v>6</v>
      </c>
      <c r="B59" s="1447"/>
      <c r="C59" s="1448"/>
      <c r="D59" s="143">
        <f t="shared" si="0"/>
        <v>0</v>
      </c>
    </row>
    <row r="60" spans="1:19" ht="28.15" customHeight="1">
      <c r="A60" s="1446" t="s">
        <v>4</v>
      </c>
      <c r="B60" s="1447"/>
      <c r="C60" s="1448"/>
      <c r="D60" s="143">
        <f t="shared" si="0"/>
        <v>0</v>
      </c>
    </row>
    <row r="61" spans="1:19" ht="28.15" customHeight="1">
      <c r="A61" s="1446" t="s">
        <v>7</v>
      </c>
      <c r="B61" s="1447"/>
      <c r="C61" s="1448"/>
      <c r="D61" s="143">
        <f t="shared" si="0"/>
        <v>0</v>
      </c>
    </row>
    <row r="62" spans="1:19" ht="28.15" customHeight="1">
      <c r="A62" s="1449" t="s">
        <v>126</v>
      </c>
      <c r="B62" s="1449"/>
      <c r="C62" s="1449"/>
      <c r="D62" s="144">
        <f>SUM(D56:D61)</f>
        <v>31</v>
      </c>
    </row>
    <row r="63" spans="1:19" ht="24.4" customHeight="1">
      <c r="A63" s="1118"/>
      <c r="B63" s="1118"/>
      <c r="D63" s="146"/>
    </row>
    <row r="64" spans="1:19" ht="29.65" customHeight="1">
      <c r="A64" s="1450" t="s">
        <v>318</v>
      </c>
      <c r="B64" s="1450"/>
      <c r="C64" s="1450"/>
      <c r="D64" s="147" t="s">
        <v>132</v>
      </c>
    </row>
    <row r="65" spans="1:5" ht="29.65" customHeight="1">
      <c r="A65" s="1446" t="s">
        <v>1</v>
      </c>
      <c r="B65" s="1447"/>
      <c r="C65" s="1448"/>
      <c r="D65" s="143">
        <f>+COUNTIF($S$5:$S$61,"ABIERTO")</f>
        <v>7</v>
      </c>
    </row>
    <row r="66" spans="1:5" ht="29.65" customHeight="1">
      <c r="A66" s="1446" t="s">
        <v>3</v>
      </c>
      <c r="B66" s="1447"/>
      <c r="C66" s="1448"/>
      <c r="D66" s="143">
        <f>+COUNTIF($S$5:$S$61,"CERRADO")</f>
        <v>11</v>
      </c>
      <c r="E66" s="148"/>
    </row>
    <row r="67" spans="1:5" ht="29.65" customHeight="1">
      <c r="A67" s="1445" t="s">
        <v>126</v>
      </c>
      <c r="B67" s="1445"/>
      <c r="C67" s="1445"/>
      <c r="D67" s="143">
        <f>SUM(D65:D66)</f>
        <v>18</v>
      </c>
    </row>
  </sheetData>
  <mergeCells count="63">
    <mergeCell ref="A67:C67"/>
    <mergeCell ref="A1:D2"/>
    <mergeCell ref="E1:P2"/>
    <mergeCell ref="A61:C61"/>
    <mergeCell ref="A62:C62"/>
    <mergeCell ref="A63:B63"/>
    <mergeCell ref="A64:C64"/>
    <mergeCell ref="A65:C65"/>
    <mergeCell ref="A66:C66"/>
    <mergeCell ref="A55:C55"/>
    <mergeCell ref="A56:C56"/>
    <mergeCell ref="A57:C57"/>
    <mergeCell ref="A58:C58"/>
    <mergeCell ref="A59:C59"/>
    <mergeCell ref="A60:C60"/>
    <mergeCell ref="A45:S45"/>
    <mergeCell ref="D46:D48"/>
    <mergeCell ref="R46:R48"/>
    <mergeCell ref="S46:S48"/>
    <mergeCell ref="A49:S49"/>
    <mergeCell ref="A51:S51"/>
    <mergeCell ref="A39:S39"/>
    <mergeCell ref="D40:D41"/>
    <mergeCell ref="S40:S41"/>
    <mergeCell ref="A42:S42"/>
    <mergeCell ref="D43:D44"/>
    <mergeCell ref="S43:S44"/>
    <mergeCell ref="A37:S37"/>
    <mergeCell ref="D22:D25"/>
    <mergeCell ref="R22:R25"/>
    <mergeCell ref="S22:S25"/>
    <mergeCell ref="A26:S26"/>
    <mergeCell ref="A28:S28"/>
    <mergeCell ref="A30:S30"/>
    <mergeCell ref="A32:S32"/>
    <mergeCell ref="A34:S34"/>
    <mergeCell ref="D35:D36"/>
    <mergeCell ref="R35:R36"/>
    <mergeCell ref="S35:S36"/>
    <mergeCell ref="A21:S21"/>
    <mergeCell ref="A6:S6"/>
    <mergeCell ref="A8:S8"/>
    <mergeCell ref="A10:S10"/>
    <mergeCell ref="D11:D14"/>
    <mergeCell ref="R11:R14"/>
    <mergeCell ref="S11:S14"/>
    <mergeCell ref="A15:S15"/>
    <mergeCell ref="D16:D18"/>
    <mergeCell ref="R16:R18"/>
    <mergeCell ref="S16:S18"/>
    <mergeCell ref="A19:S19"/>
    <mergeCell ref="M3:S3"/>
    <mergeCell ref="A3:A4"/>
    <mergeCell ref="B3:B4"/>
    <mergeCell ref="C3:C4"/>
    <mergeCell ref="D3:D4"/>
    <mergeCell ref="E3:E4"/>
    <mergeCell ref="F3:F4"/>
    <mergeCell ref="G3:G4"/>
    <mergeCell ref="H3:H4"/>
    <mergeCell ref="I3:I4"/>
    <mergeCell ref="J3:J4"/>
    <mergeCell ref="K3:K4"/>
  </mergeCells>
  <dataValidations count="3">
    <dataValidation type="list" allowBlank="1" showInputMessage="1" showErrorMessage="1" sqref="Q3:Q1048576" xr:uid="{00000000-0002-0000-0800-000000000000}">
      <formula1>$A$56:$A$61</formula1>
    </dataValidation>
    <dataValidation type="list" allowBlank="1" showInputMessage="1" showErrorMessage="1" sqref="S49:S1048576 S3:S46" xr:uid="{00000000-0002-0000-0800-000001000000}">
      <formula1>$A$65:$A$66</formula1>
    </dataValidation>
    <dataValidation type="list" allowBlank="1" showInputMessage="1" showErrorMessage="1" sqref="H47:H48" xr:uid="{00000000-0002-0000-0800-000002000000}">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74F34424-5937-4B46-8979-46ACFF2A4F2D}">
            <xm:f>NOT(ISERROR(SEARCH($A$51,P1)))</xm:f>
            <xm:f>$A$51</xm:f>
            <x14:dxf>
              <font>
                <b/>
                <i val="0"/>
              </font>
              <fill>
                <patternFill>
                  <bgColor rgb="FFFF0000"/>
                </patternFill>
              </fill>
            </x14:dxf>
          </x14:cfRule>
          <x14:cfRule type="containsText" priority="4" operator="containsText" id="{600C23B0-C985-4A67-B1FE-8EFF34307A38}">
            <xm:f>NOT(ISERROR(SEARCH($A$50,P1)))</xm:f>
            <xm:f>$A$50</xm:f>
            <x14:dxf>
              <font>
                <b/>
                <i val="0"/>
              </font>
              <fill>
                <patternFill>
                  <bgColor rgb="FFFF0000"/>
                </patternFill>
              </fill>
            </x14:dxf>
          </x14:cfRule>
          <x14:cfRule type="containsText" priority="5" operator="containsText" id="{2105DCCE-780A-4C52-BA82-91EEE699A764}">
            <xm:f>NOT(ISERROR(SEARCH($A$49,P1)))</xm:f>
            <xm:f>$A$49</xm:f>
            <x14:dxf>
              <font>
                <b/>
                <i val="0"/>
              </font>
              <fill>
                <patternFill>
                  <bgColor rgb="FFFFC000"/>
                </patternFill>
              </fill>
            </x14:dxf>
          </x14:cfRule>
          <x14:cfRule type="containsText" priority="6" operator="containsText" id="{1D71A23B-A3E3-4958-AD13-0FA570D864EC}">
            <xm:f>NOT(ISERROR(SEARCH($A$48,P1)))</xm:f>
            <xm:f>$A$48</xm:f>
            <x14:dxf>
              <font>
                <b/>
                <i val="0"/>
              </font>
              <fill>
                <patternFill>
                  <bgColor theme="8" tint="0.39994506668294322"/>
                </patternFill>
              </fill>
            </x14:dxf>
          </x14:cfRule>
          <x14:cfRule type="containsText" priority="7" operator="containsText" id="{58FC60D0-8081-4570-8483-6A7F1B4B16A3}">
            <xm:f>NOT(ISERROR(SEARCH($A$47,P1)))</xm:f>
            <xm:f>$A$47</xm:f>
            <x14:dxf>
              <font>
                <b/>
                <i val="0"/>
              </font>
              <fill>
                <patternFill>
                  <bgColor theme="9" tint="0.39994506668294322"/>
                </patternFill>
              </fill>
            </x14:dxf>
          </x14:cfRule>
          <x14:cfRule type="containsText" priority="8" operator="containsText" id="{967653E0-0D57-4AE8-8EED-D0BFF3854497}">
            <xm:f>NOT(ISERROR(SEARCH($A$46,P1)))</xm:f>
            <xm:f>$A$46</xm:f>
            <x14:dxf>
              <font>
                <b/>
                <i val="0"/>
              </font>
              <fill>
                <patternFill>
                  <bgColor theme="0"/>
                </patternFill>
              </fill>
            </x14:dxf>
          </x14:cfRule>
          <xm:sqref>P1:P2</xm:sqref>
        </x14:conditionalFormatting>
        <x14:conditionalFormatting xmlns:xm="http://schemas.microsoft.com/office/excel/2006/main">
          <x14:cfRule type="containsText" priority="9" operator="containsText" id="{81CA39B2-132B-4F59-AD98-064E6627A428}">
            <xm:f>NOT(ISERROR(SEARCH($A$61,Q3)))</xm:f>
            <xm:f>$A$61</xm:f>
            <x14:dxf>
              <fill>
                <patternFill>
                  <bgColor rgb="FFFF0000"/>
                </patternFill>
              </fill>
            </x14:dxf>
          </x14:cfRule>
          <x14:cfRule type="containsText" priority="10" operator="containsText" id="{9CE033A8-D055-4A81-8FFE-58E853F0EFCA}">
            <xm:f>NOT(ISERROR(SEARCH($A$60,Q3)))</xm:f>
            <xm:f>$A$60</xm:f>
            <x14:dxf>
              <fill>
                <patternFill>
                  <bgColor rgb="FFFF0000"/>
                </patternFill>
              </fill>
            </x14:dxf>
          </x14:cfRule>
          <x14:cfRule type="containsText" priority="11" operator="containsText" id="{55DEB4B3-14FB-41B0-AAD1-3EFA3E89E861}">
            <xm:f>NOT(ISERROR(SEARCH($A$59,Q3)))</xm:f>
            <xm:f>$A$59</xm:f>
            <x14:dxf>
              <fill>
                <patternFill>
                  <bgColor rgb="FFFFC000"/>
                </patternFill>
              </fill>
            </x14:dxf>
          </x14:cfRule>
          <x14:cfRule type="containsText" priority="12" operator="containsText" id="{D9FD344C-384B-4579-BAAB-9D76C213BE6E}">
            <xm:f>NOT(ISERROR(SEARCH($A$57,Q3)))</xm:f>
            <xm:f>$A$57</xm:f>
            <x14:dxf>
              <fill>
                <patternFill>
                  <bgColor theme="9" tint="0.39994506668294322"/>
                </patternFill>
              </fill>
            </x14:dxf>
          </x14:cfRule>
          <x14:cfRule type="containsText" priority="13" operator="containsText" id="{C725CEE0-EA41-4CC7-8F01-34EC46879378}">
            <xm:f>NOT(ISERROR(SEARCH($A$58,Q3)))</xm:f>
            <xm:f>$A$58</xm:f>
            <x14:dxf>
              <fill>
                <patternFill>
                  <bgColor theme="8" tint="0.39994506668294322"/>
                </patternFill>
              </fill>
            </x14:dxf>
          </x14:cfRule>
          <x14:cfRule type="containsText" priority="14" operator="containsText" id="{F687CFCD-7D8C-42B2-8A71-8B956233F242}">
            <xm:f>NOT(ISERROR(SEARCH($A$56,Q3)))</xm:f>
            <xm:f>$A$56</xm:f>
            <x14:dxf>
              <fill>
                <patternFill>
                  <bgColor theme="0"/>
                </patternFill>
              </fill>
            </x14:dxf>
          </x14:cfRule>
          <xm:sqref>Q3:Q1048576</xm:sqref>
        </x14:conditionalFormatting>
        <x14:conditionalFormatting xmlns:xm="http://schemas.microsoft.com/office/excel/2006/main">
          <x14:cfRule type="containsText" priority="1" operator="containsText" id="{6F69E609-0447-4816-A62C-02797C482E5B}">
            <xm:f>NOT(ISERROR(SEARCH($A$56,R1)))</xm:f>
            <xm:f>$A$56</xm:f>
            <x14:dxf>
              <font>
                <b/>
                <i val="0"/>
              </font>
              <fill>
                <patternFill>
                  <bgColor theme="9" tint="0.39994506668294322"/>
                </patternFill>
              </fill>
            </x14:dxf>
          </x14:cfRule>
          <x14:cfRule type="containsText" priority="2" operator="containsText" id="{6E229D6A-AD52-410F-AB8E-B76B6CB59BE2}">
            <xm:f>NOT(ISERROR(SEARCH($A$55,R1)))</xm:f>
            <xm:f>$A$55</xm:f>
            <x14:dxf>
              <font>
                <b/>
                <i val="0"/>
              </font>
              <fill>
                <patternFill>
                  <bgColor theme="0"/>
                </patternFill>
              </fill>
            </x14:dxf>
          </x14:cfRule>
          <xm:sqref>R1:R2</xm:sqref>
        </x14:conditionalFormatting>
        <x14:conditionalFormatting xmlns:xm="http://schemas.microsoft.com/office/excel/2006/main">
          <x14:cfRule type="containsText" priority="15" operator="containsText" id="{27B1918A-BEB4-4F7E-B276-76CC2BE3E620}">
            <xm:f>NOT(ISERROR(SEARCH($A$66,S3)))</xm:f>
            <xm:f>$A$66</xm:f>
            <x14:dxf>
              <fill>
                <patternFill>
                  <bgColor theme="9" tint="0.39994506668294322"/>
                </patternFill>
              </fill>
            </x14:dxf>
          </x14:cfRule>
          <x14:cfRule type="containsText" priority="16" operator="containsText" id="{C88A2A56-B37D-4DF1-ADC1-8D3E3A864725}">
            <xm:f>NOT(ISERROR(SEARCH($A$65,S3)))</xm:f>
            <xm:f>$A$65</xm:f>
            <x14:dxf>
              <fill>
                <patternFill>
                  <bgColor theme="0"/>
                </patternFill>
              </fill>
            </x14:dxf>
          </x14:cfRule>
          <xm:sqref>S3:S46 S49:S1048576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
  <sheetViews>
    <sheetView zoomScale="85" zoomScaleNormal="85" workbookViewId="0">
      <selection sqref="A1:XFD2"/>
    </sheetView>
  </sheetViews>
  <sheetFormatPr baseColWidth="10" defaultRowHeight="14.5"/>
  <cols>
    <col min="1" max="1" width="15" customWidth="1"/>
    <col min="2" max="2" width="20.81640625" customWidth="1"/>
    <col min="3" max="3" width="13.7265625" customWidth="1"/>
    <col min="4" max="4" width="28.453125" customWidth="1"/>
    <col min="5" max="5" width="38.1796875" bestFit="1" customWidth="1"/>
    <col min="6" max="6" width="30.453125" customWidth="1"/>
    <col min="7" max="7" width="18.7265625" customWidth="1"/>
    <col min="8" max="8" width="13.453125" customWidth="1"/>
    <col min="9" max="9" width="17.81640625" customWidth="1"/>
    <col min="10" max="10" width="11.7265625" customWidth="1"/>
    <col min="11" max="11" width="19.54296875" customWidth="1"/>
    <col min="12" max="13" width="14.7265625" customWidth="1"/>
    <col min="14" max="14" width="92" customWidth="1"/>
    <col min="15" max="15" width="20.453125" customWidth="1"/>
    <col min="16" max="16" width="25.453125" customWidth="1"/>
    <col min="17" max="17" width="67.1796875" customWidth="1"/>
    <col min="18" max="18" width="21.26953125" customWidth="1"/>
  </cols>
  <sheetData>
    <row r="1" spans="1:18" s="2" customFormat="1" ht="48" customHeight="1">
      <c r="A1" s="1384"/>
      <c r="B1" s="1385"/>
      <c r="C1" s="1385"/>
      <c r="D1" s="1386"/>
      <c r="E1" s="1381" t="s">
        <v>8</v>
      </c>
      <c r="F1" s="1382"/>
      <c r="G1" s="1382"/>
      <c r="H1" s="1382"/>
      <c r="I1" s="1382"/>
      <c r="J1" s="1382"/>
      <c r="K1" s="1382"/>
      <c r="L1" s="1382"/>
      <c r="M1" s="1382"/>
      <c r="N1" s="1382"/>
      <c r="O1" s="1382"/>
      <c r="P1" s="1383"/>
      <c r="Q1" s="67" t="s">
        <v>171</v>
      </c>
      <c r="R1" s="68" t="s">
        <v>172</v>
      </c>
    </row>
    <row r="2" spans="1:18" s="2" customFormat="1" ht="33" customHeight="1">
      <c r="A2" s="1387"/>
      <c r="B2" s="1388"/>
      <c r="C2" s="1388"/>
      <c r="D2" s="1389"/>
      <c r="E2" s="1381"/>
      <c r="F2" s="1382"/>
      <c r="G2" s="1382"/>
      <c r="H2" s="1382"/>
      <c r="I2" s="1382"/>
      <c r="J2" s="1382"/>
      <c r="K2" s="1382"/>
      <c r="L2" s="1382"/>
      <c r="M2" s="1382"/>
      <c r="N2" s="1382"/>
      <c r="O2" s="1382"/>
      <c r="P2" s="1383"/>
      <c r="Q2" s="67" t="s">
        <v>173</v>
      </c>
      <c r="R2" s="68">
        <v>6</v>
      </c>
    </row>
    <row r="3" spans="1:18" ht="15.5">
      <c r="A3" s="824" t="s">
        <v>9</v>
      </c>
      <c r="B3" s="824" t="s">
        <v>10</v>
      </c>
      <c r="C3" s="824" t="s">
        <v>11</v>
      </c>
      <c r="D3" s="824" t="s">
        <v>12</v>
      </c>
      <c r="E3" s="824" t="s">
        <v>13</v>
      </c>
      <c r="F3" s="824" t="s">
        <v>14</v>
      </c>
      <c r="G3" s="824" t="s">
        <v>15</v>
      </c>
      <c r="H3" s="824" t="s">
        <v>16</v>
      </c>
      <c r="I3" s="824" t="s">
        <v>17</v>
      </c>
      <c r="J3" s="824" t="s">
        <v>18</v>
      </c>
      <c r="K3" s="824" t="s">
        <v>19</v>
      </c>
      <c r="L3" s="826" t="s">
        <v>20</v>
      </c>
      <c r="M3" s="826"/>
      <c r="N3" s="826"/>
      <c r="O3" s="826"/>
      <c r="P3" s="826"/>
      <c r="Q3" s="826"/>
      <c r="R3" s="826"/>
    </row>
    <row r="4" spans="1:18" ht="62">
      <c r="A4" s="824"/>
      <c r="B4" s="824"/>
      <c r="C4" s="824"/>
      <c r="D4" s="824"/>
      <c r="E4" s="824"/>
      <c r="F4" s="824"/>
      <c r="G4" s="824"/>
      <c r="H4" s="824"/>
      <c r="I4" s="824"/>
      <c r="J4" s="824"/>
      <c r="K4" s="824"/>
      <c r="L4" s="23" t="s">
        <v>21</v>
      </c>
      <c r="M4" s="23" t="s">
        <v>22</v>
      </c>
      <c r="N4" s="23" t="s">
        <v>23</v>
      </c>
      <c r="O4" s="23" t="s">
        <v>116</v>
      </c>
      <c r="P4" s="23" t="s">
        <v>24</v>
      </c>
      <c r="Q4" s="23" t="s">
        <v>25</v>
      </c>
      <c r="R4" s="23" t="s">
        <v>26</v>
      </c>
    </row>
    <row r="5" spans="1:18" ht="388.5" customHeight="1">
      <c r="A5" s="21" t="s">
        <v>27</v>
      </c>
      <c r="B5" s="21" t="s">
        <v>28</v>
      </c>
      <c r="C5" s="24">
        <v>1</v>
      </c>
      <c r="D5" s="20" t="s">
        <v>115</v>
      </c>
      <c r="E5" s="1451" t="s">
        <v>119</v>
      </c>
      <c r="F5" s="1451"/>
      <c r="G5" s="1451"/>
      <c r="H5" s="1451"/>
      <c r="I5" s="1451"/>
      <c r="J5" s="1451"/>
      <c r="K5" s="1451"/>
      <c r="L5" s="25">
        <v>45583</v>
      </c>
      <c r="M5" s="26" t="s">
        <v>101</v>
      </c>
      <c r="N5" s="27" t="s">
        <v>117</v>
      </c>
      <c r="O5" s="28">
        <v>0</v>
      </c>
      <c r="P5" s="29" t="s">
        <v>7</v>
      </c>
      <c r="Q5" s="27" t="s">
        <v>118</v>
      </c>
      <c r="R5" s="29" t="s">
        <v>1</v>
      </c>
    </row>
    <row r="6" spans="1:18">
      <c r="A6" s="1390"/>
      <c r="B6" s="1391"/>
      <c r="C6" s="1391"/>
      <c r="D6" s="1391"/>
      <c r="E6" s="1391"/>
      <c r="F6" s="1391"/>
      <c r="G6" s="1391"/>
      <c r="H6" s="1391"/>
      <c r="I6" s="1391"/>
      <c r="J6" s="1391"/>
      <c r="K6" s="1391"/>
      <c r="L6" s="1391"/>
      <c r="M6" s="1391"/>
      <c r="N6" s="1391"/>
      <c r="O6" s="1391"/>
      <c r="P6" s="1391"/>
      <c r="Q6" s="1391"/>
      <c r="R6" s="1393"/>
    </row>
    <row r="7" spans="1:18" s="18" customFormat="1" ht="409.5" customHeight="1">
      <c r="A7" s="21" t="s">
        <v>27</v>
      </c>
      <c r="B7" s="21" t="s">
        <v>28</v>
      </c>
      <c r="C7" s="29">
        <v>2</v>
      </c>
      <c r="D7" s="20" t="s">
        <v>31</v>
      </c>
      <c r="E7" s="1452" t="s">
        <v>120</v>
      </c>
      <c r="F7" s="1452"/>
      <c r="G7" s="1452"/>
      <c r="H7" s="1452"/>
      <c r="I7" s="1452"/>
      <c r="J7" s="1452"/>
      <c r="K7" s="1452"/>
      <c r="L7" s="25">
        <v>44728</v>
      </c>
      <c r="M7" s="25" t="s">
        <v>29</v>
      </c>
      <c r="N7" s="27" t="s">
        <v>30</v>
      </c>
      <c r="O7" s="21"/>
      <c r="P7" s="21"/>
      <c r="Q7" s="27" t="s">
        <v>30</v>
      </c>
      <c r="R7" s="29" t="s">
        <v>1</v>
      </c>
    </row>
    <row r="8" spans="1:18" s="1" customFormat="1" ht="15" customHeight="1">
      <c r="A8" s="1390"/>
      <c r="B8" s="1391"/>
      <c r="C8" s="1391"/>
      <c r="D8" s="1391"/>
      <c r="E8" s="1391"/>
      <c r="F8" s="1391"/>
      <c r="G8" s="1391"/>
      <c r="H8" s="1391"/>
      <c r="I8" s="1391"/>
      <c r="J8" s="1391"/>
      <c r="K8" s="1391"/>
      <c r="L8" s="1391"/>
      <c r="M8" s="1391"/>
      <c r="N8" s="1391"/>
      <c r="O8" s="1391"/>
      <c r="P8" s="1391"/>
      <c r="Q8" s="1391"/>
      <c r="R8" s="1393"/>
    </row>
    <row r="9" spans="1:18" s="18" customFormat="1" ht="371.25" customHeight="1">
      <c r="A9" s="21" t="s">
        <v>27</v>
      </c>
      <c r="B9" s="21" t="s">
        <v>28</v>
      </c>
      <c r="C9" s="29">
        <v>3</v>
      </c>
      <c r="D9" s="20" t="s">
        <v>32</v>
      </c>
      <c r="E9" s="1451" t="s">
        <v>33</v>
      </c>
      <c r="F9" s="1451"/>
      <c r="G9" s="1451"/>
      <c r="H9" s="1451"/>
      <c r="I9" s="1451"/>
      <c r="J9" s="1451"/>
      <c r="K9" s="1451"/>
      <c r="L9" s="25">
        <v>44728</v>
      </c>
      <c r="M9" s="25" t="s">
        <v>29</v>
      </c>
      <c r="N9" s="27" t="s">
        <v>30</v>
      </c>
      <c r="O9" s="21"/>
      <c r="P9" s="21"/>
      <c r="Q9" s="27" t="s">
        <v>30</v>
      </c>
      <c r="R9" s="29" t="s">
        <v>1</v>
      </c>
    </row>
    <row r="10" spans="1:18" s="1" customFormat="1" ht="15" customHeight="1">
      <c r="A10" s="1390"/>
      <c r="B10" s="1391"/>
      <c r="C10" s="1391"/>
      <c r="D10" s="1391"/>
      <c r="E10" s="1391"/>
      <c r="F10" s="1391"/>
      <c r="G10" s="1391"/>
      <c r="H10" s="1391"/>
      <c r="I10" s="1391"/>
      <c r="J10" s="1391"/>
      <c r="K10" s="1391"/>
      <c r="L10" s="1391"/>
      <c r="M10" s="1391"/>
      <c r="N10" s="1391"/>
      <c r="O10" s="1391"/>
      <c r="P10" s="1391"/>
      <c r="Q10" s="1391"/>
      <c r="R10" s="1393"/>
    </row>
    <row r="11" spans="1:18" s="18" customFormat="1" ht="383.25" customHeight="1">
      <c r="A11" s="21" t="s">
        <v>27</v>
      </c>
      <c r="B11" s="21" t="s">
        <v>28</v>
      </c>
      <c r="C11" s="29">
        <v>4</v>
      </c>
      <c r="D11" s="20" t="s">
        <v>34</v>
      </c>
      <c r="E11" s="1452" t="s">
        <v>92</v>
      </c>
      <c r="F11" s="1452"/>
      <c r="G11" s="1452"/>
      <c r="H11" s="1452"/>
      <c r="I11" s="1452"/>
      <c r="J11" s="1452"/>
      <c r="K11" s="1452"/>
      <c r="L11" s="25">
        <v>44728</v>
      </c>
      <c r="M11" s="25" t="s">
        <v>29</v>
      </c>
      <c r="N11" s="27" t="s">
        <v>30</v>
      </c>
      <c r="O11" s="21"/>
      <c r="P11" s="21"/>
      <c r="Q11" s="27" t="s">
        <v>30</v>
      </c>
      <c r="R11" s="29" t="s">
        <v>1</v>
      </c>
    </row>
    <row r="12" spans="1:18" s="1" customFormat="1" ht="10.5" customHeight="1">
      <c r="A12" s="1390"/>
      <c r="B12" s="1391"/>
      <c r="C12" s="1391"/>
      <c r="D12" s="1391"/>
      <c r="E12" s="1391"/>
      <c r="F12" s="1391"/>
      <c r="G12" s="1391"/>
      <c r="H12" s="1391"/>
      <c r="I12" s="1391"/>
      <c r="J12" s="1391"/>
      <c r="K12" s="1391"/>
      <c r="L12" s="1391"/>
      <c r="M12" s="1391"/>
      <c r="N12" s="1391"/>
      <c r="O12" s="1391"/>
      <c r="P12" s="1391"/>
      <c r="Q12" s="1391"/>
      <c r="R12" s="1393"/>
    </row>
  </sheetData>
  <mergeCells count="22">
    <mergeCell ref="A12:R12"/>
    <mergeCell ref="L3:R3"/>
    <mergeCell ref="E5:K5"/>
    <mergeCell ref="A6:R6"/>
    <mergeCell ref="E7:K7"/>
    <mergeCell ref="E9:K9"/>
    <mergeCell ref="E11:K11"/>
    <mergeCell ref="A8:R8"/>
    <mergeCell ref="A10:R10"/>
    <mergeCell ref="F3:F4"/>
    <mergeCell ref="G3:G4"/>
    <mergeCell ref="H3:H4"/>
    <mergeCell ref="I3:I4"/>
    <mergeCell ref="J3:J4"/>
    <mergeCell ref="K3:K4"/>
    <mergeCell ref="A3:A4"/>
    <mergeCell ref="B3:B4"/>
    <mergeCell ref="C3:C4"/>
    <mergeCell ref="D3:D4"/>
    <mergeCell ref="E3:E4"/>
    <mergeCell ref="A1:D2"/>
    <mergeCell ref="E1:P2"/>
  </mergeCells>
  <dataValidations count="2">
    <dataValidation type="list" allowBlank="1" showInputMessage="1" showErrorMessage="1" sqref="R5 R7 R11 R9" xr:uid="{00000000-0002-0000-0900-000000000000}">
      <formula1>$R$1:$R$2</formula1>
    </dataValidation>
    <dataValidation type="list" allowBlank="1" showInputMessage="1" showErrorMessage="1" sqref="P5 P7 P9 P11" xr:uid="{00000000-0002-0000-0900-000001000000}">
      <formula1>$Q$1:$Q$6</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4C5F4A2C-2F5A-4E55-BB6B-7D548F350011}">
            <xm:f>NOT(ISERROR(SEARCH($A$51,P1)))</xm:f>
            <xm:f>$A$51</xm:f>
            <x14:dxf>
              <font>
                <b/>
                <i val="0"/>
              </font>
              <fill>
                <patternFill>
                  <bgColor rgb="FFFF0000"/>
                </patternFill>
              </fill>
            </x14:dxf>
          </x14:cfRule>
          <x14:cfRule type="containsText" priority="4" operator="containsText" id="{3453D091-8187-4C6F-9BB5-79CA5A3A85B7}">
            <xm:f>NOT(ISERROR(SEARCH($A$50,P1)))</xm:f>
            <xm:f>$A$50</xm:f>
            <x14:dxf>
              <font>
                <b/>
                <i val="0"/>
              </font>
              <fill>
                <patternFill>
                  <bgColor rgb="FFFF0000"/>
                </patternFill>
              </fill>
            </x14:dxf>
          </x14:cfRule>
          <x14:cfRule type="containsText" priority="5" operator="containsText" id="{28C28F83-1833-4241-8736-7CB73F3F0BC0}">
            <xm:f>NOT(ISERROR(SEARCH($A$49,P1)))</xm:f>
            <xm:f>$A$49</xm:f>
            <x14:dxf>
              <font>
                <b/>
                <i val="0"/>
              </font>
              <fill>
                <patternFill>
                  <bgColor rgb="FFFFC000"/>
                </patternFill>
              </fill>
            </x14:dxf>
          </x14:cfRule>
          <x14:cfRule type="containsText" priority="6" operator="containsText" id="{568E29D4-1DCA-49B7-B804-796125D7103E}">
            <xm:f>NOT(ISERROR(SEARCH($A$48,P1)))</xm:f>
            <xm:f>$A$48</xm:f>
            <x14:dxf>
              <font>
                <b/>
                <i val="0"/>
              </font>
              <fill>
                <patternFill>
                  <bgColor theme="8" tint="0.39994506668294322"/>
                </patternFill>
              </fill>
            </x14:dxf>
          </x14:cfRule>
          <x14:cfRule type="containsText" priority="7" operator="containsText" id="{E0DB22C1-7BAF-4601-9C06-039EE9E45715}">
            <xm:f>NOT(ISERROR(SEARCH($A$47,P1)))</xm:f>
            <xm:f>$A$47</xm:f>
            <x14:dxf>
              <font>
                <b/>
                <i val="0"/>
              </font>
              <fill>
                <patternFill>
                  <bgColor theme="9" tint="0.39994506668294322"/>
                </patternFill>
              </fill>
            </x14:dxf>
          </x14:cfRule>
          <x14:cfRule type="containsText" priority="8" operator="containsText" id="{D608D149-17D2-4BC8-AF12-842430DF03D1}">
            <xm:f>NOT(ISERROR(SEARCH($A$46,P1)))</xm:f>
            <xm:f>$A$46</xm:f>
            <x14:dxf>
              <font>
                <b/>
                <i val="0"/>
              </font>
              <fill>
                <patternFill>
                  <bgColor theme="0"/>
                </patternFill>
              </fill>
            </x14:dxf>
          </x14:cfRule>
          <xm:sqref>P1:P2</xm:sqref>
        </x14:conditionalFormatting>
        <x14:conditionalFormatting xmlns:xm="http://schemas.microsoft.com/office/excel/2006/main">
          <x14:cfRule type="containsText" priority="1" operator="containsText" id="{C599C53C-62D8-4D2D-9FBF-1E54449138EF}">
            <xm:f>NOT(ISERROR(SEARCH($A$56,R1)))</xm:f>
            <xm:f>$A$56</xm:f>
            <x14:dxf>
              <font>
                <b/>
                <i val="0"/>
              </font>
              <fill>
                <patternFill>
                  <bgColor theme="9" tint="0.39994506668294322"/>
                </patternFill>
              </fill>
            </x14:dxf>
          </x14:cfRule>
          <x14:cfRule type="containsText" priority="2" operator="containsText" id="{4654BE68-4985-44FE-8A68-14881DEF5192}">
            <xm:f>NOT(ISERROR(SEARCH($A$55,R1)))</xm:f>
            <xm:f>$A$55</xm:f>
            <x14:dxf>
              <font>
                <b/>
                <i val="0"/>
              </font>
              <fill>
                <patternFill>
                  <bgColor theme="0"/>
                </patternFill>
              </fill>
            </x14:dxf>
          </x14:cfRule>
          <xm:sqref>R1:R2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INDICE</vt:lpstr>
      <vt:lpstr>ADT</vt:lpstr>
      <vt:lpstr>Gest Cartera</vt:lpstr>
      <vt:lpstr>INV DAT</vt:lpstr>
      <vt:lpstr>FACT&amp;REC</vt:lpstr>
      <vt:lpstr>Inv. y Pre-inv</vt:lpstr>
      <vt:lpstr>Superv Conv. Coop</vt:lpstr>
      <vt:lpstr>IMP</vt:lpstr>
      <vt:lpstr>GTH</vt:lpstr>
      <vt:lpstr>FIN</vt:lpstr>
      <vt:lpstr>GAD</vt:lpstr>
      <vt:lpstr>ACC</vt:lpstr>
      <vt:lpstr>Anexo ACC</vt:lpstr>
      <vt:lpstr>ADJ</vt:lpstr>
      <vt:lpstr>2.DER</vt:lpstr>
      <vt:lpstr>12.SIG</vt:lpstr>
      <vt:lpstr>UTT No. 8 - IBAGUE</vt:lpstr>
      <vt:lpstr>UTT No. 9 - POPAYÁN</vt:lpstr>
      <vt:lpstr>hallazgos ADT - Triangulo Tolim</vt:lpstr>
      <vt:lpstr>FIN!_Hlk115372030</vt:lpstr>
      <vt:lpstr>FIN!_Hlk115376171</vt:lpstr>
      <vt:lpstr>'Anexo ACC'!_Hlk145538348</vt:lpstr>
      <vt:lpstr>'Anexo ACC'!_Hlk36649962</vt:lpstr>
      <vt:lpstr>'12.SIG'!Área_de_impresión</vt:lpstr>
      <vt:lpstr>'2.DER'!Área_de_impresión</vt:lpstr>
      <vt:lpstr>ACC!Área_de_impresión</vt:lpstr>
      <vt:lpstr>ADJ!Área_de_impresión</vt:lpstr>
      <vt:lpstr>ADT!Área_de_impresión</vt:lpstr>
      <vt:lpstr>'UTT No. 8 - IBAGUE'!Área_de_impresión</vt:lpstr>
      <vt:lpstr>'UTT No. 9 - POPAYÁN'!Área_de_impresión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Maicol Stiven Zipamocha Murcia</cp:lastModifiedBy>
  <dcterms:created xsi:type="dcterms:W3CDTF">2023-08-08T20:36:04Z</dcterms:created>
  <dcterms:modified xsi:type="dcterms:W3CDTF">2024-12-27T15:03:57Z</dcterms:modified>
</cp:coreProperties>
</file>